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E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P103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F87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R80" i="51"/>
  <c r="B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I73" i="51" s="1"/>
  <c r="H78" i="51"/>
  <c r="G78" i="51"/>
  <c r="F78" i="51"/>
  <c r="E78" i="51"/>
  <c r="E73" i="51" s="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C73" i="51" s="1"/>
  <c r="B77" i="51"/>
  <c r="W76" i="51"/>
  <c r="V76" i="51"/>
  <c r="U76" i="51"/>
  <c r="T76" i="51"/>
  <c r="S76" i="51"/>
  <c r="R76" i="51"/>
  <c r="R73" i="51" s="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Q73" i="51" s="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W73" i="51" s="1"/>
  <c r="V74" i="51"/>
  <c r="U74" i="51"/>
  <c r="U73" i="51" s="1"/>
  <c r="T74" i="51"/>
  <c r="S74" i="51"/>
  <c r="S73" i="51" s="1"/>
  <c r="R74" i="51"/>
  <c r="Q74" i="51"/>
  <c r="P74" i="51"/>
  <c r="O74" i="51"/>
  <c r="O73" i="51" s="1"/>
  <c r="N74" i="51"/>
  <c r="M74" i="51"/>
  <c r="M73" i="51" s="1"/>
  <c r="L74" i="51"/>
  <c r="K74" i="51"/>
  <c r="K73" i="51" s="1"/>
  <c r="J74" i="51"/>
  <c r="I74" i="51"/>
  <c r="H74" i="51"/>
  <c r="G74" i="51"/>
  <c r="G73" i="51" s="1"/>
  <c r="F74" i="51"/>
  <c r="E74" i="51"/>
  <c r="D74" i="51"/>
  <c r="C74" i="51"/>
  <c r="B74" i="51"/>
  <c r="W54" i="51"/>
  <c r="W105" i="51" s="1"/>
  <c r="V54" i="51"/>
  <c r="V87" i="51" s="1"/>
  <c r="U54" i="51"/>
  <c r="U87" i="51" s="1"/>
  <c r="T54" i="51"/>
  <c r="T87" i="51" s="1"/>
  <c r="S54" i="51"/>
  <c r="S105" i="51" s="1"/>
  <c r="R54" i="51"/>
  <c r="Q54" i="51"/>
  <c r="Q105" i="51" s="1"/>
  <c r="P54" i="51"/>
  <c r="O54" i="51"/>
  <c r="O105" i="51" s="1"/>
  <c r="N54" i="51"/>
  <c r="N87" i="51" s="1"/>
  <c r="M54" i="51"/>
  <c r="M87" i="51" s="1"/>
  <c r="L54" i="51"/>
  <c r="L87" i="51" s="1"/>
  <c r="K54" i="51"/>
  <c r="J54" i="51"/>
  <c r="I54" i="51"/>
  <c r="H54" i="51"/>
  <c r="G54" i="51"/>
  <c r="F54" i="51"/>
  <c r="E54" i="51"/>
  <c r="E87" i="51" s="1"/>
  <c r="D54" i="51"/>
  <c r="D87" i="51" s="1"/>
  <c r="C54" i="51"/>
  <c r="B54" i="51"/>
  <c r="W35" i="51"/>
  <c r="W104" i="51" s="1"/>
  <c r="V35" i="51"/>
  <c r="U35" i="51"/>
  <c r="U83" i="51" s="1"/>
  <c r="T35" i="51"/>
  <c r="T83" i="51" s="1"/>
  <c r="S35" i="51"/>
  <c r="S83" i="51" s="1"/>
  <c r="R35" i="51"/>
  <c r="R83" i="51" s="1"/>
  <c r="Q35" i="51"/>
  <c r="Q104" i="51" s="1"/>
  <c r="P35" i="51"/>
  <c r="P104" i="51" s="1"/>
  <c r="O35" i="51"/>
  <c r="O104" i="51" s="1"/>
  <c r="N35" i="51"/>
  <c r="M35" i="51"/>
  <c r="M83" i="51" s="1"/>
  <c r="L35" i="51"/>
  <c r="L83" i="51" s="1"/>
  <c r="K35" i="51"/>
  <c r="K83" i="51" s="1"/>
  <c r="J35" i="51"/>
  <c r="J83" i="51" s="1"/>
  <c r="I35" i="51"/>
  <c r="I104" i="51" s="1"/>
  <c r="H35" i="51"/>
  <c r="H83" i="51" s="1"/>
  <c r="G35" i="5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S27" i="51"/>
  <c r="R27" i="51"/>
  <c r="Q27" i="51"/>
  <c r="Q103" i="51" s="1"/>
  <c r="P27" i="51"/>
  <c r="P80" i="51" s="1"/>
  <c r="O27" i="51"/>
  <c r="O103" i="51" s="1"/>
  <c r="N27" i="51"/>
  <c r="M27" i="51"/>
  <c r="M103" i="51" s="1"/>
  <c r="L27" i="51"/>
  <c r="K27" i="51"/>
  <c r="K103" i="51" s="1"/>
  <c r="J27" i="51"/>
  <c r="J80" i="51" s="1"/>
  <c r="I27" i="51"/>
  <c r="I103" i="51" s="1"/>
  <c r="H27" i="51"/>
  <c r="H80" i="51" s="1"/>
  <c r="G27" i="51"/>
  <c r="G103" i="51" s="1"/>
  <c r="F27" i="51"/>
  <c r="E27" i="51"/>
  <c r="E103" i="51" s="1"/>
  <c r="D27" i="51"/>
  <c r="C27" i="51"/>
  <c r="C103" i="51" s="1"/>
  <c r="B27" i="5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5" i="50"/>
  <c r="W104" i="50"/>
  <c r="U104" i="50"/>
  <c r="O104" i="50"/>
  <c r="M104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Q83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U80" i="50"/>
  <c r="M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B73" i="50" s="1"/>
  <c r="W74" i="50"/>
  <c r="V74" i="50"/>
  <c r="U74" i="50"/>
  <c r="T74" i="50"/>
  <c r="S74" i="50"/>
  <c r="R74" i="50"/>
  <c r="R73" i="50" s="1"/>
  <c r="Q74" i="50"/>
  <c r="P74" i="50"/>
  <c r="O74" i="50"/>
  <c r="N74" i="50"/>
  <c r="M74" i="50"/>
  <c r="M73" i="50" s="1"/>
  <c r="L74" i="50"/>
  <c r="L73" i="50" s="1"/>
  <c r="K74" i="50"/>
  <c r="J74" i="50"/>
  <c r="J73" i="50" s="1"/>
  <c r="I74" i="50"/>
  <c r="H74" i="50"/>
  <c r="G74" i="50"/>
  <c r="G73" i="50" s="1"/>
  <c r="F74" i="50"/>
  <c r="E74" i="50"/>
  <c r="D74" i="50"/>
  <c r="C74" i="50"/>
  <c r="B74" i="50"/>
  <c r="W54" i="50"/>
  <c r="W87" i="50" s="1"/>
  <c r="V54" i="50"/>
  <c r="U54" i="50"/>
  <c r="T54" i="50"/>
  <c r="T105" i="50" s="1"/>
  <c r="S54" i="50"/>
  <c r="S87" i="50" s="1"/>
  <c r="R54" i="50"/>
  <c r="Q54" i="50"/>
  <c r="Q87" i="50" s="1"/>
  <c r="P54" i="50"/>
  <c r="P87" i="50" s="1"/>
  <c r="O54" i="50"/>
  <c r="O87" i="50" s="1"/>
  <c r="N54" i="50"/>
  <c r="M54" i="50"/>
  <c r="L54" i="50"/>
  <c r="K54" i="50"/>
  <c r="J54" i="50"/>
  <c r="I54" i="50"/>
  <c r="I87" i="50" s="1"/>
  <c r="H54" i="50"/>
  <c r="H87" i="50" s="1"/>
  <c r="G54" i="50"/>
  <c r="G87" i="50" s="1"/>
  <c r="F54" i="50"/>
  <c r="E54" i="50"/>
  <c r="D54" i="50"/>
  <c r="C54" i="50"/>
  <c r="B54" i="50"/>
  <c r="B105" i="50" s="1"/>
  <c r="W35" i="50"/>
  <c r="W83" i="50" s="1"/>
  <c r="V35" i="50"/>
  <c r="V83" i="50" s="1"/>
  <c r="U35" i="50"/>
  <c r="U83" i="50" s="1"/>
  <c r="T35" i="50"/>
  <c r="S35" i="50"/>
  <c r="S104" i="50" s="1"/>
  <c r="R35" i="50"/>
  <c r="R104" i="50" s="1"/>
  <c r="Q35" i="50"/>
  <c r="Q104" i="50" s="1"/>
  <c r="P35" i="50"/>
  <c r="P83" i="50" s="1"/>
  <c r="O35" i="50"/>
  <c r="O83" i="50" s="1"/>
  <c r="N35" i="50"/>
  <c r="N83" i="50" s="1"/>
  <c r="M35" i="50"/>
  <c r="M83" i="50" s="1"/>
  <c r="L35" i="50"/>
  <c r="K35" i="50"/>
  <c r="J35" i="50"/>
  <c r="I35" i="50"/>
  <c r="H35" i="50"/>
  <c r="H83" i="50" s="1"/>
  <c r="G35" i="50"/>
  <c r="G83" i="50" s="1"/>
  <c r="F35" i="50"/>
  <c r="F83" i="50" s="1"/>
  <c r="E35" i="50"/>
  <c r="E83" i="50" s="1"/>
  <c r="D35" i="50"/>
  <c r="C35" i="50"/>
  <c r="B35" i="50"/>
  <c r="W27" i="50"/>
  <c r="V27" i="50"/>
  <c r="U27" i="50"/>
  <c r="T27" i="50"/>
  <c r="S27" i="50"/>
  <c r="S80" i="50" s="1"/>
  <c r="R27" i="50"/>
  <c r="Q27" i="50"/>
  <c r="P27" i="50"/>
  <c r="P103" i="50" s="1"/>
  <c r="O27" i="50"/>
  <c r="N27" i="50"/>
  <c r="N103" i="50" s="1"/>
  <c r="M27" i="50"/>
  <c r="L27" i="50"/>
  <c r="K27" i="50"/>
  <c r="K80" i="50" s="1"/>
  <c r="J27" i="50"/>
  <c r="I27" i="50"/>
  <c r="H27" i="50"/>
  <c r="H103" i="50" s="1"/>
  <c r="G27" i="50"/>
  <c r="F27" i="50"/>
  <c r="E27" i="50"/>
  <c r="E80" i="50" s="1"/>
  <c r="D27" i="50"/>
  <c r="C27" i="50"/>
  <c r="C80" i="50" s="1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T105" i="49"/>
  <c r="R105" i="49"/>
  <c r="L105" i="49"/>
  <c r="J105" i="49"/>
  <c r="P103" i="49"/>
  <c r="H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P80" i="49"/>
  <c r="H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I73" i="49" s="1"/>
  <c r="H75" i="49"/>
  <c r="G75" i="49"/>
  <c r="F75" i="49"/>
  <c r="E75" i="49"/>
  <c r="D75" i="49"/>
  <c r="C75" i="49"/>
  <c r="B75" i="49"/>
  <c r="W74" i="49"/>
  <c r="V74" i="49"/>
  <c r="U74" i="49"/>
  <c r="U73" i="49" s="1"/>
  <c r="T74" i="49"/>
  <c r="S74" i="49"/>
  <c r="R74" i="49"/>
  <c r="R73" i="49" s="1"/>
  <c r="Q74" i="49"/>
  <c r="P74" i="49"/>
  <c r="P73" i="49" s="1"/>
  <c r="O74" i="49"/>
  <c r="N74" i="49"/>
  <c r="M74" i="49"/>
  <c r="M73" i="49" s="1"/>
  <c r="L74" i="49"/>
  <c r="K74" i="49"/>
  <c r="J74" i="49"/>
  <c r="J73" i="49" s="1"/>
  <c r="I74" i="49"/>
  <c r="H74" i="49"/>
  <c r="G74" i="49"/>
  <c r="F74" i="49"/>
  <c r="E74" i="49"/>
  <c r="E73" i="49" s="1"/>
  <c r="D74" i="49"/>
  <c r="C74" i="49"/>
  <c r="C73" i="49" s="1"/>
  <c r="B74" i="49"/>
  <c r="W54" i="49"/>
  <c r="W105" i="49" s="1"/>
  <c r="V54" i="49"/>
  <c r="V105" i="49" s="1"/>
  <c r="U54" i="49"/>
  <c r="U105" i="49" s="1"/>
  <c r="T54" i="49"/>
  <c r="T87" i="49" s="1"/>
  <c r="S54" i="49"/>
  <c r="S87" i="49" s="1"/>
  <c r="R54" i="49"/>
  <c r="R87" i="49" s="1"/>
  <c r="Q54" i="49"/>
  <c r="Q105" i="49" s="1"/>
  <c r="P54" i="49"/>
  <c r="O54" i="49"/>
  <c r="O105" i="49" s="1"/>
  <c r="N54" i="49"/>
  <c r="N105" i="49" s="1"/>
  <c r="M54" i="49"/>
  <c r="M105" i="49" s="1"/>
  <c r="L54" i="49"/>
  <c r="L87" i="49" s="1"/>
  <c r="K54" i="49"/>
  <c r="K87" i="49" s="1"/>
  <c r="J54" i="49"/>
  <c r="J87" i="49" s="1"/>
  <c r="I54" i="49"/>
  <c r="I105" i="49" s="1"/>
  <c r="H54" i="49"/>
  <c r="G54" i="49"/>
  <c r="G105" i="49" s="1"/>
  <c r="F54" i="49"/>
  <c r="F105" i="49" s="1"/>
  <c r="E54" i="49"/>
  <c r="E105" i="49" s="1"/>
  <c r="D54" i="49"/>
  <c r="D87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80" i="49" s="1"/>
  <c r="U27" i="49"/>
  <c r="U103" i="49" s="1"/>
  <c r="T27" i="49"/>
  <c r="S27" i="49"/>
  <c r="S103" i="49" s="1"/>
  <c r="R27" i="49"/>
  <c r="Q27" i="49"/>
  <c r="Q103" i="49" s="1"/>
  <c r="P27" i="49"/>
  <c r="O27" i="49"/>
  <c r="O103" i="49" s="1"/>
  <c r="N27" i="49"/>
  <c r="N80" i="49" s="1"/>
  <c r="M27" i="49"/>
  <c r="M103" i="49" s="1"/>
  <c r="L27" i="49"/>
  <c r="K27" i="49"/>
  <c r="K103" i="49" s="1"/>
  <c r="J27" i="49"/>
  <c r="I27" i="49"/>
  <c r="I103" i="49" s="1"/>
  <c r="H27" i="49"/>
  <c r="G27" i="49"/>
  <c r="G103" i="49" s="1"/>
  <c r="F27" i="49"/>
  <c r="F80" i="49" s="1"/>
  <c r="E27" i="49"/>
  <c r="E103" i="49" s="1"/>
  <c r="D27" i="49"/>
  <c r="C27" i="49"/>
  <c r="C103" i="49" s="1"/>
  <c r="B27" i="49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Q180" i="4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E180" i="4" s="1"/>
  <c r="D33" i="48"/>
  <c r="D38" i="48" s="1"/>
  <c r="D180" i="4" s="1"/>
  <c r="C33" i="48"/>
  <c r="C38" i="48" s="1"/>
  <c r="B33" i="48"/>
  <c r="B38" i="48" s="1"/>
  <c r="B180" i="4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W60" i="47"/>
  <c r="Q60" i="47"/>
  <c r="L60" i="47"/>
  <c r="I60" i="47"/>
  <c r="D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L52" i="47" s="1"/>
  <c r="K56" i="47"/>
  <c r="J56" i="47"/>
  <c r="I56" i="47"/>
  <c r="H56" i="47"/>
  <c r="G56" i="47"/>
  <c r="G52" i="47" s="1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D52" i="47" s="1"/>
  <c r="C54" i="47"/>
  <c r="B54" i="47"/>
  <c r="W53" i="47"/>
  <c r="V53" i="47"/>
  <c r="U53" i="47"/>
  <c r="T53" i="47"/>
  <c r="T52" i="47" s="1"/>
  <c r="S53" i="47"/>
  <c r="S52" i="47" s="1"/>
  <c r="R53" i="47"/>
  <c r="Q53" i="47"/>
  <c r="Q52" i="47" s="1"/>
  <c r="P53" i="47"/>
  <c r="O53" i="47"/>
  <c r="N53" i="47"/>
  <c r="M53" i="47"/>
  <c r="L53" i="47"/>
  <c r="K53" i="47"/>
  <c r="J53" i="47"/>
  <c r="I53" i="47"/>
  <c r="H53" i="47"/>
  <c r="G53" i="47"/>
  <c r="F53" i="47"/>
  <c r="E53" i="47"/>
  <c r="D53" i="47"/>
  <c r="C53" i="47"/>
  <c r="B53" i="47"/>
  <c r="W28" i="47"/>
  <c r="V28" i="47"/>
  <c r="V60" i="47" s="1"/>
  <c r="U28" i="47"/>
  <c r="T28" i="47"/>
  <c r="T60" i="47" s="1"/>
  <c r="S28" i="47"/>
  <c r="S60" i="47" s="1"/>
  <c r="R28" i="47"/>
  <c r="Q28" i="47"/>
  <c r="P28" i="47"/>
  <c r="O28" i="47"/>
  <c r="N28" i="47"/>
  <c r="N60" i="47" s="1"/>
  <c r="M28" i="47"/>
  <c r="L28" i="47"/>
  <c r="K28" i="47"/>
  <c r="K60" i="47" s="1"/>
  <c r="J28" i="47"/>
  <c r="I28" i="47"/>
  <c r="H28" i="47"/>
  <c r="G28" i="47"/>
  <c r="F28" i="47"/>
  <c r="F60" i="47" s="1"/>
  <c r="E28" i="47"/>
  <c r="D28" i="47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S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P52" i="46" s="1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D52" i="46" s="1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H52" i="46" s="1"/>
  <c r="G53" i="46"/>
  <c r="F53" i="46"/>
  <c r="E53" i="46"/>
  <c r="D53" i="46"/>
  <c r="C53" i="46"/>
  <c r="B53" i="46"/>
  <c r="W28" i="46"/>
  <c r="V28" i="46"/>
  <c r="V60" i="46" s="1"/>
  <c r="U28" i="46"/>
  <c r="U60" i="46" s="1"/>
  <c r="T28" i="46"/>
  <c r="T60" i="46" s="1"/>
  <c r="S28" i="46"/>
  <c r="R28" i="46"/>
  <c r="R60" i="46" s="1"/>
  <c r="Q28" i="46"/>
  <c r="P28" i="46"/>
  <c r="P60" i="46" s="1"/>
  <c r="O28" i="46"/>
  <c r="N28" i="46"/>
  <c r="M28" i="46"/>
  <c r="M60" i="46" s="1"/>
  <c r="L28" i="46"/>
  <c r="L60" i="46" s="1"/>
  <c r="K28" i="46"/>
  <c r="K60" i="46" s="1"/>
  <c r="J28" i="46"/>
  <c r="J60" i="46" s="1"/>
  <c r="I28" i="46"/>
  <c r="H28" i="46"/>
  <c r="H60" i="46" s="1"/>
  <c r="G28" i="46"/>
  <c r="G77" i="46" s="1"/>
  <c r="F28" i="46"/>
  <c r="E28" i="46"/>
  <c r="E60" i="46" s="1"/>
  <c r="D28" i="46"/>
  <c r="D60" i="46" s="1"/>
  <c r="C28" i="46"/>
  <c r="C77" i="46" s="1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Q77" i="45"/>
  <c r="I77" i="45"/>
  <c r="C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H69" i="45" s="1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H60" i="45"/>
  <c r="G60" i="45"/>
  <c r="D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G52" i="45" s="1"/>
  <c r="F55" i="45"/>
  <c r="E55" i="45"/>
  <c r="D55" i="45"/>
  <c r="D52" i="45" s="1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W52" i="45" s="1"/>
  <c r="V53" i="45"/>
  <c r="U53" i="45"/>
  <c r="T53" i="45"/>
  <c r="T52" i="45" s="1"/>
  <c r="S53" i="45"/>
  <c r="R53" i="45"/>
  <c r="Q53" i="45"/>
  <c r="P53" i="45"/>
  <c r="O53" i="45"/>
  <c r="O52" i="45" s="1"/>
  <c r="N53" i="45"/>
  <c r="N52" i="45" s="1"/>
  <c r="M53" i="45"/>
  <c r="L53" i="45"/>
  <c r="L52" i="45" s="1"/>
  <c r="K53" i="45"/>
  <c r="K52" i="45" s="1"/>
  <c r="J53" i="45"/>
  <c r="I53" i="45"/>
  <c r="I52" i="45" s="1"/>
  <c r="H53" i="45"/>
  <c r="G53" i="45"/>
  <c r="F53" i="45"/>
  <c r="E53" i="45"/>
  <c r="D53" i="45"/>
  <c r="C53" i="45"/>
  <c r="B53" i="45"/>
  <c r="W28" i="45"/>
  <c r="W77" i="45" s="1"/>
  <c r="V28" i="45"/>
  <c r="V77" i="45" s="1"/>
  <c r="U28" i="45"/>
  <c r="U77" i="45" s="1"/>
  <c r="T28" i="45"/>
  <c r="T77" i="45" s="1"/>
  <c r="S28" i="45"/>
  <c r="S77" i="47" s="1"/>
  <c r="R28" i="45"/>
  <c r="Q28" i="45"/>
  <c r="Q60" i="45" s="1"/>
  <c r="P28" i="45"/>
  <c r="P77" i="45" s="1"/>
  <c r="O28" i="45"/>
  <c r="O60" i="45" s="1"/>
  <c r="N28" i="45"/>
  <c r="N60" i="45" s="1"/>
  <c r="M28" i="45"/>
  <c r="M77" i="45" s="1"/>
  <c r="L28" i="45"/>
  <c r="L77" i="45" s="1"/>
  <c r="K28" i="45"/>
  <c r="K60" i="45" s="1"/>
  <c r="J28" i="45"/>
  <c r="I28" i="45"/>
  <c r="I60" i="45" s="1"/>
  <c r="H28" i="45"/>
  <c r="H77" i="45" s="1"/>
  <c r="G28" i="45"/>
  <c r="G77" i="45" s="1"/>
  <c r="F28" i="45"/>
  <c r="F77" i="45" s="1"/>
  <c r="E28" i="45"/>
  <c r="E77" i="45" s="1"/>
  <c r="D28" i="45"/>
  <c r="D77" i="45" s="1"/>
  <c r="C28" i="45"/>
  <c r="C60" i="45" s="1"/>
  <c r="B28" i="45"/>
  <c r="A1" i="45"/>
  <c r="I38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W179" i="4" s="1"/>
  <c r="V33" i="44"/>
  <c r="V38" i="44" s="1"/>
  <c r="V179" i="4" s="1"/>
  <c r="U33" i="44"/>
  <c r="U38" i="44" s="1"/>
  <c r="T33" i="44"/>
  <c r="T38" i="44" s="1"/>
  <c r="S33" i="44"/>
  <c r="S38" i="44" s="1"/>
  <c r="R33" i="44"/>
  <c r="R38" i="44" s="1"/>
  <c r="Q33" i="44"/>
  <c r="Q124" i="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U72" i="43"/>
  <c r="M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V63" i="43" s="1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L63" i="43" s="1"/>
  <c r="K66" i="43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K63" i="43" s="1"/>
  <c r="J65" i="43"/>
  <c r="I65" i="43"/>
  <c r="H65" i="43"/>
  <c r="G65" i="43"/>
  <c r="F65" i="43"/>
  <c r="F63" i="43" s="1"/>
  <c r="E65" i="43"/>
  <c r="D65" i="43"/>
  <c r="C65" i="43"/>
  <c r="B65" i="43"/>
  <c r="W64" i="43"/>
  <c r="V64" i="43"/>
  <c r="U64" i="43"/>
  <c r="T64" i="43"/>
  <c r="S64" i="43"/>
  <c r="R64" i="43"/>
  <c r="Q64" i="43"/>
  <c r="P64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N63" i="43"/>
  <c r="W39" i="43"/>
  <c r="W72" i="43" s="1"/>
  <c r="V39" i="43"/>
  <c r="V72" i="43" s="1"/>
  <c r="U39" i="43"/>
  <c r="T39" i="43"/>
  <c r="T72" i="43" s="1"/>
  <c r="S39" i="43"/>
  <c r="S72" i="43" s="1"/>
  <c r="R39" i="43"/>
  <c r="Q39" i="43"/>
  <c r="P39" i="43"/>
  <c r="P72" i="43" s="1"/>
  <c r="O39" i="43"/>
  <c r="O72" i="43" s="1"/>
  <c r="N39" i="43"/>
  <c r="N72" i="43" s="1"/>
  <c r="M39" i="43"/>
  <c r="L39" i="43"/>
  <c r="L72" i="43" s="1"/>
  <c r="K39" i="43"/>
  <c r="K72" i="43" s="1"/>
  <c r="J39" i="43"/>
  <c r="J90" i="43" s="1"/>
  <c r="I39" i="43"/>
  <c r="H39" i="43"/>
  <c r="H72" i="43" s="1"/>
  <c r="G39" i="43"/>
  <c r="G72" i="43" s="1"/>
  <c r="F39" i="43"/>
  <c r="F72" i="43" s="1"/>
  <c r="E39" i="43"/>
  <c r="E72" i="43" s="1"/>
  <c r="D39" i="43"/>
  <c r="D72" i="43" s="1"/>
  <c r="C39" i="43"/>
  <c r="C72" i="43" s="1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N90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S72" i="42"/>
  <c r="R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T64" i="42"/>
  <c r="S64" i="42"/>
  <c r="R64" i="42"/>
  <c r="Q64" i="42"/>
  <c r="P64" i="42"/>
  <c r="O64" i="42"/>
  <c r="N64" i="42"/>
  <c r="M64" i="42"/>
  <c r="L64" i="42"/>
  <c r="L63" i="42" s="1"/>
  <c r="K64" i="42"/>
  <c r="J64" i="42"/>
  <c r="I64" i="42"/>
  <c r="H64" i="42"/>
  <c r="G64" i="42"/>
  <c r="F64" i="42"/>
  <c r="E64" i="42"/>
  <c r="D64" i="42"/>
  <c r="D63" i="42" s="1"/>
  <c r="C64" i="42"/>
  <c r="B64" i="42"/>
  <c r="W39" i="42"/>
  <c r="V39" i="42"/>
  <c r="V72" i="42" s="1"/>
  <c r="U39" i="42"/>
  <c r="T39" i="42"/>
  <c r="T90" i="42" s="1"/>
  <c r="S39" i="42"/>
  <c r="R39" i="42"/>
  <c r="Q39" i="42"/>
  <c r="Q72" i="42" s="1"/>
  <c r="P39" i="42"/>
  <c r="O39" i="42"/>
  <c r="N39" i="42"/>
  <c r="N72" i="42" s="1"/>
  <c r="M39" i="42"/>
  <c r="M90" i="42" s="1"/>
  <c r="L39" i="42"/>
  <c r="L90" i="42" s="1"/>
  <c r="K39" i="42"/>
  <c r="K72" i="42" s="1"/>
  <c r="J39" i="42"/>
  <c r="J72" i="42" s="1"/>
  <c r="I39" i="42"/>
  <c r="I72" i="42" s="1"/>
  <c r="H39" i="42"/>
  <c r="G39" i="42"/>
  <c r="F39" i="42"/>
  <c r="E39" i="42"/>
  <c r="E90" i="42" s="1"/>
  <c r="D39" i="42"/>
  <c r="D90" i="42" s="1"/>
  <c r="C39" i="42"/>
  <c r="C72" i="42" s="1"/>
  <c r="B39" i="42"/>
  <c r="B72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T90" i="41"/>
  <c r="O90" i="41"/>
  <c r="L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M81" i="41" s="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C63" i="41" s="1"/>
  <c r="B77" i="41"/>
  <c r="W76" i="41"/>
  <c r="V76" i="41"/>
  <c r="U76" i="41"/>
  <c r="T76" i="41"/>
  <c r="T63" i="41" s="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S72" i="41"/>
  <c r="N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O63" i="41" s="1"/>
  <c r="N67" i="41"/>
  <c r="M67" i="41"/>
  <c r="L67" i="41"/>
  <c r="L63" i="41" s="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V63" i="41" s="1"/>
  <c r="U64" i="41"/>
  <c r="T64" i="41"/>
  <c r="S64" i="41"/>
  <c r="R64" i="41"/>
  <c r="Q64" i="41"/>
  <c r="Q63" i="41" s="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C64" i="41"/>
  <c r="B64" i="41"/>
  <c r="D63" i="41"/>
  <c r="W39" i="41"/>
  <c r="W90" i="41" s="1"/>
  <c r="V39" i="41"/>
  <c r="V90" i="41" s="1"/>
  <c r="U39" i="41"/>
  <c r="U90" i="41" s="1"/>
  <c r="T39" i="41"/>
  <c r="T72" i="41" s="1"/>
  <c r="S39" i="41"/>
  <c r="S90" i="43" s="1"/>
  <c r="R39" i="41"/>
  <c r="Q39" i="41"/>
  <c r="Q90" i="41" s="1"/>
  <c r="P39" i="41"/>
  <c r="P90" i="41" s="1"/>
  <c r="O39" i="41"/>
  <c r="O72" i="41" s="1"/>
  <c r="N39" i="41"/>
  <c r="N90" i="41" s="1"/>
  <c r="M39" i="41"/>
  <c r="M90" i="41" s="1"/>
  <c r="L39" i="41"/>
  <c r="L72" i="41" s="1"/>
  <c r="K39" i="41"/>
  <c r="K90" i="41" s="1"/>
  <c r="J39" i="41"/>
  <c r="I39" i="41"/>
  <c r="H39" i="41"/>
  <c r="H90" i="41" s="1"/>
  <c r="G39" i="41"/>
  <c r="G90" i="41" s="1"/>
  <c r="F39" i="41"/>
  <c r="F90" i="41" s="1"/>
  <c r="E39" i="41"/>
  <c r="E90" i="41" s="1"/>
  <c r="D39" i="41"/>
  <c r="D72" i="41" s="1"/>
  <c r="C39" i="41"/>
  <c r="C72" i="41" s="1"/>
  <c r="B39" i="41"/>
  <c r="A1" i="41"/>
  <c r="L38" i="40"/>
  <c r="J38" i="40"/>
  <c r="H38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U178" i="4" s="1"/>
  <c r="T33" i="40"/>
  <c r="T38" i="40" s="1"/>
  <c r="T178" i="4" s="1"/>
  <c r="S33" i="40"/>
  <c r="S38" i="40" s="1"/>
  <c r="R33" i="40"/>
  <c r="R38" i="40" s="1"/>
  <c r="R178" i="4" s="1"/>
  <c r="Q33" i="40"/>
  <c r="Q38" i="40" s="1"/>
  <c r="Q178" i="4" s="1"/>
  <c r="P33" i="40"/>
  <c r="P38" i="40" s="1"/>
  <c r="O33" i="40"/>
  <c r="O38" i="40" s="1"/>
  <c r="N33" i="40"/>
  <c r="N38" i="40" s="1"/>
  <c r="M33" i="40"/>
  <c r="M38" i="40" s="1"/>
  <c r="M178" i="4" s="1"/>
  <c r="L33" i="40"/>
  <c r="K33" i="40"/>
  <c r="K38" i="40" s="1"/>
  <c r="J33" i="40"/>
  <c r="I33" i="40"/>
  <c r="I38" i="40" s="1"/>
  <c r="I178" i="4" s="1"/>
  <c r="H33" i="40"/>
  <c r="G33" i="40"/>
  <c r="G38" i="40" s="1"/>
  <c r="G178" i="4" s="1"/>
  <c r="F33" i="40"/>
  <c r="F38" i="40" s="1"/>
  <c r="E33" i="40"/>
  <c r="E38" i="40" s="1"/>
  <c r="D33" i="40"/>
  <c r="D38" i="40" s="1"/>
  <c r="D178" i="4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U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O60" i="39"/>
  <c r="N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W57" i="39"/>
  <c r="I57" i="39"/>
  <c r="H57" i="39"/>
  <c r="G57" i="39"/>
  <c r="B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S51" i="39" s="1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W27" i="39"/>
  <c r="W63" i="39" s="1"/>
  <c r="V27" i="39"/>
  <c r="V63" i="39" s="1"/>
  <c r="U27" i="39"/>
  <c r="T27" i="39"/>
  <c r="T63" i="39" s="1"/>
  <c r="S27" i="39"/>
  <c r="R27" i="39"/>
  <c r="R63" i="39" s="1"/>
  <c r="Q27" i="39"/>
  <c r="P27" i="39"/>
  <c r="P80" i="39" s="1"/>
  <c r="O27" i="39"/>
  <c r="O63" i="39" s="1"/>
  <c r="N27" i="39"/>
  <c r="N63" i="39" s="1"/>
  <c r="M27" i="39"/>
  <c r="L27" i="39"/>
  <c r="L63" i="39" s="1"/>
  <c r="K27" i="39"/>
  <c r="J27" i="39"/>
  <c r="I27" i="39"/>
  <c r="H27" i="39"/>
  <c r="G27" i="39"/>
  <c r="G63" i="39" s="1"/>
  <c r="F27" i="39"/>
  <c r="F63" i="39" s="1"/>
  <c r="E27" i="39"/>
  <c r="E63" i="39" s="1"/>
  <c r="D27" i="39"/>
  <c r="C27" i="39"/>
  <c r="B27" i="39"/>
  <c r="W24" i="39"/>
  <c r="W60" i="39" s="1"/>
  <c r="V24" i="39"/>
  <c r="V60" i="39" s="1"/>
  <c r="U24" i="39"/>
  <c r="U60" i="39" s="1"/>
  <c r="T24" i="39"/>
  <c r="T60" i="39" s="1"/>
  <c r="S24" i="39"/>
  <c r="R24" i="39"/>
  <c r="R60" i="39" s="1"/>
  <c r="Q24" i="39"/>
  <c r="P24" i="39"/>
  <c r="P60" i="39" s="1"/>
  <c r="O24" i="39"/>
  <c r="N24" i="39"/>
  <c r="M24" i="39"/>
  <c r="L24" i="39"/>
  <c r="L60" i="39" s="1"/>
  <c r="K24" i="39"/>
  <c r="J24" i="39"/>
  <c r="J79" i="39" s="1"/>
  <c r="I24" i="39"/>
  <c r="H24" i="39"/>
  <c r="G24" i="39"/>
  <c r="F24" i="39"/>
  <c r="F60" i="39" s="1"/>
  <c r="E24" i="39"/>
  <c r="E60" i="39" s="1"/>
  <c r="D24" i="39"/>
  <c r="D60" i="39" s="1"/>
  <c r="C24" i="39"/>
  <c r="B24" i="39"/>
  <c r="B60" i="39" s="1"/>
  <c r="W16" i="39"/>
  <c r="V16" i="39"/>
  <c r="U16" i="39"/>
  <c r="T16" i="39"/>
  <c r="S16" i="39"/>
  <c r="S78" i="39" s="1"/>
  <c r="R16" i="39"/>
  <c r="R78" i="39" s="1"/>
  <c r="Q16" i="39"/>
  <c r="Q57" i="39" s="1"/>
  <c r="P16" i="39"/>
  <c r="P78" i="39" s="1"/>
  <c r="O16" i="39"/>
  <c r="O57" i="39" s="1"/>
  <c r="N16" i="39"/>
  <c r="M16" i="39"/>
  <c r="L16" i="39"/>
  <c r="L57" i="39" s="1"/>
  <c r="K16" i="39"/>
  <c r="K57" i="39" s="1"/>
  <c r="J16" i="39"/>
  <c r="J57" i="39" s="1"/>
  <c r="I16" i="39"/>
  <c r="H16" i="39"/>
  <c r="G16" i="39"/>
  <c r="F16" i="39"/>
  <c r="E16" i="39"/>
  <c r="D16" i="39"/>
  <c r="D57" i="39" s="1"/>
  <c r="C16" i="39"/>
  <c r="C57" i="39" s="1"/>
  <c r="B16" i="39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O80" i="38"/>
  <c r="R78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U63" i="38"/>
  <c r="K63" i="38"/>
  <c r="J63" i="38"/>
  <c r="E63" i="38"/>
  <c r="D63" i="38"/>
  <c r="C63" i="38"/>
  <c r="B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E60" i="38"/>
  <c r="D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W57" i="38"/>
  <c r="V57" i="38"/>
  <c r="I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K51" i="38" s="1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J51" i="38" s="1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U52" i="38"/>
  <c r="U51" i="38" s="1"/>
  <c r="T52" i="38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C51" i="38" s="1"/>
  <c r="B52" i="38"/>
  <c r="W27" i="38"/>
  <c r="W63" i="38" s="1"/>
  <c r="V27" i="38"/>
  <c r="V63" i="38" s="1"/>
  <c r="U27" i="38"/>
  <c r="T27" i="38"/>
  <c r="T63" i="38" s="1"/>
  <c r="S27" i="38"/>
  <c r="S63" i="38" s="1"/>
  <c r="R27" i="38"/>
  <c r="R63" i="38" s="1"/>
  <c r="Q27" i="38"/>
  <c r="P27" i="38"/>
  <c r="O27" i="38"/>
  <c r="O63" i="38" s="1"/>
  <c r="N27" i="38"/>
  <c r="N63" i="38" s="1"/>
  <c r="M27" i="38"/>
  <c r="M63" i="38" s="1"/>
  <c r="L27" i="38"/>
  <c r="L63" i="38" s="1"/>
  <c r="K27" i="38"/>
  <c r="J27" i="38"/>
  <c r="I27" i="38"/>
  <c r="H27" i="38"/>
  <c r="G27" i="38"/>
  <c r="G63" i="38" s="1"/>
  <c r="F27" i="38"/>
  <c r="F63" i="38" s="1"/>
  <c r="E27" i="38"/>
  <c r="D27" i="38"/>
  <c r="C27" i="38"/>
  <c r="C80" i="38" s="1"/>
  <c r="B27" i="38"/>
  <c r="B80" i="38" s="1"/>
  <c r="W24" i="38"/>
  <c r="V24" i="38"/>
  <c r="U24" i="38"/>
  <c r="U60" i="38" s="1"/>
  <c r="T24" i="38"/>
  <c r="T60" i="38" s="1"/>
  <c r="S24" i="38"/>
  <c r="R24" i="38"/>
  <c r="Q24" i="38"/>
  <c r="P24" i="38"/>
  <c r="O24" i="38"/>
  <c r="N24" i="38"/>
  <c r="M24" i="38"/>
  <c r="M60" i="38" s="1"/>
  <c r="L24" i="38"/>
  <c r="L60" i="38" s="1"/>
  <c r="K24" i="38"/>
  <c r="J24" i="38"/>
  <c r="J79" i="38" s="1"/>
  <c r="I24" i="38"/>
  <c r="H24" i="38"/>
  <c r="G24" i="38"/>
  <c r="F24" i="38"/>
  <c r="E24" i="38"/>
  <c r="D24" i="38"/>
  <c r="C24" i="38"/>
  <c r="B24" i="38"/>
  <c r="W16" i="38"/>
  <c r="V16" i="38"/>
  <c r="U16" i="38"/>
  <c r="T16" i="38"/>
  <c r="S16" i="38"/>
  <c r="S57" i="38" s="1"/>
  <c r="R16" i="38"/>
  <c r="R57" i="38" s="1"/>
  <c r="Q16" i="38"/>
  <c r="Q78" i="38" s="1"/>
  <c r="P16" i="38"/>
  <c r="P78" i="38" s="1"/>
  <c r="O16" i="38"/>
  <c r="O78" i="38" s="1"/>
  <c r="N16" i="38"/>
  <c r="N78" i="38" s="1"/>
  <c r="M16" i="38"/>
  <c r="L16" i="38"/>
  <c r="K16" i="38"/>
  <c r="K57" i="38" s="1"/>
  <c r="J16" i="38"/>
  <c r="J57" i="38" s="1"/>
  <c r="I16" i="38"/>
  <c r="H16" i="38"/>
  <c r="H57" i="38" s="1"/>
  <c r="G16" i="38"/>
  <c r="G57" i="38" s="1"/>
  <c r="F16" i="38"/>
  <c r="F57" i="38" s="1"/>
  <c r="E16" i="38"/>
  <c r="D16" i="38"/>
  <c r="C16" i="38"/>
  <c r="C57" i="38" s="1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V80" i="37"/>
  <c r="U80" i="37"/>
  <c r="M80" i="37"/>
  <c r="R78" i="37"/>
  <c r="Q78" i="37"/>
  <c r="J78" i="37"/>
  <c r="I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S63" i="37"/>
  <c r="C63" i="37"/>
  <c r="B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T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B51" i="37" s="1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I51" i="37" s="1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P51" i="37" s="1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C51" i="37" s="1"/>
  <c r="B53" i="37"/>
  <c r="W52" i="37"/>
  <c r="V52" i="37"/>
  <c r="U52" i="37"/>
  <c r="T52" i="37"/>
  <c r="S52" i="37"/>
  <c r="S51" i="37" s="1"/>
  <c r="R52" i="37"/>
  <c r="Q52" i="37"/>
  <c r="P52" i="37"/>
  <c r="O52" i="37"/>
  <c r="N52" i="37"/>
  <c r="M52" i="37"/>
  <c r="L52" i="37"/>
  <c r="K52" i="37"/>
  <c r="K51" i="37" s="1"/>
  <c r="J52" i="37"/>
  <c r="I52" i="37"/>
  <c r="H52" i="37"/>
  <c r="G52" i="37"/>
  <c r="F52" i="37"/>
  <c r="E52" i="37"/>
  <c r="D52" i="37"/>
  <c r="C52" i="37"/>
  <c r="B52" i="37"/>
  <c r="W27" i="37"/>
  <c r="V27" i="37"/>
  <c r="V63" i="37" s="1"/>
  <c r="U27" i="37"/>
  <c r="U63" i="37" s="1"/>
  <c r="T27" i="37"/>
  <c r="T80" i="37" s="1"/>
  <c r="S27" i="37"/>
  <c r="S80" i="37" s="1"/>
  <c r="R27" i="37"/>
  <c r="R80" i="37" s="1"/>
  <c r="Q27" i="37"/>
  <c r="P27" i="37"/>
  <c r="O27" i="37"/>
  <c r="N27" i="37"/>
  <c r="N63" i="37" s="1"/>
  <c r="M27" i="37"/>
  <c r="M63" i="37" s="1"/>
  <c r="L27" i="37"/>
  <c r="L80" i="37" s="1"/>
  <c r="K27" i="37"/>
  <c r="K80" i="37" s="1"/>
  <c r="J27" i="37"/>
  <c r="J80" i="37" s="1"/>
  <c r="I27" i="37"/>
  <c r="H27" i="37"/>
  <c r="G27" i="37"/>
  <c r="G80" i="39" s="1"/>
  <c r="F27" i="37"/>
  <c r="F63" i="37" s="1"/>
  <c r="E27" i="37"/>
  <c r="E63" i="37" s="1"/>
  <c r="D27" i="37"/>
  <c r="D80" i="37" s="1"/>
  <c r="C27" i="37"/>
  <c r="C80" i="37" s="1"/>
  <c r="B27" i="37"/>
  <c r="B80" i="37" s="1"/>
  <c r="W24" i="37"/>
  <c r="V24" i="37"/>
  <c r="U24" i="37"/>
  <c r="T24" i="37"/>
  <c r="T79" i="39" s="1"/>
  <c r="S24" i="37"/>
  <c r="S79" i="37" s="1"/>
  <c r="R24" i="37"/>
  <c r="R79" i="37" s="1"/>
  <c r="Q24" i="37"/>
  <c r="Q79" i="37" s="1"/>
  <c r="P24" i="37"/>
  <c r="P79" i="37" s="1"/>
  <c r="O24" i="37"/>
  <c r="N24" i="37"/>
  <c r="N79" i="39" s="1"/>
  <c r="M24" i="37"/>
  <c r="M79" i="38" s="1"/>
  <c r="L24" i="37"/>
  <c r="K24" i="37"/>
  <c r="K79" i="37" s="1"/>
  <c r="J24" i="37"/>
  <c r="J79" i="37" s="1"/>
  <c r="I24" i="37"/>
  <c r="I79" i="37" s="1"/>
  <c r="H24" i="37"/>
  <c r="H79" i="37" s="1"/>
  <c r="G24" i="37"/>
  <c r="F24" i="37"/>
  <c r="E24" i="37"/>
  <c r="E79" i="38" s="1"/>
  <c r="D24" i="37"/>
  <c r="D79" i="38" s="1"/>
  <c r="C24" i="37"/>
  <c r="C79" i="37" s="1"/>
  <c r="B24" i="37"/>
  <c r="B79" i="37" s="1"/>
  <c r="W16" i="37"/>
  <c r="W78" i="37" s="1"/>
  <c r="V16" i="37"/>
  <c r="V78" i="37" s="1"/>
  <c r="U16" i="37"/>
  <c r="T16" i="37"/>
  <c r="S16" i="37"/>
  <c r="S78" i="38" s="1"/>
  <c r="R16" i="37"/>
  <c r="R57" i="37" s="1"/>
  <c r="Q16" i="37"/>
  <c r="Q57" i="37" s="1"/>
  <c r="P16" i="37"/>
  <c r="P78" i="37" s="1"/>
  <c r="O16" i="37"/>
  <c r="O78" i="37" s="1"/>
  <c r="N16" i="37"/>
  <c r="N78" i="37" s="1"/>
  <c r="M16" i="37"/>
  <c r="L16" i="37"/>
  <c r="L78" i="39" s="1"/>
  <c r="K16" i="37"/>
  <c r="K78" i="39" s="1"/>
  <c r="J16" i="37"/>
  <c r="J57" i="37" s="1"/>
  <c r="I16" i="37"/>
  <c r="I57" i="37" s="1"/>
  <c r="H16" i="37"/>
  <c r="H78" i="37" s="1"/>
  <c r="G16" i="37"/>
  <c r="G78" i="37" s="1"/>
  <c r="F16" i="37"/>
  <c r="F78" i="37" s="1"/>
  <c r="E16" i="37"/>
  <c r="D16" i="37"/>
  <c r="C16" i="37"/>
  <c r="C78" i="38" s="1"/>
  <c r="B16" i="37"/>
  <c r="B57" i="37" s="1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U38" i="36" s="1"/>
  <c r="T33" i="36"/>
  <c r="T38" i="36" s="1"/>
  <c r="T177" i="4" s="1"/>
  <c r="S33" i="36"/>
  <c r="S38" i="36" s="1"/>
  <c r="S177" i="4" s="1"/>
  <c r="R33" i="36"/>
  <c r="R38" i="36" s="1"/>
  <c r="R177" i="4" s="1"/>
  <c r="Q33" i="36"/>
  <c r="Q38" i="36" s="1"/>
  <c r="P33" i="36"/>
  <c r="P38" i="36" s="1"/>
  <c r="O33" i="36"/>
  <c r="O38" i="36" s="1"/>
  <c r="N33" i="36"/>
  <c r="N38" i="36" s="1"/>
  <c r="N177" i="4" s="1"/>
  <c r="M33" i="36"/>
  <c r="M38" i="36" s="1"/>
  <c r="L33" i="36"/>
  <c r="L38" i="36" s="1"/>
  <c r="L177" i="4" s="1"/>
  <c r="K33" i="36"/>
  <c r="K38" i="36" s="1"/>
  <c r="J33" i="36"/>
  <c r="J38" i="36" s="1"/>
  <c r="I33" i="36"/>
  <c r="I38" i="36" s="1"/>
  <c r="H33" i="36"/>
  <c r="H38" i="36" s="1"/>
  <c r="H177" i="4" s="1"/>
  <c r="G33" i="36"/>
  <c r="G38" i="36" s="1"/>
  <c r="G177" i="4" s="1"/>
  <c r="F33" i="36"/>
  <c r="F38" i="36" s="1"/>
  <c r="E33" i="36"/>
  <c r="E38" i="36" s="1"/>
  <c r="D33" i="36"/>
  <c r="D38" i="36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S63" i="35"/>
  <c r="O63" i="35"/>
  <c r="N63" i="35"/>
  <c r="G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L51" i="35" s="1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O60" i="35"/>
  <c r="N60" i="35"/>
  <c r="I60" i="35"/>
  <c r="G60" i="35"/>
  <c r="F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S57" i="35"/>
  <c r="R57" i="35"/>
  <c r="H57" i="35"/>
  <c r="E57" i="35"/>
  <c r="C57" i="35"/>
  <c r="B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O51" i="35" s="1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W51" i="35" s="1"/>
  <c r="V54" i="35"/>
  <c r="U54" i="35"/>
  <c r="T54" i="35"/>
  <c r="S54" i="35"/>
  <c r="R54" i="35"/>
  <c r="Q54" i="35"/>
  <c r="P54" i="35"/>
  <c r="O54" i="35"/>
  <c r="N54" i="35"/>
  <c r="M54" i="35"/>
  <c r="M51" i="35" s="1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K51" i="35" s="1"/>
  <c r="J52" i="35"/>
  <c r="I52" i="35"/>
  <c r="H52" i="35"/>
  <c r="G52" i="35"/>
  <c r="G51" i="35" s="1"/>
  <c r="F52" i="35"/>
  <c r="E52" i="35"/>
  <c r="D52" i="35"/>
  <c r="C52" i="35"/>
  <c r="B52" i="35"/>
  <c r="W27" i="35"/>
  <c r="V27" i="35"/>
  <c r="V63" i="35" s="1"/>
  <c r="U27" i="35"/>
  <c r="T27" i="35"/>
  <c r="S27" i="35"/>
  <c r="R27" i="35"/>
  <c r="R63" i="35" s="1"/>
  <c r="Q27" i="35"/>
  <c r="Q63" i="35" s="1"/>
  <c r="P27" i="35"/>
  <c r="P63" i="35" s="1"/>
  <c r="O27" i="35"/>
  <c r="N27" i="35"/>
  <c r="M27" i="35"/>
  <c r="L27" i="35"/>
  <c r="K27" i="35"/>
  <c r="K63" i="35" s="1"/>
  <c r="J27" i="35"/>
  <c r="I27" i="35"/>
  <c r="I63" i="35" s="1"/>
  <c r="H27" i="35"/>
  <c r="H63" i="35" s="1"/>
  <c r="G27" i="35"/>
  <c r="F27" i="35"/>
  <c r="F63" i="35" s="1"/>
  <c r="E27" i="35"/>
  <c r="E63" i="35" s="1"/>
  <c r="D27" i="35"/>
  <c r="D63" i="35" s="1"/>
  <c r="C27" i="35"/>
  <c r="B27" i="35"/>
  <c r="W24" i="35"/>
  <c r="W60" i="35" s="1"/>
  <c r="V24" i="35"/>
  <c r="V60" i="35" s="1"/>
  <c r="U24" i="35"/>
  <c r="T24" i="35"/>
  <c r="T60" i="35" s="1"/>
  <c r="S24" i="35"/>
  <c r="R24" i="35"/>
  <c r="Q24" i="35"/>
  <c r="Q60" i="35" s="1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D60" i="35" s="1"/>
  <c r="C24" i="35"/>
  <c r="B24" i="35"/>
  <c r="W16" i="35"/>
  <c r="W57" i="35" s="1"/>
  <c r="V16" i="35"/>
  <c r="U16" i="35"/>
  <c r="U57" i="35" s="1"/>
  <c r="T16" i="35"/>
  <c r="S16" i="35"/>
  <c r="R16" i="35"/>
  <c r="R78" i="35" s="1"/>
  <c r="Q16" i="35"/>
  <c r="P16" i="35"/>
  <c r="P57" i="35" s="1"/>
  <c r="O16" i="35"/>
  <c r="O57" i="35" s="1"/>
  <c r="N16" i="35"/>
  <c r="M16" i="35"/>
  <c r="M57" i="35" s="1"/>
  <c r="L16" i="35"/>
  <c r="L57" i="35" s="1"/>
  <c r="K16" i="35"/>
  <c r="K57" i="35" s="1"/>
  <c r="J16" i="35"/>
  <c r="J57" i="35" s="1"/>
  <c r="I16" i="35"/>
  <c r="H16" i="35"/>
  <c r="G16" i="35"/>
  <c r="G57" i="35" s="1"/>
  <c r="F16" i="35"/>
  <c r="E16" i="35"/>
  <c r="D16" i="35"/>
  <c r="D57" i="35" s="1"/>
  <c r="C16" i="35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U79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V63" i="34"/>
  <c r="P63" i="34"/>
  <c r="N63" i="34"/>
  <c r="M63" i="34"/>
  <c r="H63" i="34"/>
  <c r="F63" i="34"/>
  <c r="E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N51" i="34" s="1"/>
  <c r="M61" i="34"/>
  <c r="L61" i="34"/>
  <c r="K61" i="34"/>
  <c r="J61" i="34"/>
  <c r="I61" i="34"/>
  <c r="H61" i="34"/>
  <c r="G61" i="34"/>
  <c r="F61" i="34"/>
  <c r="E61" i="34"/>
  <c r="D61" i="34"/>
  <c r="C61" i="34"/>
  <c r="B61" i="34"/>
  <c r="P60" i="34"/>
  <c r="H60" i="34"/>
  <c r="F60" i="34"/>
  <c r="E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J57" i="34"/>
  <c r="D57" i="34"/>
  <c r="C57" i="34"/>
  <c r="B57" i="34"/>
  <c r="W56" i="34"/>
  <c r="V56" i="34"/>
  <c r="U56" i="34"/>
  <c r="T56" i="34"/>
  <c r="S56" i="34"/>
  <c r="S51" i="34" s="1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F51" i="34" s="1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V52" i="34"/>
  <c r="V51" i="34" s="1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W27" i="34"/>
  <c r="W63" i="34" s="1"/>
  <c r="V27" i="34"/>
  <c r="U27" i="34"/>
  <c r="U63" i="34" s="1"/>
  <c r="T27" i="34"/>
  <c r="S27" i="34"/>
  <c r="S63" i="34" s="1"/>
  <c r="R27" i="34"/>
  <c r="R63" i="34" s="1"/>
  <c r="Q27" i="34"/>
  <c r="Q63" i="34" s="1"/>
  <c r="P27" i="34"/>
  <c r="O27" i="34"/>
  <c r="O63" i="34" s="1"/>
  <c r="N27" i="34"/>
  <c r="M27" i="34"/>
  <c r="L27" i="34"/>
  <c r="K27" i="34"/>
  <c r="J27" i="34"/>
  <c r="J63" i="34" s="1"/>
  <c r="I27" i="34"/>
  <c r="I63" i="34" s="1"/>
  <c r="H27" i="34"/>
  <c r="G27" i="34"/>
  <c r="G63" i="34" s="1"/>
  <c r="F27" i="34"/>
  <c r="E27" i="34"/>
  <c r="E80" i="34" s="1"/>
  <c r="D27" i="34"/>
  <c r="C27" i="34"/>
  <c r="C63" i="34" s="1"/>
  <c r="B27" i="34"/>
  <c r="B63" i="34" s="1"/>
  <c r="W24" i="34"/>
  <c r="W60" i="34" s="1"/>
  <c r="V24" i="34"/>
  <c r="V60" i="34" s="1"/>
  <c r="U24" i="34"/>
  <c r="U60" i="34" s="1"/>
  <c r="T24" i="34"/>
  <c r="T79" i="34" s="1"/>
  <c r="S24" i="34"/>
  <c r="R24" i="34"/>
  <c r="Q24" i="34"/>
  <c r="P24" i="34"/>
  <c r="O24" i="34"/>
  <c r="N24" i="34"/>
  <c r="N60" i="34" s="1"/>
  <c r="M24" i="34"/>
  <c r="M60" i="34" s="1"/>
  <c r="L24" i="34"/>
  <c r="K24" i="34"/>
  <c r="J24" i="34"/>
  <c r="I24" i="34"/>
  <c r="H24" i="34"/>
  <c r="G24" i="34"/>
  <c r="G60" i="34" s="1"/>
  <c r="F24" i="34"/>
  <c r="E24" i="34"/>
  <c r="D24" i="34"/>
  <c r="C24" i="34"/>
  <c r="B24" i="34"/>
  <c r="W16" i="34"/>
  <c r="V16" i="34"/>
  <c r="V57" i="34" s="1"/>
  <c r="U16" i="34"/>
  <c r="U57" i="34" s="1"/>
  <c r="T16" i="34"/>
  <c r="T57" i="34" s="1"/>
  <c r="S16" i="34"/>
  <c r="S57" i="34" s="1"/>
  <c r="R16" i="34"/>
  <c r="R78" i="34" s="1"/>
  <c r="Q16" i="34"/>
  <c r="Q57" i="34" s="1"/>
  <c r="P16" i="34"/>
  <c r="O16" i="34"/>
  <c r="O57" i="34" s="1"/>
  <c r="N16" i="34"/>
  <c r="N57" i="34" s="1"/>
  <c r="M16" i="34"/>
  <c r="M57" i="34" s="1"/>
  <c r="L16" i="34"/>
  <c r="L57" i="34" s="1"/>
  <c r="K16" i="34"/>
  <c r="K57" i="34" s="1"/>
  <c r="J16" i="34"/>
  <c r="I16" i="34"/>
  <c r="I57" i="34" s="1"/>
  <c r="H16" i="34"/>
  <c r="G16" i="34"/>
  <c r="G57" i="34" s="1"/>
  <c r="F16" i="34"/>
  <c r="F57" i="34" s="1"/>
  <c r="E16" i="34"/>
  <c r="E57" i="34" s="1"/>
  <c r="D16" i="34"/>
  <c r="C16" i="34"/>
  <c r="B16" i="34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W80" i="33"/>
  <c r="V80" i="33"/>
  <c r="N80" i="33"/>
  <c r="U79" i="33"/>
  <c r="T79" i="33"/>
  <c r="M79" i="33"/>
  <c r="K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W63" i="33"/>
  <c r="S63" i="33"/>
  <c r="M63" i="33"/>
  <c r="E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U60" i="33"/>
  <c r="N60" i="33"/>
  <c r="M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S51" i="33" s="1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V51" i="33" s="1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Q52" i="33"/>
  <c r="P52" i="33"/>
  <c r="O52" i="33"/>
  <c r="N52" i="33"/>
  <c r="N51" i="33" s="1"/>
  <c r="M52" i="33"/>
  <c r="L52" i="33"/>
  <c r="K52" i="33"/>
  <c r="K51" i="33" s="1"/>
  <c r="J52" i="33"/>
  <c r="I52" i="33"/>
  <c r="H52" i="33"/>
  <c r="G52" i="33"/>
  <c r="F52" i="33"/>
  <c r="E52" i="33"/>
  <c r="D52" i="33"/>
  <c r="C52" i="33"/>
  <c r="B52" i="33"/>
  <c r="W27" i="33"/>
  <c r="V27" i="33"/>
  <c r="U27" i="33"/>
  <c r="U80" i="33" s="1"/>
  <c r="T27" i="33"/>
  <c r="T80" i="33" s="1"/>
  <c r="S27" i="33"/>
  <c r="S80" i="33" s="1"/>
  <c r="R27" i="33"/>
  <c r="R80" i="33" s="1"/>
  <c r="Q27" i="33"/>
  <c r="Q63" i="33" s="1"/>
  <c r="P27" i="33"/>
  <c r="P80" i="33" s="1"/>
  <c r="O27" i="33"/>
  <c r="O63" i="33" s="1"/>
  <c r="N27" i="33"/>
  <c r="N63" i="33" s="1"/>
  <c r="M27" i="33"/>
  <c r="M80" i="33" s="1"/>
  <c r="L27" i="33"/>
  <c r="L80" i="33" s="1"/>
  <c r="K27" i="33"/>
  <c r="K80" i="33" s="1"/>
  <c r="J27" i="33"/>
  <c r="J80" i="33" s="1"/>
  <c r="I27" i="33"/>
  <c r="H27" i="33"/>
  <c r="G27" i="33"/>
  <c r="G63" i="33" s="1"/>
  <c r="F27" i="33"/>
  <c r="F80" i="35" s="1"/>
  <c r="E27" i="33"/>
  <c r="E80" i="33" s="1"/>
  <c r="D27" i="33"/>
  <c r="D80" i="33" s="1"/>
  <c r="C27" i="33"/>
  <c r="C80" i="33" s="1"/>
  <c r="B27" i="33"/>
  <c r="B80" i="33" s="1"/>
  <c r="W24" i="33"/>
  <c r="W60" i="33" s="1"/>
  <c r="V24" i="33"/>
  <c r="V79" i="34" s="1"/>
  <c r="U24" i="33"/>
  <c r="T24" i="33"/>
  <c r="S24" i="33"/>
  <c r="R24" i="33"/>
  <c r="Q24" i="33"/>
  <c r="P24" i="33"/>
  <c r="O24" i="33"/>
  <c r="O79" i="35" s="1"/>
  <c r="N24" i="33"/>
  <c r="M24" i="33"/>
  <c r="L24" i="33"/>
  <c r="L79" i="33" s="1"/>
  <c r="K24" i="33"/>
  <c r="J24" i="33"/>
  <c r="I24" i="33"/>
  <c r="H24" i="33"/>
  <c r="H79" i="34" s="1"/>
  <c r="G24" i="33"/>
  <c r="G79" i="35" s="1"/>
  <c r="F24" i="33"/>
  <c r="F79" i="33" s="1"/>
  <c r="E24" i="33"/>
  <c r="E79" i="33" s="1"/>
  <c r="D24" i="33"/>
  <c r="D79" i="35" s="1"/>
  <c r="C24" i="33"/>
  <c r="B24" i="33"/>
  <c r="W16" i="33"/>
  <c r="W78" i="33" s="1"/>
  <c r="V16" i="33"/>
  <c r="V78" i="33" s="1"/>
  <c r="U16" i="33"/>
  <c r="U57" i="33" s="1"/>
  <c r="T16" i="33"/>
  <c r="S16" i="33"/>
  <c r="S78" i="33" s="1"/>
  <c r="R16" i="33"/>
  <c r="R57" i="33" s="1"/>
  <c r="Q16" i="33"/>
  <c r="Q78" i="33" s="1"/>
  <c r="P16" i="33"/>
  <c r="P78" i="33" s="1"/>
  <c r="O16" i="33"/>
  <c r="O57" i="33" s="1"/>
  <c r="N16" i="33"/>
  <c r="N78" i="33" s="1"/>
  <c r="M16" i="33"/>
  <c r="M78" i="33" s="1"/>
  <c r="L16" i="33"/>
  <c r="L78" i="33" s="1"/>
  <c r="K16" i="33"/>
  <c r="K57" i="33" s="1"/>
  <c r="J16" i="33"/>
  <c r="J57" i="33" s="1"/>
  <c r="I16" i="33"/>
  <c r="I78" i="33" s="1"/>
  <c r="H16" i="33"/>
  <c r="H78" i="33" s="1"/>
  <c r="G16" i="33"/>
  <c r="G78" i="33" s="1"/>
  <c r="F16" i="33"/>
  <c r="F78" i="33" s="1"/>
  <c r="E16" i="33"/>
  <c r="D16" i="33"/>
  <c r="C16" i="33"/>
  <c r="C78" i="34" s="1"/>
  <c r="B16" i="33"/>
  <c r="B78" i="35" s="1"/>
  <c r="A1" i="33"/>
  <c r="V38" i="32"/>
  <c r="U38" i="32"/>
  <c r="N38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U33" i="32"/>
  <c r="T33" i="32"/>
  <c r="T38" i="32" s="1"/>
  <c r="T176" i="4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121" i="4" s="1"/>
  <c r="M33" i="32"/>
  <c r="M121" i="4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121" i="4" s="1"/>
  <c r="D33" i="32"/>
  <c r="D38" i="32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P105" i="31"/>
  <c r="O105" i="31"/>
  <c r="K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Q99" i="31"/>
  <c r="N99" i="31"/>
  <c r="M99" i="31"/>
  <c r="I99" i="31"/>
  <c r="F99" i="31"/>
  <c r="E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T94" i="31"/>
  <c r="O94" i="31"/>
  <c r="C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S84" i="31" s="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R90" i="31"/>
  <c r="B90" i="31"/>
  <c r="W89" i="31"/>
  <c r="W84" i="31" s="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L84" i="31" s="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P84" i="31" s="1"/>
  <c r="O87" i="31"/>
  <c r="N87" i="31"/>
  <c r="M87" i="31"/>
  <c r="L87" i="31"/>
  <c r="K87" i="31"/>
  <c r="K84" i="31" s="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G84" i="31" s="1"/>
  <c r="F86" i="31"/>
  <c r="E86" i="31"/>
  <c r="D86" i="31"/>
  <c r="C86" i="31"/>
  <c r="B86" i="31"/>
  <c r="W85" i="31"/>
  <c r="V85" i="31"/>
  <c r="U85" i="31"/>
  <c r="T85" i="31"/>
  <c r="T84" i="31" s="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C84" i="31" s="1"/>
  <c r="B85" i="31"/>
  <c r="O84" i="31"/>
  <c r="H84" i="31"/>
  <c r="D84" i="31"/>
  <c r="W66" i="31"/>
  <c r="W105" i="31" s="1"/>
  <c r="V66" i="31"/>
  <c r="U66" i="31"/>
  <c r="T66" i="31"/>
  <c r="T105" i="31" s="1"/>
  <c r="S66" i="31"/>
  <c r="S105" i="31" s="1"/>
  <c r="R66" i="31"/>
  <c r="Q66" i="31"/>
  <c r="P66" i="31"/>
  <c r="O66" i="31"/>
  <c r="N66" i="31"/>
  <c r="M66" i="31"/>
  <c r="L66" i="31"/>
  <c r="L105" i="31" s="1"/>
  <c r="K66" i="31"/>
  <c r="J66" i="31"/>
  <c r="I66" i="31"/>
  <c r="H66" i="31"/>
  <c r="G66" i="31"/>
  <c r="G105" i="31" s="1"/>
  <c r="F66" i="31"/>
  <c r="E66" i="31"/>
  <c r="D66" i="31"/>
  <c r="D105" i="31" s="1"/>
  <c r="C66" i="31"/>
  <c r="C105" i="31" s="1"/>
  <c r="B66" i="31"/>
  <c r="W45" i="31"/>
  <c r="V45" i="31"/>
  <c r="V99" i="31" s="1"/>
  <c r="U45" i="31"/>
  <c r="U99" i="31" s="1"/>
  <c r="T45" i="31"/>
  <c r="S45" i="31"/>
  <c r="R45" i="31"/>
  <c r="R99" i="31" s="1"/>
  <c r="Q45" i="31"/>
  <c r="P45" i="31"/>
  <c r="O45" i="31"/>
  <c r="N45" i="31"/>
  <c r="M45" i="31"/>
  <c r="L45" i="31"/>
  <c r="K45" i="31"/>
  <c r="J45" i="31"/>
  <c r="J99" i="31" s="1"/>
  <c r="I45" i="31"/>
  <c r="H45" i="31"/>
  <c r="G45" i="31"/>
  <c r="F45" i="31"/>
  <c r="E45" i="31"/>
  <c r="D45" i="31"/>
  <c r="C45" i="31"/>
  <c r="B45" i="31"/>
  <c r="B99" i="31" s="1"/>
  <c r="W25" i="31"/>
  <c r="W94" i="31" s="1"/>
  <c r="V25" i="31"/>
  <c r="U25" i="31"/>
  <c r="T25" i="31"/>
  <c r="S25" i="31"/>
  <c r="S94" i="31" s="1"/>
  <c r="R25" i="31"/>
  <c r="Q25" i="31"/>
  <c r="P25" i="31"/>
  <c r="O25" i="31"/>
  <c r="N25" i="31"/>
  <c r="M25" i="31"/>
  <c r="L25" i="31"/>
  <c r="L94" i="31" s="1"/>
  <c r="K25" i="31"/>
  <c r="K94" i="31" s="1"/>
  <c r="J25" i="31"/>
  <c r="I25" i="31"/>
  <c r="H25" i="31"/>
  <c r="G25" i="31"/>
  <c r="G94" i="31" s="1"/>
  <c r="F25" i="31"/>
  <c r="E25" i="31"/>
  <c r="D25" i="31"/>
  <c r="D94" i="31" s="1"/>
  <c r="C25" i="31"/>
  <c r="B25" i="31"/>
  <c r="W16" i="31"/>
  <c r="V16" i="31"/>
  <c r="U16" i="31"/>
  <c r="U90" i="31" s="1"/>
  <c r="T16" i="31"/>
  <c r="S16" i="31"/>
  <c r="R16" i="31"/>
  <c r="Q16" i="31"/>
  <c r="Q90" i="31" s="1"/>
  <c r="P16" i="31"/>
  <c r="O16" i="31"/>
  <c r="N16" i="31"/>
  <c r="M16" i="31"/>
  <c r="M90" i="31" s="1"/>
  <c r="L16" i="31"/>
  <c r="K16" i="31"/>
  <c r="J16" i="31"/>
  <c r="J90" i="31" s="1"/>
  <c r="I16" i="31"/>
  <c r="I90" i="31" s="1"/>
  <c r="H16" i="31"/>
  <c r="G16" i="31"/>
  <c r="F16" i="31"/>
  <c r="E16" i="31"/>
  <c r="D16" i="31"/>
  <c r="C16" i="31"/>
  <c r="B16" i="3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120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T105" i="30"/>
  <c r="O105" i="30"/>
  <c r="L105" i="30"/>
  <c r="D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V99" i="30"/>
  <c r="O99" i="30"/>
  <c r="N99" i="30"/>
  <c r="J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H94" i="30"/>
  <c r="E94" i="30"/>
  <c r="D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E84" i="30" s="1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V90" i="30"/>
  <c r="S90" i="30"/>
  <c r="P90" i="30"/>
  <c r="F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R84" i="30" s="1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D84" i="30" s="1"/>
  <c r="C85" i="30"/>
  <c r="B85" i="30"/>
  <c r="W66" i="30"/>
  <c r="V66" i="30"/>
  <c r="U66" i="30"/>
  <c r="T66" i="30"/>
  <c r="S66" i="30"/>
  <c r="R66" i="30"/>
  <c r="R105" i="30" s="1"/>
  <c r="Q66" i="30"/>
  <c r="Q105" i="30" s="1"/>
  <c r="P66" i="30"/>
  <c r="P105" i="30" s="1"/>
  <c r="O66" i="30"/>
  <c r="N66" i="30"/>
  <c r="M66" i="30"/>
  <c r="L66" i="30"/>
  <c r="K66" i="30"/>
  <c r="K105" i="30" s="1"/>
  <c r="J66" i="30"/>
  <c r="J105" i="30" s="1"/>
  <c r="I66" i="30"/>
  <c r="I105" i="30" s="1"/>
  <c r="H66" i="30"/>
  <c r="H105" i="30" s="1"/>
  <c r="G66" i="30"/>
  <c r="F66" i="30"/>
  <c r="E66" i="30"/>
  <c r="E123" i="30" s="1"/>
  <c r="D66" i="30"/>
  <c r="C66" i="30"/>
  <c r="C105" i="30" s="1"/>
  <c r="B66" i="30"/>
  <c r="W45" i="30"/>
  <c r="W99" i="30" s="1"/>
  <c r="V45" i="30"/>
  <c r="U45" i="30"/>
  <c r="T45" i="30"/>
  <c r="S45" i="30"/>
  <c r="S99" i="30" s="1"/>
  <c r="R45" i="30"/>
  <c r="R99" i="30" s="1"/>
  <c r="Q45" i="30"/>
  <c r="Q122" i="30" s="1"/>
  <c r="P45" i="30"/>
  <c r="O45" i="30"/>
  <c r="N45" i="30"/>
  <c r="M45" i="30"/>
  <c r="L45" i="30"/>
  <c r="K45" i="30"/>
  <c r="J45" i="30"/>
  <c r="I45" i="30"/>
  <c r="I99" i="30" s="1"/>
  <c r="H45" i="30"/>
  <c r="G45" i="30"/>
  <c r="G99" i="30" s="1"/>
  <c r="F45" i="30"/>
  <c r="F122" i="30" s="1"/>
  <c r="E45" i="30"/>
  <c r="D45" i="30"/>
  <c r="C45" i="30"/>
  <c r="B45" i="30"/>
  <c r="B99" i="30" s="1"/>
  <c r="W25" i="30"/>
  <c r="W120" i="30" s="1"/>
  <c r="V25" i="30"/>
  <c r="V94" i="30" s="1"/>
  <c r="U25" i="30"/>
  <c r="U94" i="30" s="1"/>
  <c r="T25" i="30"/>
  <c r="T94" i="30" s="1"/>
  <c r="S25" i="30"/>
  <c r="S94" i="30" s="1"/>
  <c r="R25" i="30"/>
  <c r="R94" i="30" s="1"/>
  <c r="Q25" i="30"/>
  <c r="P25" i="30"/>
  <c r="P94" i="30" s="1"/>
  <c r="O25" i="30"/>
  <c r="O94" i="30" s="1"/>
  <c r="N25" i="30"/>
  <c r="N94" i="30" s="1"/>
  <c r="M25" i="30"/>
  <c r="M94" i="30" s="1"/>
  <c r="L25" i="30"/>
  <c r="K25" i="30"/>
  <c r="K94" i="30" s="1"/>
  <c r="J25" i="30"/>
  <c r="J94" i="30" s="1"/>
  <c r="I25" i="30"/>
  <c r="H25" i="30"/>
  <c r="G25" i="30"/>
  <c r="F25" i="30"/>
  <c r="E25" i="30"/>
  <c r="D25" i="30"/>
  <c r="C25" i="30"/>
  <c r="C94" i="30" s="1"/>
  <c r="B25" i="30"/>
  <c r="B94" i="30" s="1"/>
  <c r="W16" i="30"/>
  <c r="V16" i="30"/>
  <c r="U16" i="30"/>
  <c r="U119" i="30" s="1"/>
  <c r="T16" i="30"/>
  <c r="S16" i="30"/>
  <c r="R16" i="30"/>
  <c r="Q16" i="30"/>
  <c r="P16" i="30"/>
  <c r="P119" i="30" s="1"/>
  <c r="O16" i="30"/>
  <c r="N16" i="30"/>
  <c r="N90" i="30" s="1"/>
  <c r="M16" i="30"/>
  <c r="M90" i="30" s="1"/>
  <c r="L16" i="30"/>
  <c r="L90" i="30" s="1"/>
  <c r="K16" i="30"/>
  <c r="K90" i="30" s="1"/>
  <c r="J16" i="30"/>
  <c r="I16" i="30"/>
  <c r="H16" i="30"/>
  <c r="H119" i="30" s="1"/>
  <c r="G16" i="30"/>
  <c r="G119" i="30" s="1"/>
  <c r="F16" i="30"/>
  <c r="E16" i="30"/>
  <c r="E90" i="30" s="1"/>
  <c r="D16" i="30"/>
  <c r="D90" i="30" s="1"/>
  <c r="C16" i="30"/>
  <c r="C90" i="30" s="1"/>
  <c r="B16" i="30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T123" i="29"/>
  <c r="M123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P120" i="29"/>
  <c r="V119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M105" i="29"/>
  <c r="K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L84" i="29" s="1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I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W94" i="29"/>
  <c r="U94" i="29"/>
  <c r="R94" i="29"/>
  <c r="M94" i="29"/>
  <c r="J94" i="29"/>
  <c r="B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W90" i="29"/>
  <c r="U90" i="29"/>
  <c r="P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D84" i="29" s="1"/>
  <c r="C87" i="29"/>
  <c r="B87" i="29"/>
  <c r="W86" i="29"/>
  <c r="W84" i="29" s="1"/>
  <c r="V86" i="29"/>
  <c r="U86" i="29"/>
  <c r="T86" i="29"/>
  <c r="S86" i="29"/>
  <c r="R86" i="29"/>
  <c r="Q86" i="29"/>
  <c r="P86" i="29"/>
  <c r="O86" i="29"/>
  <c r="N86" i="29"/>
  <c r="M86" i="29"/>
  <c r="L86" i="29"/>
  <c r="K86" i="29"/>
  <c r="K84" i="29" s="1"/>
  <c r="J86" i="29"/>
  <c r="I86" i="29"/>
  <c r="I84" i="29" s="1"/>
  <c r="H86" i="29"/>
  <c r="G86" i="29"/>
  <c r="F86" i="29"/>
  <c r="E86" i="29"/>
  <c r="D86" i="29"/>
  <c r="C86" i="29"/>
  <c r="B86" i="29"/>
  <c r="W85" i="29"/>
  <c r="V85" i="29"/>
  <c r="U85" i="29"/>
  <c r="T85" i="29"/>
  <c r="T84" i="29" s="1"/>
  <c r="S85" i="29"/>
  <c r="R85" i="29"/>
  <c r="Q85" i="29"/>
  <c r="Q84" i="29" s="1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W66" i="29"/>
  <c r="V66" i="29"/>
  <c r="V105" i="29" s="1"/>
  <c r="U66" i="29"/>
  <c r="U123" i="29" s="1"/>
  <c r="T66" i="29"/>
  <c r="T123" i="30" s="1"/>
  <c r="S66" i="29"/>
  <c r="S123" i="29" s="1"/>
  <c r="R66" i="29"/>
  <c r="R123" i="29" s="1"/>
  <c r="Q66" i="29"/>
  <c r="P66" i="29"/>
  <c r="P123" i="29" s="1"/>
  <c r="O66" i="29"/>
  <c r="N66" i="29"/>
  <c r="N123" i="29" s="1"/>
  <c r="M66" i="29"/>
  <c r="L66" i="29"/>
  <c r="K66" i="29"/>
  <c r="K123" i="29" s="1"/>
  <c r="J66" i="29"/>
  <c r="J105" i="29" s="1"/>
  <c r="I66" i="29"/>
  <c r="H66" i="29"/>
  <c r="H123" i="29" s="1"/>
  <c r="G66" i="29"/>
  <c r="F66" i="29"/>
  <c r="F123" i="29" s="1"/>
  <c r="E66" i="29"/>
  <c r="E123" i="29" s="1"/>
  <c r="D66" i="29"/>
  <c r="C66" i="29"/>
  <c r="C123" i="29" s="1"/>
  <c r="B66" i="29"/>
  <c r="B105" i="29" s="1"/>
  <c r="W45" i="29"/>
  <c r="W122" i="29" s="1"/>
  <c r="V45" i="29"/>
  <c r="V122" i="29" s="1"/>
  <c r="U45" i="29"/>
  <c r="T45" i="29"/>
  <c r="T122" i="29" s="1"/>
  <c r="S45" i="29"/>
  <c r="S122" i="29" s="1"/>
  <c r="R45" i="29"/>
  <c r="Q45" i="29"/>
  <c r="Q122" i="29" s="1"/>
  <c r="P45" i="29"/>
  <c r="P122" i="29" s="1"/>
  <c r="O45" i="29"/>
  <c r="O122" i="29" s="1"/>
  <c r="N45" i="29"/>
  <c r="N99" i="29" s="1"/>
  <c r="M45" i="29"/>
  <c r="L45" i="29"/>
  <c r="L122" i="29" s="1"/>
  <c r="K45" i="29"/>
  <c r="K122" i="29" s="1"/>
  <c r="J45" i="29"/>
  <c r="J122" i="29" s="1"/>
  <c r="I45" i="29"/>
  <c r="I122" i="29" s="1"/>
  <c r="H45" i="29"/>
  <c r="H122" i="29" s="1"/>
  <c r="G45" i="29"/>
  <c r="G122" i="29" s="1"/>
  <c r="F45" i="29"/>
  <c r="F99" i="29" s="1"/>
  <c r="E45" i="29"/>
  <c r="D45" i="29"/>
  <c r="D122" i="29" s="1"/>
  <c r="C45" i="29"/>
  <c r="C122" i="29" s="1"/>
  <c r="B45" i="29"/>
  <c r="W25" i="29"/>
  <c r="W120" i="29" s="1"/>
  <c r="V25" i="29"/>
  <c r="V120" i="29" s="1"/>
  <c r="U25" i="29"/>
  <c r="U120" i="29" s="1"/>
  <c r="T25" i="29"/>
  <c r="T94" i="29" s="1"/>
  <c r="S25" i="29"/>
  <c r="R25" i="29"/>
  <c r="R120" i="29" s="1"/>
  <c r="Q25" i="29"/>
  <c r="Q94" i="29" s="1"/>
  <c r="P25" i="29"/>
  <c r="P94" i="29" s="1"/>
  <c r="O25" i="29"/>
  <c r="O120" i="29" s="1"/>
  <c r="N25" i="29"/>
  <c r="N120" i="29" s="1"/>
  <c r="M25" i="29"/>
  <c r="M120" i="29" s="1"/>
  <c r="L25" i="29"/>
  <c r="L94" i="29" s="1"/>
  <c r="K25" i="29"/>
  <c r="J25" i="29"/>
  <c r="J120" i="29" s="1"/>
  <c r="I25" i="29"/>
  <c r="I94" i="29" s="1"/>
  <c r="H25" i="29"/>
  <c r="H94" i="29" s="1"/>
  <c r="G25" i="29"/>
  <c r="G120" i="29" s="1"/>
  <c r="F25" i="29"/>
  <c r="F120" i="29" s="1"/>
  <c r="E25" i="29"/>
  <c r="E120" i="29" s="1"/>
  <c r="D25" i="29"/>
  <c r="D94" i="29" s="1"/>
  <c r="C25" i="29"/>
  <c r="B25" i="29"/>
  <c r="B120" i="29" s="1"/>
  <c r="W16" i="29"/>
  <c r="W119" i="29" s="1"/>
  <c r="V16" i="29"/>
  <c r="V90" i="29" s="1"/>
  <c r="U16" i="29"/>
  <c r="U119" i="29" s="1"/>
  <c r="T16" i="29"/>
  <c r="T90" i="29" s="1"/>
  <c r="S16" i="29"/>
  <c r="R16" i="29"/>
  <c r="R119" i="29" s="1"/>
  <c r="Q16" i="29"/>
  <c r="P16" i="29"/>
  <c r="P119" i="29" s="1"/>
  <c r="O16" i="29"/>
  <c r="O119" i="29" s="1"/>
  <c r="N16" i="29"/>
  <c r="N119" i="29" s="1"/>
  <c r="M16" i="29"/>
  <c r="M119" i="29" s="1"/>
  <c r="L16" i="29"/>
  <c r="L90" i="29" s="1"/>
  <c r="K16" i="29"/>
  <c r="K119" i="30" s="1"/>
  <c r="J16" i="29"/>
  <c r="J90" i="29" s="1"/>
  <c r="I16" i="29"/>
  <c r="H16" i="29"/>
  <c r="H119" i="29" s="1"/>
  <c r="G16" i="29"/>
  <c r="G119" i="29" s="1"/>
  <c r="F16" i="29"/>
  <c r="F119" i="29" s="1"/>
  <c r="E16" i="29"/>
  <c r="E119" i="29" s="1"/>
  <c r="D16" i="29"/>
  <c r="D90" i="29" s="1"/>
  <c r="C16" i="29"/>
  <c r="B16" i="29"/>
  <c r="B90" i="29" s="1"/>
  <c r="A1" i="29"/>
  <c r="J38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U175" i="4" s="1"/>
  <c r="T33" i="28"/>
  <c r="T38" i="28" s="1"/>
  <c r="S33" i="28"/>
  <c r="S38" i="28" s="1"/>
  <c r="R33" i="28"/>
  <c r="R38" i="28" s="1"/>
  <c r="Q33" i="28"/>
  <c r="Q38" i="28" s="1"/>
  <c r="P33" i="28"/>
  <c r="P38" i="28" s="1"/>
  <c r="P175" i="4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I33" i="28"/>
  <c r="I38" i="28" s="1"/>
  <c r="H33" i="28"/>
  <c r="H38" i="28" s="1"/>
  <c r="H175" i="4" s="1"/>
  <c r="G33" i="28"/>
  <c r="G38" i="28" s="1"/>
  <c r="G175" i="4" s="1"/>
  <c r="F33" i="28"/>
  <c r="F38" i="28" s="1"/>
  <c r="E33" i="28"/>
  <c r="E38" i="28" s="1"/>
  <c r="D33" i="28"/>
  <c r="D38" i="28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I126" i="27" s="1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W127" i="27"/>
  <c r="V127" i="27"/>
  <c r="V126" i="27" s="1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V122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T119" i="27"/>
  <c r="R119" i="27"/>
  <c r="E119" i="27"/>
  <c r="B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116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V111" i="27"/>
  <c r="U111" i="27"/>
  <c r="T111" i="27"/>
  <c r="S111" i="27"/>
  <c r="S110" i="27" s="1"/>
  <c r="R111" i="27"/>
  <c r="Q111" i="27"/>
  <c r="P111" i="27"/>
  <c r="P110" i="27" s="1"/>
  <c r="O111" i="27"/>
  <c r="N111" i="27"/>
  <c r="M111" i="27"/>
  <c r="L111" i="27"/>
  <c r="K111" i="27"/>
  <c r="K110" i="27" s="1"/>
  <c r="J111" i="27"/>
  <c r="I111" i="27"/>
  <c r="H111" i="27"/>
  <c r="G111" i="27"/>
  <c r="F111" i="27"/>
  <c r="E111" i="27"/>
  <c r="D111" i="27"/>
  <c r="C111" i="27"/>
  <c r="B111" i="27"/>
  <c r="C110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V105" i="27"/>
  <c r="K105" i="27"/>
  <c r="H105" i="27"/>
  <c r="F105" i="27"/>
  <c r="B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S98" i="27" s="1"/>
  <c r="R101" i="27"/>
  <c r="Q101" i="27"/>
  <c r="P101" i="27"/>
  <c r="O101" i="27"/>
  <c r="N101" i="27"/>
  <c r="M101" i="27"/>
  <c r="L101" i="27"/>
  <c r="K101" i="27"/>
  <c r="K98" i="27" s="1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H98" i="27" s="1"/>
  <c r="G99" i="27"/>
  <c r="F99" i="27"/>
  <c r="E99" i="27"/>
  <c r="D99" i="27"/>
  <c r="C99" i="27"/>
  <c r="B99" i="27"/>
  <c r="W69" i="27"/>
  <c r="W122" i="27" s="1"/>
  <c r="V69" i="27"/>
  <c r="V154" i="27" s="1"/>
  <c r="U69" i="27"/>
  <c r="T69" i="27"/>
  <c r="T122" i="27" s="1"/>
  <c r="S69" i="27"/>
  <c r="R69" i="27"/>
  <c r="Q69" i="27"/>
  <c r="Q122" i="27" s="1"/>
  <c r="P69" i="27"/>
  <c r="O69" i="27"/>
  <c r="O122" i="27" s="1"/>
  <c r="N69" i="27"/>
  <c r="M69" i="27"/>
  <c r="L69" i="27"/>
  <c r="L122" i="27" s="1"/>
  <c r="K69" i="27"/>
  <c r="J69" i="27"/>
  <c r="I69" i="27"/>
  <c r="I122" i="27" s="1"/>
  <c r="H69" i="27"/>
  <c r="H122" i="27" s="1"/>
  <c r="G69" i="27"/>
  <c r="G122" i="27" s="1"/>
  <c r="F69" i="27"/>
  <c r="F122" i="27" s="1"/>
  <c r="E69" i="27"/>
  <c r="D69" i="27"/>
  <c r="D122" i="27" s="1"/>
  <c r="C69" i="27"/>
  <c r="B69" i="27"/>
  <c r="W56" i="27"/>
  <c r="W119" i="27" s="1"/>
  <c r="V56" i="27"/>
  <c r="V119" i="27" s="1"/>
  <c r="U56" i="27"/>
  <c r="U119" i="27" s="1"/>
  <c r="T56" i="27"/>
  <c r="S56" i="27"/>
  <c r="R56" i="27"/>
  <c r="Q56" i="27"/>
  <c r="P56" i="27"/>
  <c r="O56" i="27"/>
  <c r="O119" i="27" s="1"/>
  <c r="N56" i="27"/>
  <c r="N119" i="27" s="1"/>
  <c r="M56" i="27"/>
  <c r="M119" i="27" s="1"/>
  <c r="L56" i="27"/>
  <c r="K56" i="27"/>
  <c r="J56" i="27"/>
  <c r="J119" i="27" s="1"/>
  <c r="I56" i="27"/>
  <c r="H56" i="27"/>
  <c r="G56" i="27"/>
  <c r="G119" i="27" s="1"/>
  <c r="F56" i="27"/>
  <c r="F119" i="27" s="1"/>
  <c r="E56" i="27"/>
  <c r="D56" i="27"/>
  <c r="D119" i="27" s="1"/>
  <c r="C56" i="27"/>
  <c r="B56" i="27"/>
  <c r="W43" i="27"/>
  <c r="V43" i="27"/>
  <c r="V116" i="27" s="1"/>
  <c r="U43" i="27"/>
  <c r="U116" i="27" s="1"/>
  <c r="T43" i="27"/>
  <c r="T116" i="27" s="1"/>
  <c r="S43" i="27"/>
  <c r="S116" i="27" s="1"/>
  <c r="R43" i="27"/>
  <c r="R152" i="27" s="1"/>
  <c r="Q43" i="27"/>
  <c r="P43" i="27"/>
  <c r="P116" i="27" s="1"/>
  <c r="O43" i="27"/>
  <c r="N43" i="27"/>
  <c r="M43" i="27"/>
  <c r="M116" i="27" s="1"/>
  <c r="L43" i="27"/>
  <c r="K43" i="27"/>
  <c r="K116" i="27" s="1"/>
  <c r="J43" i="27"/>
  <c r="J116" i="27" s="1"/>
  <c r="I43" i="27"/>
  <c r="H43" i="27"/>
  <c r="H116" i="27" s="1"/>
  <c r="G43" i="27"/>
  <c r="F43" i="27"/>
  <c r="F116" i="27" s="1"/>
  <c r="E43" i="27"/>
  <c r="E116" i="27" s="1"/>
  <c r="D43" i="27"/>
  <c r="D116" i="27" s="1"/>
  <c r="C43" i="27"/>
  <c r="C116" i="27" s="1"/>
  <c r="B43" i="27"/>
  <c r="W17" i="27"/>
  <c r="W105" i="27" s="1"/>
  <c r="V17" i="27"/>
  <c r="U17" i="27"/>
  <c r="T17" i="27"/>
  <c r="T105" i="27" s="1"/>
  <c r="S17" i="27"/>
  <c r="S105" i="27" s="1"/>
  <c r="R17" i="27"/>
  <c r="R105" i="27" s="1"/>
  <c r="Q17" i="27"/>
  <c r="Q105" i="27" s="1"/>
  <c r="P17" i="27"/>
  <c r="P105" i="27" s="1"/>
  <c r="O17" i="27"/>
  <c r="O105" i="27" s="1"/>
  <c r="N17" i="27"/>
  <c r="N105" i="27" s="1"/>
  <c r="M17" i="27"/>
  <c r="L17" i="27"/>
  <c r="L105" i="27" s="1"/>
  <c r="K17" i="27"/>
  <c r="J17" i="27"/>
  <c r="I17" i="27"/>
  <c r="I105" i="27" s="1"/>
  <c r="H17" i="27"/>
  <c r="G17" i="27"/>
  <c r="G105" i="27" s="1"/>
  <c r="F17" i="27"/>
  <c r="E17" i="27"/>
  <c r="D17" i="27"/>
  <c r="D105" i="27" s="1"/>
  <c r="C17" i="27"/>
  <c r="C105" i="27" s="1"/>
  <c r="B17" i="27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M126" i="26" s="1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D126" i="26" s="1"/>
  <c r="C129" i="26"/>
  <c r="B129" i="26"/>
  <c r="B126" i="26" s="1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U127" i="26"/>
  <c r="T127" i="26"/>
  <c r="T126" i="26" s="1"/>
  <c r="S127" i="26"/>
  <c r="S126" i="26" s="1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L126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W119" i="26"/>
  <c r="V119" i="26"/>
  <c r="Q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T110" i="26" s="1"/>
  <c r="S114" i="26"/>
  <c r="R114" i="26"/>
  <c r="Q114" i="26"/>
  <c r="P114" i="26"/>
  <c r="O114" i="26"/>
  <c r="O110" i="26" s="1"/>
  <c r="N114" i="26"/>
  <c r="N110" i="26" s="1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D110" i="26" s="1"/>
  <c r="C112" i="26"/>
  <c r="B112" i="26"/>
  <c r="B110" i="26" s="1"/>
  <c r="W111" i="26"/>
  <c r="V111" i="26"/>
  <c r="V110" i="26" s="1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L110" i="26"/>
  <c r="F110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T105" i="26"/>
  <c r="S105" i="26"/>
  <c r="O105" i="26"/>
  <c r="L105" i="26"/>
  <c r="K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H98" i="26" s="1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F98" i="26" s="1"/>
  <c r="E101" i="26"/>
  <c r="D101" i="26"/>
  <c r="C101" i="26"/>
  <c r="B101" i="26"/>
  <c r="W100" i="26"/>
  <c r="V100" i="26"/>
  <c r="U100" i="26"/>
  <c r="T100" i="26"/>
  <c r="T98" i="26" s="1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V98" i="26" s="1"/>
  <c r="U99" i="26"/>
  <c r="T99" i="26"/>
  <c r="S99" i="26"/>
  <c r="R99" i="26"/>
  <c r="Q99" i="26"/>
  <c r="P99" i="26"/>
  <c r="P98" i="26" s="1"/>
  <c r="O99" i="26"/>
  <c r="N99" i="26"/>
  <c r="N98" i="26" s="1"/>
  <c r="M99" i="26"/>
  <c r="L99" i="26"/>
  <c r="K99" i="26"/>
  <c r="J99" i="26"/>
  <c r="I99" i="26"/>
  <c r="H99" i="26"/>
  <c r="G99" i="26"/>
  <c r="F99" i="26"/>
  <c r="E99" i="26"/>
  <c r="D99" i="26"/>
  <c r="C99" i="26"/>
  <c r="B99" i="26"/>
  <c r="W69" i="26"/>
  <c r="W122" i="26" s="1"/>
  <c r="V69" i="26"/>
  <c r="V154" i="26" s="1"/>
  <c r="U69" i="26"/>
  <c r="U122" i="26" s="1"/>
  <c r="T69" i="26"/>
  <c r="S69" i="26"/>
  <c r="S122" i="26" s="1"/>
  <c r="R69" i="26"/>
  <c r="Q69" i="26"/>
  <c r="Q122" i="26" s="1"/>
  <c r="P69" i="26"/>
  <c r="O69" i="26"/>
  <c r="O122" i="26" s="1"/>
  <c r="N69" i="26"/>
  <c r="N154" i="26" s="1"/>
  <c r="M69" i="26"/>
  <c r="L69" i="26"/>
  <c r="K69" i="26"/>
  <c r="K122" i="26" s="1"/>
  <c r="J69" i="26"/>
  <c r="I69" i="26"/>
  <c r="H69" i="26"/>
  <c r="G69" i="26"/>
  <c r="G122" i="26" s="1"/>
  <c r="F69" i="26"/>
  <c r="E69" i="26"/>
  <c r="E122" i="26" s="1"/>
  <c r="D69" i="26"/>
  <c r="C69" i="26"/>
  <c r="C122" i="26" s="1"/>
  <c r="B69" i="26"/>
  <c r="W56" i="26"/>
  <c r="V56" i="26"/>
  <c r="U56" i="26"/>
  <c r="T56" i="26"/>
  <c r="T153" i="26" s="1"/>
  <c r="S56" i="26"/>
  <c r="R56" i="26"/>
  <c r="R119" i="26" s="1"/>
  <c r="Q56" i="26"/>
  <c r="Q153" i="26" s="1"/>
  <c r="P56" i="26"/>
  <c r="P119" i="26" s="1"/>
  <c r="O56" i="26"/>
  <c r="O119" i="26" s="1"/>
  <c r="N56" i="26"/>
  <c r="N119" i="26" s="1"/>
  <c r="M56" i="26"/>
  <c r="L56" i="26"/>
  <c r="L119" i="26" s="1"/>
  <c r="K56" i="26"/>
  <c r="K119" i="26" s="1"/>
  <c r="J56" i="26"/>
  <c r="J119" i="26" s="1"/>
  <c r="I56" i="26"/>
  <c r="I119" i="26" s="1"/>
  <c r="H56" i="26"/>
  <c r="H119" i="26" s="1"/>
  <c r="G56" i="26"/>
  <c r="G119" i="26" s="1"/>
  <c r="F56" i="26"/>
  <c r="F119" i="26" s="1"/>
  <c r="E56" i="26"/>
  <c r="D56" i="26"/>
  <c r="C56" i="26"/>
  <c r="B56" i="26"/>
  <c r="B119" i="26" s="1"/>
  <c r="W43" i="26"/>
  <c r="W116" i="26" s="1"/>
  <c r="V43" i="26"/>
  <c r="U43" i="26"/>
  <c r="T43" i="26"/>
  <c r="S43" i="26"/>
  <c r="R43" i="26"/>
  <c r="R152" i="26" s="1"/>
  <c r="Q43" i="26"/>
  <c r="Q116" i="26" s="1"/>
  <c r="P43" i="26"/>
  <c r="O43" i="26"/>
  <c r="O116" i="26" s="1"/>
  <c r="N43" i="26"/>
  <c r="M43" i="26"/>
  <c r="M116" i="26" s="1"/>
  <c r="L43" i="26"/>
  <c r="K43" i="26"/>
  <c r="K116" i="26" s="1"/>
  <c r="J43" i="26"/>
  <c r="J152" i="26" s="1"/>
  <c r="I43" i="26"/>
  <c r="H43" i="26"/>
  <c r="H116" i="26" s="1"/>
  <c r="G43" i="26"/>
  <c r="G116" i="26" s="1"/>
  <c r="F43" i="26"/>
  <c r="E43" i="26"/>
  <c r="E116" i="26" s="1"/>
  <c r="D43" i="26"/>
  <c r="C43" i="26"/>
  <c r="C116" i="26" s="1"/>
  <c r="B43" i="26"/>
  <c r="B116" i="26" s="1"/>
  <c r="W17" i="26"/>
  <c r="W105" i="26" s="1"/>
  <c r="V17" i="26"/>
  <c r="V105" i="26" s="1"/>
  <c r="U17" i="26"/>
  <c r="T17" i="26"/>
  <c r="S17" i="26"/>
  <c r="R17" i="26"/>
  <c r="Q17" i="26"/>
  <c r="P17" i="26"/>
  <c r="O17" i="26"/>
  <c r="N17" i="26"/>
  <c r="N105" i="26" s="1"/>
  <c r="M17" i="26"/>
  <c r="L17" i="26"/>
  <c r="K17" i="26"/>
  <c r="J17" i="26"/>
  <c r="J105" i="26" s="1"/>
  <c r="I17" i="26"/>
  <c r="H17" i="26"/>
  <c r="H143" i="26" s="1"/>
  <c r="G17" i="26"/>
  <c r="G105" i="26" s="1"/>
  <c r="F17" i="26"/>
  <c r="F105" i="26" s="1"/>
  <c r="E17" i="26"/>
  <c r="E143" i="26" s="1"/>
  <c r="D17" i="26"/>
  <c r="D105" i="26" s="1"/>
  <c r="C17" i="26"/>
  <c r="C105" i="26" s="1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L156" i="25" s="1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D156" i="25" s="1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U156" i="25" s="1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B154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W126" i="25" s="1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126" i="25" s="1"/>
  <c r="W127" i="25"/>
  <c r="V127" i="25"/>
  <c r="V126" i="25" s="1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O126" i="25"/>
  <c r="I126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C122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P116" i="25"/>
  <c r="H116" i="25"/>
  <c r="E116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T110" i="25" s="1"/>
  <c r="S113" i="25"/>
  <c r="R113" i="25"/>
  <c r="Q113" i="25"/>
  <c r="Q110" i="25" s="1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K110" i="25" s="1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H110" i="25" s="1"/>
  <c r="G111" i="25"/>
  <c r="F111" i="25"/>
  <c r="E111" i="25"/>
  <c r="E110" i="25" s="1"/>
  <c r="D111" i="25"/>
  <c r="D110" i="25" s="1"/>
  <c r="C111" i="25"/>
  <c r="C110" i="25" s="1"/>
  <c r="B111" i="25"/>
  <c r="B110" i="25" s="1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V98" i="25" s="1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M105" i="25"/>
  <c r="H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L98" i="25" s="1"/>
  <c r="K99" i="25"/>
  <c r="J99" i="25"/>
  <c r="I99" i="25"/>
  <c r="H99" i="25"/>
  <c r="G99" i="25"/>
  <c r="F99" i="25"/>
  <c r="E99" i="25"/>
  <c r="D99" i="25"/>
  <c r="C99" i="25"/>
  <c r="B99" i="25"/>
  <c r="W69" i="25"/>
  <c r="V69" i="25"/>
  <c r="V154" i="25" s="1"/>
  <c r="U69" i="25"/>
  <c r="T69" i="25"/>
  <c r="T122" i="25" s="1"/>
  <c r="S69" i="25"/>
  <c r="S154" i="25" s="1"/>
  <c r="R69" i="25"/>
  <c r="R154" i="25" s="1"/>
  <c r="Q69" i="25"/>
  <c r="P69" i="25"/>
  <c r="P154" i="25" s="1"/>
  <c r="O69" i="25"/>
  <c r="N69" i="25"/>
  <c r="N154" i="25" s="1"/>
  <c r="M69" i="25"/>
  <c r="L69" i="25"/>
  <c r="L122" i="25" s="1"/>
  <c r="K69" i="25"/>
  <c r="K154" i="25" s="1"/>
  <c r="J69" i="25"/>
  <c r="J154" i="25" s="1"/>
  <c r="I69" i="25"/>
  <c r="I122" i="25" s="1"/>
  <c r="H69" i="25"/>
  <c r="H154" i="25" s="1"/>
  <c r="G69" i="25"/>
  <c r="F69" i="25"/>
  <c r="F154" i="25" s="1"/>
  <c r="E69" i="25"/>
  <c r="E154" i="26" s="1"/>
  <c r="D69" i="25"/>
  <c r="D122" i="25" s="1"/>
  <c r="C69" i="25"/>
  <c r="C154" i="25" s="1"/>
  <c r="B69" i="25"/>
  <c r="B122" i="25" s="1"/>
  <c r="W56" i="25"/>
  <c r="V56" i="25"/>
  <c r="V153" i="25" s="1"/>
  <c r="U56" i="25"/>
  <c r="U153" i="25" s="1"/>
  <c r="T56" i="25"/>
  <c r="T153" i="25" s="1"/>
  <c r="S56" i="25"/>
  <c r="R56" i="25"/>
  <c r="R119" i="25" s="1"/>
  <c r="Q56" i="25"/>
  <c r="P56" i="25"/>
  <c r="P119" i="25" s="1"/>
  <c r="O56" i="25"/>
  <c r="N56" i="25"/>
  <c r="N153" i="25" s="1"/>
  <c r="M56" i="25"/>
  <c r="M153" i="25" s="1"/>
  <c r="L56" i="25"/>
  <c r="L153" i="25" s="1"/>
  <c r="K56" i="25"/>
  <c r="J56" i="25"/>
  <c r="J119" i="25" s="1"/>
  <c r="I56" i="25"/>
  <c r="H56" i="25"/>
  <c r="H119" i="25" s="1"/>
  <c r="G56" i="25"/>
  <c r="F56" i="25"/>
  <c r="F153" i="25" s="1"/>
  <c r="E56" i="25"/>
  <c r="E153" i="25" s="1"/>
  <c r="D56" i="25"/>
  <c r="D153" i="25" s="1"/>
  <c r="C56" i="25"/>
  <c r="B56" i="25"/>
  <c r="B119" i="25" s="1"/>
  <c r="W43" i="25"/>
  <c r="W152" i="25" s="1"/>
  <c r="V43" i="25"/>
  <c r="V152" i="25" s="1"/>
  <c r="U43" i="25"/>
  <c r="U116" i="25" s="1"/>
  <c r="T43" i="25"/>
  <c r="T152" i="25" s="1"/>
  <c r="S43" i="25"/>
  <c r="R43" i="25"/>
  <c r="R152" i="25" s="1"/>
  <c r="Q43" i="25"/>
  <c r="P43" i="25"/>
  <c r="O43" i="25"/>
  <c r="O152" i="25" s="1"/>
  <c r="N43" i="25"/>
  <c r="N152" i="25" s="1"/>
  <c r="M43" i="25"/>
  <c r="L43" i="25"/>
  <c r="L152" i="25" s="1"/>
  <c r="K43" i="25"/>
  <c r="J43" i="25"/>
  <c r="J152" i="25" s="1"/>
  <c r="I43" i="25"/>
  <c r="H43" i="25"/>
  <c r="G43" i="25"/>
  <c r="G152" i="25" s="1"/>
  <c r="F43" i="25"/>
  <c r="F152" i="25" s="1"/>
  <c r="E43" i="25"/>
  <c r="D43" i="25"/>
  <c r="D152" i="25" s="1"/>
  <c r="C43" i="25"/>
  <c r="B43" i="25"/>
  <c r="B152" i="25" s="1"/>
  <c r="W17" i="25"/>
  <c r="V17" i="25"/>
  <c r="V105" i="25" s="1"/>
  <c r="U17" i="25"/>
  <c r="U143" i="25" s="1"/>
  <c r="T17" i="25"/>
  <c r="T143" i="25" s="1"/>
  <c r="S17" i="25"/>
  <c r="S143" i="25" s="1"/>
  <c r="R17" i="25"/>
  <c r="R143" i="25" s="1"/>
  <c r="Q17" i="25"/>
  <c r="Q143" i="25" s="1"/>
  <c r="P17" i="25"/>
  <c r="P143" i="25" s="1"/>
  <c r="O17" i="25"/>
  <c r="N17" i="25"/>
  <c r="N105" i="25" s="1"/>
  <c r="M17" i="25"/>
  <c r="M143" i="25" s="1"/>
  <c r="L17" i="25"/>
  <c r="L143" i="25" s="1"/>
  <c r="K17" i="25"/>
  <c r="K143" i="25" s="1"/>
  <c r="J17" i="25"/>
  <c r="J143" i="25" s="1"/>
  <c r="I17" i="25"/>
  <c r="I143" i="25" s="1"/>
  <c r="H17" i="25"/>
  <c r="H143" i="25" s="1"/>
  <c r="G17" i="25"/>
  <c r="F17" i="25"/>
  <c r="F105" i="25" s="1"/>
  <c r="E17" i="25"/>
  <c r="E143" i="25" s="1"/>
  <c r="D17" i="25"/>
  <c r="D143" i="25" s="1"/>
  <c r="C17" i="25"/>
  <c r="C143" i="25" s="1"/>
  <c r="B17" i="25"/>
  <c r="B143" i="25" s="1"/>
  <c r="A1" i="25"/>
  <c r="M77" i="24"/>
  <c r="M174" i="4" s="1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G69" i="24"/>
  <c r="D69" i="24"/>
  <c r="V67" i="24"/>
  <c r="S67" i="24"/>
  <c r="P67" i="24"/>
  <c r="M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U119" i="4" s="1"/>
  <c r="T60" i="24"/>
  <c r="T119" i="4" s="1"/>
  <c r="S60" i="24"/>
  <c r="R60" i="24"/>
  <c r="Q60" i="24"/>
  <c r="P60" i="24"/>
  <c r="O60" i="24"/>
  <c r="O119" i="4" s="1"/>
  <c r="N60" i="24"/>
  <c r="M60" i="24"/>
  <c r="L60" i="24"/>
  <c r="K60" i="24"/>
  <c r="J60" i="24"/>
  <c r="I60" i="24"/>
  <c r="I119" i="4" s="1"/>
  <c r="H60" i="24"/>
  <c r="H119" i="4" s="1"/>
  <c r="G60" i="24"/>
  <c r="G119" i="4" s="1"/>
  <c r="F60" i="24"/>
  <c r="F119" i="4" s="1"/>
  <c r="E60" i="24"/>
  <c r="E77" i="24" s="1"/>
  <c r="E174" i="4" s="1"/>
  <c r="D60" i="24"/>
  <c r="C60" i="24"/>
  <c r="B60" i="24"/>
  <c r="W59" i="24"/>
  <c r="V59" i="24"/>
  <c r="U59" i="24"/>
  <c r="T59" i="24"/>
  <c r="S59" i="24"/>
  <c r="S118" i="4" s="1"/>
  <c r="R59" i="24"/>
  <c r="Q59" i="24"/>
  <c r="P59" i="24"/>
  <c r="O59" i="24"/>
  <c r="O118" i="4" s="1"/>
  <c r="N59" i="24"/>
  <c r="N118" i="4" s="1"/>
  <c r="M59" i="24"/>
  <c r="L59" i="24"/>
  <c r="K59" i="24"/>
  <c r="J59" i="24"/>
  <c r="I59" i="24"/>
  <c r="I118" i="4" s="1"/>
  <c r="H59" i="24"/>
  <c r="G59" i="24"/>
  <c r="F59" i="24"/>
  <c r="E59" i="24"/>
  <c r="D59" i="24"/>
  <c r="C59" i="24"/>
  <c r="C118" i="4" s="1"/>
  <c r="B59" i="24"/>
  <c r="B118" i="4" s="1"/>
  <c r="W58" i="24"/>
  <c r="V58" i="24"/>
  <c r="V117" i="4" s="1"/>
  <c r="U58" i="24"/>
  <c r="T58" i="24"/>
  <c r="S58" i="24"/>
  <c r="R58" i="24"/>
  <c r="R57" i="24" s="1"/>
  <c r="R116" i="4" s="1"/>
  <c r="Q58" i="24"/>
  <c r="P58" i="24"/>
  <c r="O58" i="24"/>
  <c r="N58" i="24"/>
  <c r="M58" i="24"/>
  <c r="M57" i="24" s="1"/>
  <c r="M116" i="4" s="1"/>
  <c r="L58" i="24"/>
  <c r="K58" i="24"/>
  <c r="J58" i="24"/>
  <c r="I58" i="24"/>
  <c r="I117" i="4" s="1"/>
  <c r="H58" i="24"/>
  <c r="H117" i="4" s="1"/>
  <c r="G58" i="24"/>
  <c r="F58" i="24"/>
  <c r="E58" i="24"/>
  <c r="D58" i="24"/>
  <c r="C58" i="24"/>
  <c r="C117" i="4" s="1"/>
  <c r="B58" i="24"/>
  <c r="J57" i="24"/>
  <c r="W55" i="24"/>
  <c r="V55" i="24"/>
  <c r="V77" i="24" s="1"/>
  <c r="U55" i="24"/>
  <c r="U69" i="24" s="1"/>
  <c r="T55" i="24"/>
  <c r="S55" i="24"/>
  <c r="R55" i="24"/>
  <c r="R72" i="4" s="1"/>
  <c r="Q55" i="24"/>
  <c r="Q77" i="24" s="1"/>
  <c r="P55" i="24"/>
  <c r="O55" i="24"/>
  <c r="O69" i="24" s="1"/>
  <c r="N55" i="24"/>
  <c r="M55" i="24"/>
  <c r="M69" i="24" s="1"/>
  <c r="L55" i="24"/>
  <c r="L69" i="24" s="1"/>
  <c r="K55" i="24"/>
  <c r="J55" i="24"/>
  <c r="J69" i="24" s="1"/>
  <c r="I55" i="24"/>
  <c r="I72" i="4" s="1"/>
  <c r="H55" i="24"/>
  <c r="G55" i="24"/>
  <c r="F55" i="24"/>
  <c r="F72" i="4" s="1"/>
  <c r="E55" i="24"/>
  <c r="E69" i="24" s="1"/>
  <c r="D55" i="24"/>
  <c r="C55" i="24"/>
  <c r="B55" i="24"/>
  <c r="B72" i="4" s="1"/>
  <c r="W54" i="24"/>
  <c r="V54" i="24"/>
  <c r="U54" i="24"/>
  <c r="U76" i="24" s="1"/>
  <c r="U173" i="4" s="1"/>
  <c r="T54" i="24"/>
  <c r="S54" i="24"/>
  <c r="S68" i="24" s="1"/>
  <c r="R54" i="24"/>
  <c r="R76" i="24" s="1"/>
  <c r="R173" i="4" s="1"/>
  <c r="Q54" i="24"/>
  <c r="Q71" i="4" s="1"/>
  <c r="Q144" i="4" s="1"/>
  <c r="P54" i="24"/>
  <c r="P71" i="4" s="1"/>
  <c r="O54" i="24"/>
  <c r="N54" i="24"/>
  <c r="M54" i="24"/>
  <c r="M76" i="24" s="1"/>
  <c r="L54" i="24"/>
  <c r="L76" i="24" s="1"/>
  <c r="K54" i="24"/>
  <c r="K68" i="24" s="1"/>
  <c r="J54" i="24"/>
  <c r="I54" i="24"/>
  <c r="H54" i="24"/>
  <c r="H68" i="24" s="1"/>
  <c r="G54" i="24"/>
  <c r="G68" i="24" s="1"/>
  <c r="F54" i="24"/>
  <c r="E54" i="24"/>
  <c r="E68" i="24" s="1"/>
  <c r="D54" i="24"/>
  <c r="C54" i="24"/>
  <c r="C68" i="24" s="1"/>
  <c r="B54" i="24"/>
  <c r="B68" i="24" s="1"/>
  <c r="W53" i="24"/>
  <c r="V53" i="24"/>
  <c r="U53" i="24"/>
  <c r="U67" i="24" s="1"/>
  <c r="T53" i="24"/>
  <c r="S53" i="24"/>
  <c r="R53" i="24"/>
  <c r="R70" i="4" s="1"/>
  <c r="Q53" i="24"/>
  <c r="Q67" i="24" s="1"/>
  <c r="P53" i="24"/>
  <c r="O53" i="24"/>
  <c r="N53" i="24"/>
  <c r="M53" i="24"/>
  <c r="L53" i="24"/>
  <c r="L75" i="24" s="1"/>
  <c r="K53" i="24"/>
  <c r="J53" i="24"/>
  <c r="J75" i="24" s="1"/>
  <c r="J172" i="4" s="1"/>
  <c r="I53" i="24"/>
  <c r="I67" i="24" s="1"/>
  <c r="H53" i="24"/>
  <c r="G53" i="24"/>
  <c r="G70" i="4" s="1"/>
  <c r="G143" i="4" s="1"/>
  <c r="F53" i="24"/>
  <c r="F75" i="24" s="1"/>
  <c r="F172" i="4" s="1"/>
  <c r="E53" i="24"/>
  <c r="E75" i="24" s="1"/>
  <c r="D53" i="24"/>
  <c r="C53" i="24"/>
  <c r="C67" i="24" s="1"/>
  <c r="B5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V4" i="24"/>
  <c r="V3" i="24" s="1"/>
  <c r="U4" i="24"/>
  <c r="U3" i="24" s="1"/>
  <c r="U17" i="4" s="1"/>
  <c r="T4" i="24"/>
  <c r="T3" i="24" s="1"/>
  <c r="S4" i="24"/>
  <c r="S3" i="24" s="1"/>
  <c r="R4" i="24"/>
  <c r="R3" i="24" s="1"/>
  <c r="Q4" i="24"/>
  <c r="Q3" i="24" s="1"/>
  <c r="Q17" i="4" s="1"/>
  <c r="P4" i="24"/>
  <c r="P3" i="24" s="1"/>
  <c r="P17" i="4" s="1"/>
  <c r="O4" i="24"/>
  <c r="O3" i="24" s="1"/>
  <c r="N4" i="24"/>
  <c r="N3" i="24" s="1"/>
  <c r="M4" i="24"/>
  <c r="M3" i="24" s="1"/>
  <c r="M17" i="4" s="1"/>
  <c r="L4" i="24"/>
  <c r="L3" i="24" s="1"/>
  <c r="L17" i="4" s="1"/>
  <c r="K4" i="24"/>
  <c r="K3" i="24" s="1"/>
  <c r="J4" i="24"/>
  <c r="J3" i="24" s="1"/>
  <c r="I4" i="24"/>
  <c r="I3" i="24" s="1"/>
  <c r="I17" i="4" s="1"/>
  <c r="H4" i="24"/>
  <c r="H3" i="24" s="1"/>
  <c r="H17" i="4" s="1"/>
  <c r="G4" i="24"/>
  <c r="G3" i="24" s="1"/>
  <c r="F4" i="24"/>
  <c r="F3" i="24" s="1"/>
  <c r="E4" i="24"/>
  <c r="E3" i="24" s="1"/>
  <c r="E17" i="4" s="1"/>
  <c r="D4" i="24"/>
  <c r="D3" i="24" s="1"/>
  <c r="D17" i="4" s="1"/>
  <c r="C4" i="24"/>
  <c r="C3" i="24" s="1"/>
  <c r="B4" i="24"/>
  <c r="B3" i="24" s="1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C203" i="23"/>
  <c r="Q202" i="23"/>
  <c r="T201" i="23"/>
  <c r="S201" i="23"/>
  <c r="O201" i="23"/>
  <c r="G201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V213" i="23" s="1"/>
  <c r="U119" i="23"/>
  <c r="U213" i="23" s="1"/>
  <c r="T119" i="23"/>
  <c r="S119" i="23"/>
  <c r="S213" i="23" s="1"/>
  <c r="R119" i="23"/>
  <c r="R213" i="23" s="1"/>
  <c r="Q119" i="23"/>
  <c r="Q213" i="23" s="1"/>
  <c r="P119" i="23"/>
  <c r="P213" i="23" s="1"/>
  <c r="O119" i="23"/>
  <c r="O213" i="23" s="1"/>
  <c r="N119" i="23"/>
  <c r="N213" i="23" s="1"/>
  <c r="M119" i="23"/>
  <c r="M213" i="23" s="1"/>
  <c r="L119" i="23"/>
  <c r="K119" i="23"/>
  <c r="K213" i="23" s="1"/>
  <c r="J119" i="23"/>
  <c r="J213" i="23" s="1"/>
  <c r="I119" i="23"/>
  <c r="I213" i="23" s="1"/>
  <c r="H119" i="23"/>
  <c r="H213" i="23" s="1"/>
  <c r="G119" i="23"/>
  <c r="G213" i="23" s="1"/>
  <c r="F119" i="23"/>
  <c r="F213" i="23" s="1"/>
  <c r="E119" i="23"/>
  <c r="E213" i="23" s="1"/>
  <c r="D119" i="23"/>
  <c r="C119" i="23"/>
  <c r="C213" i="23" s="1"/>
  <c r="B119" i="23"/>
  <c r="B213" i="23" s="1"/>
  <c r="W110" i="23"/>
  <c r="W211" i="23" s="1"/>
  <c r="V110" i="23"/>
  <c r="V211" i="23" s="1"/>
  <c r="U110" i="23"/>
  <c r="T110" i="23"/>
  <c r="T211" i="23" s="1"/>
  <c r="S110" i="23"/>
  <c r="S211" i="23" s="1"/>
  <c r="R110" i="23"/>
  <c r="Q110" i="23"/>
  <c r="Q211" i="23" s="1"/>
  <c r="P110" i="23"/>
  <c r="P211" i="23" s="1"/>
  <c r="O110" i="23"/>
  <c r="O211" i="23" s="1"/>
  <c r="N110" i="23"/>
  <c r="N211" i="23" s="1"/>
  <c r="M110" i="23"/>
  <c r="M211" i="23" s="1"/>
  <c r="L110" i="23"/>
  <c r="L211" i="23" s="1"/>
  <c r="K110" i="23"/>
  <c r="K211" i="23" s="1"/>
  <c r="J110" i="23"/>
  <c r="I110" i="23"/>
  <c r="I211" i="23" s="1"/>
  <c r="H110" i="23"/>
  <c r="H211" i="23" s="1"/>
  <c r="G110" i="23"/>
  <c r="G211" i="23" s="1"/>
  <c r="F110" i="23"/>
  <c r="F211" i="23" s="1"/>
  <c r="E110" i="23"/>
  <c r="E211" i="23" s="1"/>
  <c r="D110" i="23"/>
  <c r="D211" i="23" s="1"/>
  <c r="C110" i="23"/>
  <c r="C211" i="23" s="1"/>
  <c r="B110" i="23"/>
  <c r="W89" i="23"/>
  <c r="W203" i="23" s="1"/>
  <c r="V89" i="23"/>
  <c r="U89" i="23"/>
  <c r="U203" i="23" s="1"/>
  <c r="T89" i="23"/>
  <c r="T203" i="23" s="1"/>
  <c r="S89" i="23"/>
  <c r="S203" i="23" s="1"/>
  <c r="R89" i="23"/>
  <c r="R203" i="23" s="1"/>
  <c r="Q89" i="23"/>
  <c r="P89" i="23"/>
  <c r="O89" i="23"/>
  <c r="N89" i="23"/>
  <c r="M89" i="23"/>
  <c r="M203" i="23" s="1"/>
  <c r="L89" i="23"/>
  <c r="L203" i="23" s="1"/>
  <c r="K89" i="23"/>
  <c r="K203" i="23" s="1"/>
  <c r="J89" i="23"/>
  <c r="J203" i="23" s="1"/>
  <c r="I89" i="23"/>
  <c r="H89" i="23"/>
  <c r="H203" i="23" s="1"/>
  <c r="G89" i="23"/>
  <c r="G203" i="23" s="1"/>
  <c r="F89" i="23"/>
  <c r="E89" i="23"/>
  <c r="E203" i="23" s="1"/>
  <c r="D89" i="23"/>
  <c r="D203" i="23" s="1"/>
  <c r="C89" i="23"/>
  <c r="B89" i="23"/>
  <c r="B203" i="23" s="1"/>
  <c r="W79" i="23"/>
  <c r="W202" i="23" s="1"/>
  <c r="V79" i="23"/>
  <c r="V202" i="23" s="1"/>
  <c r="U79" i="23"/>
  <c r="U202" i="23" s="1"/>
  <c r="T79" i="23"/>
  <c r="S79" i="23"/>
  <c r="S202" i="23" s="1"/>
  <c r="R79" i="23"/>
  <c r="Q79" i="23"/>
  <c r="P79" i="23"/>
  <c r="P48" i="23" s="1"/>
  <c r="O79" i="23"/>
  <c r="O202" i="23" s="1"/>
  <c r="N79" i="23"/>
  <c r="N202" i="23" s="1"/>
  <c r="M79" i="23"/>
  <c r="M202" i="23" s="1"/>
  <c r="L79" i="23"/>
  <c r="K79" i="23"/>
  <c r="K202" i="23" s="1"/>
  <c r="J79" i="23"/>
  <c r="I79" i="23"/>
  <c r="H79" i="23"/>
  <c r="H202" i="23" s="1"/>
  <c r="G79" i="23"/>
  <c r="G202" i="23" s="1"/>
  <c r="F79" i="23"/>
  <c r="F202" i="23" s="1"/>
  <c r="E79" i="23"/>
  <c r="D79" i="23"/>
  <c r="C79" i="23"/>
  <c r="C202" i="23" s="1"/>
  <c r="B79" i="23"/>
  <c r="B202" i="23" s="1"/>
  <c r="W60" i="23"/>
  <c r="W201" i="23" s="1"/>
  <c r="V60" i="23"/>
  <c r="V201" i="23" s="1"/>
  <c r="U60" i="23"/>
  <c r="T60" i="23"/>
  <c r="S60" i="23"/>
  <c r="R60" i="23"/>
  <c r="Q60" i="23"/>
  <c r="Q201" i="23" s="1"/>
  <c r="P60" i="23"/>
  <c r="O60" i="23"/>
  <c r="N60" i="23"/>
  <c r="N201" i="23" s="1"/>
  <c r="M60" i="23"/>
  <c r="L60" i="23"/>
  <c r="K60" i="23"/>
  <c r="J60" i="23"/>
  <c r="I60" i="23"/>
  <c r="I201" i="23" s="1"/>
  <c r="H60" i="23"/>
  <c r="G60" i="23"/>
  <c r="F60" i="23"/>
  <c r="F201" i="23" s="1"/>
  <c r="E60" i="23"/>
  <c r="E48" i="23" s="1"/>
  <c r="D60" i="23"/>
  <c r="D201" i="23" s="1"/>
  <c r="C60" i="23"/>
  <c r="B60" i="23"/>
  <c r="Q48" i="23"/>
  <c r="Q161" i="23" s="1"/>
  <c r="H48" i="23"/>
  <c r="H158" i="23" s="1"/>
  <c r="W33" i="23"/>
  <c r="W5" i="23" s="1"/>
  <c r="V33" i="23"/>
  <c r="U33" i="23"/>
  <c r="U192" i="23" s="1"/>
  <c r="T33" i="23"/>
  <c r="T192" i="23" s="1"/>
  <c r="S33" i="23"/>
  <c r="S192" i="23" s="1"/>
  <c r="R33" i="23"/>
  <c r="R192" i="23" s="1"/>
  <c r="Q33" i="23"/>
  <c r="Q192" i="23" s="1"/>
  <c r="P33" i="23"/>
  <c r="P5" i="23" s="1"/>
  <c r="P141" i="23" s="1"/>
  <c r="O33" i="23"/>
  <c r="O5" i="23" s="1"/>
  <c r="N33" i="23"/>
  <c r="M33" i="23"/>
  <c r="L33" i="23"/>
  <c r="K33" i="23"/>
  <c r="K192" i="23" s="1"/>
  <c r="J33" i="23"/>
  <c r="J192" i="23" s="1"/>
  <c r="I33" i="23"/>
  <c r="I192" i="23" s="1"/>
  <c r="H33" i="23"/>
  <c r="H192" i="23" s="1"/>
  <c r="G33" i="23"/>
  <c r="G192" i="23" s="1"/>
  <c r="F33" i="23"/>
  <c r="E33" i="23"/>
  <c r="E5" i="23" s="1"/>
  <c r="D33" i="23"/>
  <c r="D192" i="23" s="1"/>
  <c r="C33" i="23"/>
  <c r="B33" i="23"/>
  <c r="B192" i="23" s="1"/>
  <c r="U5" i="23"/>
  <c r="U137" i="23" s="1"/>
  <c r="T5" i="23"/>
  <c r="T143" i="23" s="1"/>
  <c r="S5" i="23"/>
  <c r="S144" i="23" s="1"/>
  <c r="R5" i="23"/>
  <c r="R144" i="23" s="1"/>
  <c r="M5" i="23"/>
  <c r="M137" i="23" s="1"/>
  <c r="L5" i="23"/>
  <c r="L143" i="23" s="1"/>
  <c r="K5" i="23"/>
  <c r="K144" i="23" s="1"/>
  <c r="J5" i="23"/>
  <c r="J144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V165" i="22" s="1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J171" i="22"/>
  <c r="I171" i="22"/>
  <c r="B171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N165" i="22" s="1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L165" i="22" s="1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B165" i="22" s="1"/>
  <c r="W166" i="22"/>
  <c r="V166" i="22"/>
  <c r="U166" i="22"/>
  <c r="T166" i="22"/>
  <c r="S166" i="22"/>
  <c r="R166" i="22"/>
  <c r="Q166" i="22"/>
  <c r="P166" i="22"/>
  <c r="O166" i="22"/>
  <c r="N166" i="22"/>
  <c r="M166" i="22"/>
  <c r="M165" i="22" s="1"/>
  <c r="L166" i="22"/>
  <c r="K166" i="22"/>
  <c r="J166" i="22"/>
  <c r="I166" i="22"/>
  <c r="H166" i="22"/>
  <c r="G166" i="22"/>
  <c r="F166" i="22"/>
  <c r="F165" i="22" s="1"/>
  <c r="E166" i="22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H160" i="22"/>
  <c r="G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B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L146" i="22" s="1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B146" i="22" s="1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V147" i="22"/>
  <c r="U147" i="22"/>
  <c r="T147" i="22"/>
  <c r="S147" i="22"/>
  <c r="R147" i="22"/>
  <c r="Q147" i="22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D146" i="22" s="1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T141" i="22"/>
  <c r="S141" i="22"/>
  <c r="N141" i="22"/>
  <c r="L141" i="22"/>
  <c r="K141" i="22"/>
  <c r="D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D132" i="22" s="1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L132" i="22" s="1"/>
  <c r="K133" i="22"/>
  <c r="J133" i="22"/>
  <c r="I133" i="22"/>
  <c r="H133" i="22"/>
  <c r="G133" i="22"/>
  <c r="F133" i="22"/>
  <c r="E133" i="22"/>
  <c r="D133" i="22"/>
  <c r="C133" i="22"/>
  <c r="B133" i="22"/>
  <c r="T132" i="22"/>
  <c r="W119" i="22"/>
  <c r="V119" i="22"/>
  <c r="U119" i="22"/>
  <c r="T119" i="22"/>
  <c r="S119" i="22"/>
  <c r="R119" i="22"/>
  <c r="Q119" i="22"/>
  <c r="Q175" i="22" s="1"/>
  <c r="P119" i="22"/>
  <c r="O119" i="22"/>
  <c r="N119" i="22"/>
  <c r="M119" i="22"/>
  <c r="L119" i="22"/>
  <c r="K119" i="22"/>
  <c r="J119" i="22"/>
  <c r="I119" i="22"/>
  <c r="I175" i="22" s="1"/>
  <c r="H119" i="22"/>
  <c r="H213" i="22" s="1"/>
  <c r="G119" i="22"/>
  <c r="F119" i="22"/>
  <c r="E119" i="22"/>
  <c r="D119" i="22"/>
  <c r="C119" i="22"/>
  <c r="B119" i="22"/>
  <c r="W110" i="22"/>
  <c r="V110" i="22"/>
  <c r="V171" i="22" s="1"/>
  <c r="U110" i="22"/>
  <c r="U171" i="22" s="1"/>
  <c r="T110" i="22"/>
  <c r="T171" i="22" s="1"/>
  <c r="S110" i="22"/>
  <c r="S171" i="22" s="1"/>
  <c r="R110" i="22"/>
  <c r="R171" i="22" s="1"/>
  <c r="Q110" i="22"/>
  <c r="Q171" i="22" s="1"/>
  <c r="P110" i="22"/>
  <c r="O110" i="22"/>
  <c r="N110" i="22"/>
  <c r="N171" i="22" s="1"/>
  <c r="M110" i="22"/>
  <c r="M171" i="22" s="1"/>
  <c r="L110" i="22"/>
  <c r="L171" i="22" s="1"/>
  <c r="K110" i="22"/>
  <c r="K171" i="22" s="1"/>
  <c r="J110" i="22"/>
  <c r="I110" i="22"/>
  <c r="H110" i="22"/>
  <c r="G110" i="22"/>
  <c r="F110" i="22"/>
  <c r="F171" i="22" s="1"/>
  <c r="E110" i="22"/>
  <c r="E171" i="22" s="1"/>
  <c r="D110" i="22"/>
  <c r="D171" i="22" s="1"/>
  <c r="C110" i="22"/>
  <c r="C171" i="22" s="1"/>
  <c r="B110" i="22"/>
  <c r="W89" i="22"/>
  <c r="W160" i="22" s="1"/>
  <c r="V89" i="22"/>
  <c r="U89" i="22"/>
  <c r="T89" i="22"/>
  <c r="T203" i="22" s="1"/>
  <c r="S89" i="22"/>
  <c r="R89" i="22"/>
  <c r="Q89" i="22"/>
  <c r="P89" i="22"/>
  <c r="P160" i="22" s="1"/>
  <c r="O89" i="22"/>
  <c r="O160" i="22" s="1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W79" i="22"/>
  <c r="W157" i="22" s="1"/>
  <c r="V79" i="22"/>
  <c r="V157" i="22" s="1"/>
  <c r="U79" i="22"/>
  <c r="U157" i="22" s="1"/>
  <c r="T79" i="22"/>
  <c r="S79" i="22"/>
  <c r="R79" i="22"/>
  <c r="R202" i="22" s="1"/>
  <c r="Q79" i="22"/>
  <c r="Q157" i="22" s="1"/>
  <c r="P79" i="22"/>
  <c r="O79" i="22"/>
  <c r="O157" i="22" s="1"/>
  <c r="N79" i="22"/>
  <c r="N157" i="22" s="1"/>
  <c r="M79" i="22"/>
  <c r="M157" i="22" s="1"/>
  <c r="L79" i="22"/>
  <c r="K79" i="22"/>
  <c r="J79" i="22"/>
  <c r="J202" i="22" s="1"/>
  <c r="I79" i="22"/>
  <c r="H79" i="22"/>
  <c r="G79" i="22"/>
  <c r="G157" i="22" s="1"/>
  <c r="F79" i="22"/>
  <c r="F157" i="22" s="1"/>
  <c r="E79" i="22"/>
  <c r="E157" i="22" s="1"/>
  <c r="D79" i="22"/>
  <c r="C79" i="22"/>
  <c r="B79" i="22"/>
  <c r="W60" i="22"/>
  <c r="V60" i="22"/>
  <c r="V153" i="22" s="1"/>
  <c r="U60" i="22"/>
  <c r="U153" i="22" s="1"/>
  <c r="T60" i="22"/>
  <c r="T153" i="22" s="1"/>
  <c r="S60" i="22"/>
  <c r="S153" i="22" s="1"/>
  <c r="R60" i="22"/>
  <c r="R153" i="22" s="1"/>
  <c r="Q60" i="22"/>
  <c r="P60" i="22"/>
  <c r="P201" i="22" s="1"/>
  <c r="O60" i="22"/>
  <c r="N60" i="22"/>
  <c r="N153" i="22" s="1"/>
  <c r="M60" i="22"/>
  <c r="M153" i="22" s="1"/>
  <c r="L60" i="22"/>
  <c r="L153" i="22" s="1"/>
  <c r="K60" i="22"/>
  <c r="K153" i="22" s="1"/>
  <c r="J60" i="22"/>
  <c r="I60" i="22"/>
  <c r="H60" i="22"/>
  <c r="H201" i="22" s="1"/>
  <c r="G60" i="22"/>
  <c r="F60" i="22"/>
  <c r="F153" i="22" s="1"/>
  <c r="E60" i="22"/>
  <c r="E153" i="22" s="1"/>
  <c r="D60" i="22"/>
  <c r="D153" i="22" s="1"/>
  <c r="C60" i="22"/>
  <c r="C153" i="22" s="1"/>
  <c r="B60" i="22"/>
  <c r="W33" i="22"/>
  <c r="V33" i="22"/>
  <c r="V141" i="22" s="1"/>
  <c r="U33" i="22"/>
  <c r="U141" i="22" s="1"/>
  <c r="T33" i="22"/>
  <c r="S33" i="22"/>
  <c r="R33" i="22"/>
  <c r="R141" i="22" s="1"/>
  <c r="Q33" i="22"/>
  <c r="Q141" i="22" s="1"/>
  <c r="P33" i="22"/>
  <c r="O33" i="22"/>
  <c r="N33" i="22"/>
  <c r="M33" i="22"/>
  <c r="M141" i="22" s="1"/>
  <c r="L33" i="22"/>
  <c r="K33" i="22"/>
  <c r="J33" i="22"/>
  <c r="J141" i="22" s="1"/>
  <c r="I33" i="22"/>
  <c r="I141" i="22" s="1"/>
  <c r="H33" i="22"/>
  <c r="G33" i="22"/>
  <c r="F33" i="22"/>
  <c r="F192" i="22" s="1"/>
  <c r="E33" i="22"/>
  <c r="E141" i="22" s="1"/>
  <c r="D33" i="22"/>
  <c r="C33" i="22"/>
  <c r="C141" i="22" s="1"/>
  <c r="B33" i="22"/>
  <c r="B141" i="22" s="1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M213" i="21"/>
  <c r="L213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Q202" i="21"/>
  <c r="W201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L175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V165" i="21" s="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C171" i="21"/>
  <c r="B171" i="21"/>
  <c r="W170" i="21"/>
  <c r="V170" i="21"/>
  <c r="U170" i="21"/>
  <c r="T170" i="21"/>
  <c r="S170" i="21"/>
  <c r="R170" i="21"/>
  <c r="Q170" i="21"/>
  <c r="P170" i="21"/>
  <c r="O170" i="21"/>
  <c r="O165" i="21" s="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G165" i="21" s="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W165" i="21" s="1"/>
  <c r="V166" i="21"/>
  <c r="U166" i="21"/>
  <c r="T166" i="21"/>
  <c r="S166" i="21"/>
  <c r="R166" i="21"/>
  <c r="Q166" i="21"/>
  <c r="Q165" i="21" s="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P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W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M146" i="21" s="1"/>
  <c r="L150" i="21"/>
  <c r="K150" i="21"/>
  <c r="J150" i="21"/>
  <c r="I150" i="21"/>
  <c r="H150" i="21"/>
  <c r="G150" i="21"/>
  <c r="F150" i="21"/>
  <c r="E150" i="21"/>
  <c r="E146" i="21" s="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U146" i="21" s="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S146" i="21" s="1"/>
  <c r="R147" i="21"/>
  <c r="Q147" i="21"/>
  <c r="P147" i="21"/>
  <c r="O147" i="21"/>
  <c r="O146" i="21" s="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K141" i="21"/>
  <c r="F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V119" i="21"/>
  <c r="U119" i="21"/>
  <c r="U213" i="21" s="1"/>
  <c r="T119" i="21"/>
  <c r="T213" i="21" s="1"/>
  <c r="S119" i="21"/>
  <c r="S213" i="21" s="1"/>
  <c r="R119" i="21"/>
  <c r="Q119" i="21"/>
  <c r="Q213" i="21" s="1"/>
  <c r="P119" i="21"/>
  <c r="P213" i="21" s="1"/>
  <c r="O119" i="21"/>
  <c r="N119" i="21"/>
  <c r="M119" i="21"/>
  <c r="M175" i="21" s="1"/>
  <c r="L119" i="21"/>
  <c r="K119" i="21"/>
  <c r="K213" i="21" s="1"/>
  <c r="J119" i="21"/>
  <c r="I119" i="21"/>
  <c r="I213" i="21" s="1"/>
  <c r="H119" i="21"/>
  <c r="H213" i="21" s="1"/>
  <c r="G119" i="21"/>
  <c r="F119" i="21"/>
  <c r="F213" i="21" s="1"/>
  <c r="E119" i="21"/>
  <c r="E175" i="21" s="1"/>
  <c r="D119" i="21"/>
  <c r="D213" i="21" s="1"/>
  <c r="C119" i="21"/>
  <c r="C213" i="21" s="1"/>
  <c r="B119" i="21"/>
  <c r="B213" i="21" s="1"/>
  <c r="W110" i="21"/>
  <c r="W211" i="21" s="1"/>
  <c r="V110" i="21"/>
  <c r="V211" i="21" s="1"/>
  <c r="U110" i="21"/>
  <c r="U211" i="21" s="1"/>
  <c r="T110" i="21"/>
  <c r="T211" i="21" s="1"/>
  <c r="S110" i="21"/>
  <c r="S211" i="21" s="1"/>
  <c r="R110" i="21"/>
  <c r="R211" i="21" s="1"/>
  <c r="Q110" i="21"/>
  <c r="Q211" i="21" s="1"/>
  <c r="P110" i="21"/>
  <c r="O110" i="21"/>
  <c r="O211" i="21" s="1"/>
  <c r="N110" i="21"/>
  <c r="N171" i="21" s="1"/>
  <c r="M110" i="21"/>
  <c r="M211" i="21" s="1"/>
  <c r="L110" i="21"/>
  <c r="L211" i="21" s="1"/>
  <c r="K110" i="21"/>
  <c r="K211" i="21" s="1"/>
  <c r="J110" i="21"/>
  <c r="J211" i="21" s="1"/>
  <c r="I110" i="21"/>
  <c r="I211" i="21" s="1"/>
  <c r="H110" i="21"/>
  <c r="H171" i="21" s="1"/>
  <c r="G110" i="21"/>
  <c r="G211" i="21" s="1"/>
  <c r="F110" i="21"/>
  <c r="F171" i="21" s="1"/>
  <c r="E110" i="21"/>
  <c r="E211" i="21" s="1"/>
  <c r="D110" i="21"/>
  <c r="D211" i="21" s="1"/>
  <c r="C110" i="21"/>
  <c r="C211" i="21" s="1"/>
  <c r="B110" i="21"/>
  <c r="B211" i="21" s="1"/>
  <c r="W89" i="21"/>
  <c r="W203" i="21" s="1"/>
  <c r="V89" i="2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O89" i="21"/>
  <c r="O203" i="21" s="1"/>
  <c r="N89" i="21"/>
  <c r="M89" i="21"/>
  <c r="M203" i="21" s="1"/>
  <c r="L89" i="21"/>
  <c r="L203" i="21" s="1"/>
  <c r="K89" i="21"/>
  <c r="K160" i="21" s="1"/>
  <c r="J89" i="21"/>
  <c r="J160" i="21" s="1"/>
  <c r="I89" i="21"/>
  <c r="I203" i="21" s="1"/>
  <c r="H89" i="21"/>
  <c r="H203" i="22" s="1"/>
  <c r="G89" i="21"/>
  <c r="G203" i="21" s="1"/>
  <c r="F89" i="21"/>
  <c r="E89" i="21"/>
  <c r="E203" i="21" s="1"/>
  <c r="D89" i="21"/>
  <c r="D203" i="21" s="1"/>
  <c r="C89" i="21"/>
  <c r="C203" i="21" s="1"/>
  <c r="B89" i="21"/>
  <c r="B203" i="21" s="1"/>
  <c r="W79" i="21"/>
  <c r="W202" i="21" s="1"/>
  <c r="V79" i="21"/>
  <c r="U79" i="21"/>
  <c r="U202" i="21" s="1"/>
  <c r="T79" i="21"/>
  <c r="S79" i="21"/>
  <c r="S202" i="21" s="1"/>
  <c r="R79" i="21"/>
  <c r="R202" i="21" s="1"/>
  <c r="Q79" i="21"/>
  <c r="Q157" i="21" s="1"/>
  <c r="P79" i="21"/>
  <c r="P202" i="21" s="1"/>
  <c r="O79" i="21"/>
  <c r="O202" i="21" s="1"/>
  <c r="N79" i="21"/>
  <c r="M79" i="21"/>
  <c r="M202" i="21" s="1"/>
  <c r="L79" i="21"/>
  <c r="K79" i="21"/>
  <c r="K202" i="21" s="1"/>
  <c r="J79" i="21"/>
  <c r="J202" i="21" s="1"/>
  <c r="I79" i="21"/>
  <c r="I202" i="21" s="1"/>
  <c r="H79" i="21"/>
  <c r="H202" i="21" s="1"/>
  <c r="G79" i="21"/>
  <c r="G202" i="21" s="1"/>
  <c r="F79" i="21"/>
  <c r="E79" i="21"/>
  <c r="E202" i="21" s="1"/>
  <c r="D79" i="21"/>
  <c r="C79" i="21"/>
  <c r="C202" i="21" s="1"/>
  <c r="B79" i="21"/>
  <c r="B202" i="21" s="1"/>
  <c r="W60" i="21"/>
  <c r="W153" i="21" s="1"/>
  <c r="V60" i="21"/>
  <c r="V153" i="21" s="1"/>
  <c r="U60" i="21"/>
  <c r="U153" i="21" s="1"/>
  <c r="T60" i="21"/>
  <c r="T201" i="22" s="1"/>
  <c r="S60" i="21"/>
  <c r="S201" i="21" s="1"/>
  <c r="R60" i="21"/>
  <c r="R201" i="21" s="1"/>
  <c r="Q60" i="21"/>
  <c r="Q201" i="21" s="1"/>
  <c r="P60" i="21"/>
  <c r="P201" i="21" s="1"/>
  <c r="O60" i="21"/>
  <c r="O153" i="21" s="1"/>
  <c r="N60" i="21"/>
  <c r="N153" i="21" s="1"/>
  <c r="M60" i="21"/>
  <c r="M153" i="21" s="1"/>
  <c r="L60" i="21"/>
  <c r="K60" i="21"/>
  <c r="K201" i="21" s="1"/>
  <c r="J60" i="21"/>
  <c r="J201" i="21" s="1"/>
  <c r="I60" i="21"/>
  <c r="I201" i="21" s="1"/>
  <c r="H60" i="21"/>
  <c r="H201" i="21" s="1"/>
  <c r="G60" i="21"/>
  <c r="G153" i="21" s="1"/>
  <c r="F60" i="21"/>
  <c r="F153" i="21" s="1"/>
  <c r="E60" i="21"/>
  <c r="E153" i="21" s="1"/>
  <c r="D60" i="21"/>
  <c r="C60" i="21"/>
  <c r="C201" i="21" s="1"/>
  <c r="B60" i="21"/>
  <c r="B201" i="21" s="1"/>
  <c r="W33" i="21"/>
  <c r="W192" i="21" s="1"/>
  <c r="V33" i="21"/>
  <c r="V192" i="21" s="1"/>
  <c r="U33" i="21"/>
  <c r="U192" i="21" s="1"/>
  <c r="T33" i="21"/>
  <c r="T192" i="22" s="1"/>
  <c r="S33" i="21"/>
  <c r="S192" i="21" s="1"/>
  <c r="R33" i="21"/>
  <c r="R192" i="21" s="1"/>
  <c r="Q33" i="21"/>
  <c r="P33" i="21"/>
  <c r="O33" i="21"/>
  <c r="O192" i="21" s="1"/>
  <c r="N33" i="21"/>
  <c r="N141" i="21" s="1"/>
  <c r="M33" i="21"/>
  <c r="M141" i="21" s="1"/>
  <c r="L33" i="21"/>
  <c r="L192" i="22" s="1"/>
  <c r="K33" i="21"/>
  <c r="K192" i="21" s="1"/>
  <c r="J33" i="21"/>
  <c r="J192" i="21" s="1"/>
  <c r="I33" i="21"/>
  <c r="H33" i="21"/>
  <c r="G33" i="21"/>
  <c r="G192" i="21" s="1"/>
  <c r="F33" i="21"/>
  <c r="F192" i="21" s="1"/>
  <c r="E33" i="21"/>
  <c r="E192" i="21" s="1"/>
  <c r="D33" i="21"/>
  <c r="D192" i="22" s="1"/>
  <c r="C33" i="21"/>
  <c r="C192" i="21" s="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V71" i="20"/>
  <c r="Q71" i="20"/>
  <c r="C71" i="20"/>
  <c r="W70" i="20"/>
  <c r="P70" i="20"/>
  <c r="J69" i="20"/>
  <c r="E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H61" i="20"/>
  <c r="H114" i="4" s="1"/>
  <c r="U60" i="20"/>
  <c r="R60" i="20"/>
  <c r="P60" i="20"/>
  <c r="M60" i="20"/>
  <c r="W58" i="20"/>
  <c r="V58" i="20"/>
  <c r="U58" i="20"/>
  <c r="T58" i="20"/>
  <c r="T42" i="7" s="1"/>
  <c r="S58" i="20"/>
  <c r="R58" i="20"/>
  <c r="Q58" i="20"/>
  <c r="P58" i="20"/>
  <c r="O58" i="20"/>
  <c r="N58" i="20"/>
  <c r="N42" i="7" s="1"/>
  <c r="M58" i="20"/>
  <c r="L58" i="20"/>
  <c r="L42" i="7" s="1"/>
  <c r="K58" i="20"/>
  <c r="J58" i="20"/>
  <c r="J42" i="7" s="1"/>
  <c r="I58" i="20"/>
  <c r="I42" i="7" s="1"/>
  <c r="H58" i="20"/>
  <c r="G58" i="20"/>
  <c r="G42" i="7" s="1"/>
  <c r="F58" i="20"/>
  <c r="E58" i="20"/>
  <c r="D58" i="20"/>
  <c r="C58" i="20"/>
  <c r="B58" i="20"/>
  <c r="W54" i="20"/>
  <c r="W71" i="20" s="1"/>
  <c r="V54" i="20"/>
  <c r="V68" i="4" s="1"/>
  <c r="U54" i="20"/>
  <c r="U71" i="20" s="1"/>
  <c r="T54" i="20"/>
  <c r="S54" i="20"/>
  <c r="S71" i="20" s="1"/>
  <c r="R54" i="20"/>
  <c r="R71" i="20" s="1"/>
  <c r="Q54" i="20"/>
  <c r="P54" i="20"/>
  <c r="P68" i="4" s="1"/>
  <c r="O54" i="20"/>
  <c r="O71" i="20" s="1"/>
  <c r="N54" i="20"/>
  <c r="M54" i="20"/>
  <c r="M71" i="20" s="1"/>
  <c r="L54" i="20"/>
  <c r="L68" i="4" s="1"/>
  <c r="L141" i="4" s="1"/>
  <c r="K54" i="20"/>
  <c r="K71" i="20" s="1"/>
  <c r="J54" i="20"/>
  <c r="J71" i="20" s="1"/>
  <c r="I54" i="20"/>
  <c r="H54" i="20"/>
  <c r="G54" i="20"/>
  <c r="G71" i="20" s="1"/>
  <c r="F54" i="20"/>
  <c r="F71" i="20" s="1"/>
  <c r="E54" i="20"/>
  <c r="E71" i="20" s="1"/>
  <c r="D54" i="20"/>
  <c r="C54" i="20"/>
  <c r="C68" i="4" s="1"/>
  <c r="C141" i="4" s="1"/>
  <c r="B54" i="20"/>
  <c r="B71" i="20" s="1"/>
  <c r="W53" i="20"/>
  <c r="V53" i="20"/>
  <c r="U53" i="20"/>
  <c r="U70" i="20" s="1"/>
  <c r="T53" i="20"/>
  <c r="T70" i="20" s="1"/>
  <c r="S53" i="20"/>
  <c r="S70" i="20" s="1"/>
  <c r="R53" i="20"/>
  <c r="Q53" i="20"/>
  <c r="Q70" i="20" s="1"/>
  <c r="P53" i="20"/>
  <c r="O53" i="20"/>
  <c r="O70" i="20" s="1"/>
  <c r="N53" i="20"/>
  <c r="N67" i="4" s="1"/>
  <c r="M53" i="20"/>
  <c r="M70" i="20" s="1"/>
  <c r="L53" i="20"/>
  <c r="L70" i="20" s="1"/>
  <c r="K53" i="20"/>
  <c r="K70" i="20" s="1"/>
  <c r="J53" i="20"/>
  <c r="J51" i="20" s="1"/>
  <c r="J65" i="4" s="1"/>
  <c r="I53" i="20"/>
  <c r="H53" i="20"/>
  <c r="G53" i="20"/>
  <c r="G70" i="20" s="1"/>
  <c r="F53" i="20"/>
  <c r="F67" i="4" s="1"/>
  <c r="E53" i="20"/>
  <c r="E70" i="20" s="1"/>
  <c r="D53" i="20"/>
  <c r="D67" i="4" s="1"/>
  <c r="D140" i="4" s="1"/>
  <c r="C53" i="20"/>
  <c r="C70" i="20" s="1"/>
  <c r="B53" i="20"/>
  <c r="W52" i="20"/>
  <c r="W69" i="20" s="1"/>
  <c r="V52" i="20"/>
  <c r="V69" i="20" s="1"/>
  <c r="U52" i="20"/>
  <c r="T52" i="20"/>
  <c r="S52" i="20"/>
  <c r="R52" i="20"/>
  <c r="R51" i="20" s="1"/>
  <c r="R65" i="4" s="1"/>
  <c r="Q52" i="20"/>
  <c r="Q69" i="20" s="1"/>
  <c r="P52" i="20"/>
  <c r="P77" i="20" s="1"/>
  <c r="O52" i="20"/>
  <c r="O69" i="20" s="1"/>
  <c r="N52" i="20"/>
  <c r="N69" i="20" s="1"/>
  <c r="M52" i="20"/>
  <c r="M69" i="20" s="1"/>
  <c r="L52" i="20"/>
  <c r="K52" i="20"/>
  <c r="J52" i="20"/>
  <c r="J66" i="4" s="1"/>
  <c r="I52" i="20"/>
  <c r="I69" i="20" s="1"/>
  <c r="H52" i="20"/>
  <c r="H66" i="4" s="1"/>
  <c r="G52" i="20"/>
  <c r="G66" i="4" s="1"/>
  <c r="F52" i="20"/>
  <c r="F69" i="20" s="1"/>
  <c r="E52" i="20"/>
  <c r="D52" i="20"/>
  <c r="D66" i="4" s="1"/>
  <c r="C52" i="20"/>
  <c r="C66" i="4" s="1"/>
  <c r="C139" i="4" s="1"/>
  <c r="B52" i="20"/>
  <c r="B69" i="20" s="1"/>
  <c r="I51" i="20"/>
  <c r="I65" i="4" s="1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V13" i="4" s="1"/>
  <c r="U3" i="20"/>
  <c r="T3" i="20"/>
  <c r="S3" i="20"/>
  <c r="R3" i="20"/>
  <c r="R13" i="4" s="1"/>
  <c r="Q3" i="20"/>
  <c r="P3" i="20"/>
  <c r="P13" i="4" s="1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E197" i="19" s="1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U209" i="19"/>
  <c r="L209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N203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Q198" i="19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E187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E183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6" i="19"/>
  <c r="V176" i="19"/>
  <c r="U176" i="19"/>
  <c r="T176" i="19"/>
  <c r="S176" i="19"/>
  <c r="R176" i="19"/>
  <c r="Q176" i="19"/>
  <c r="P176" i="19"/>
  <c r="M176" i="19"/>
  <c r="L176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D173" i="19"/>
  <c r="G172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D169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V209" i="19" s="1"/>
  <c r="U142" i="19"/>
  <c r="T142" i="19"/>
  <c r="T209" i="19" s="1"/>
  <c r="S142" i="19"/>
  <c r="S209" i="19" s="1"/>
  <c r="R142" i="19"/>
  <c r="Q142" i="19"/>
  <c r="P142" i="19"/>
  <c r="O142" i="19"/>
  <c r="N142" i="19"/>
  <c r="N209" i="19" s="1"/>
  <c r="M142" i="19"/>
  <c r="L142" i="19"/>
  <c r="K142" i="19"/>
  <c r="K209" i="19" s="1"/>
  <c r="J142" i="19"/>
  <c r="J209" i="19" s="1"/>
  <c r="I142" i="19"/>
  <c r="H142" i="19"/>
  <c r="H209" i="19" s="1"/>
  <c r="G142" i="19"/>
  <c r="F142" i="19"/>
  <c r="F209" i="19" s="1"/>
  <c r="E142" i="19"/>
  <c r="D142" i="19"/>
  <c r="D209" i="19" s="1"/>
  <c r="C142" i="19"/>
  <c r="C209" i="19" s="1"/>
  <c r="B142" i="19"/>
  <c r="B209" i="19" s="1"/>
  <c r="W121" i="19"/>
  <c r="W203" i="19" s="1"/>
  <c r="V121" i="19"/>
  <c r="V203" i="19" s="1"/>
  <c r="U121" i="19"/>
  <c r="T121" i="19"/>
  <c r="T203" i="19" s="1"/>
  <c r="S121" i="19"/>
  <c r="S203" i="19" s="1"/>
  <c r="R121" i="19"/>
  <c r="R203" i="19" s="1"/>
  <c r="Q121" i="19"/>
  <c r="Q203" i="19" s="1"/>
  <c r="P121" i="19"/>
  <c r="P203" i="19" s="1"/>
  <c r="O121" i="19"/>
  <c r="O203" i="19" s="1"/>
  <c r="N121" i="19"/>
  <c r="M121" i="19"/>
  <c r="L121" i="19"/>
  <c r="K121" i="19"/>
  <c r="J121" i="19"/>
  <c r="J203" i="19" s="1"/>
  <c r="I121" i="19"/>
  <c r="H121" i="19"/>
  <c r="G121" i="19"/>
  <c r="F121" i="19"/>
  <c r="E121" i="19"/>
  <c r="D121" i="19"/>
  <c r="C121" i="19"/>
  <c r="B121" i="19"/>
  <c r="B203" i="19" s="1"/>
  <c r="W93" i="19"/>
  <c r="V93" i="19"/>
  <c r="V61" i="19" s="1"/>
  <c r="U93" i="19"/>
  <c r="T93" i="19"/>
  <c r="S93" i="19"/>
  <c r="R93" i="19"/>
  <c r="Q93" i="19"/>
  <c r="P93" i="19"/>
  <c r="O93" i="19"/>
  <c r="N93" i="19"/>
  <c r="N61" i="19" s="1"/>
  <c r="N187" i="19" s="1"/>
  <c r="M93" i="19"/>
  <c r="L93" i="19"/>
  <c r="K93" i="19"/>
  <c r="J93" i="19"/>
  <c r="I93" i="19"/>
  <c r="H93" i="19"/>
  <c r="G93" i="19"/>
  <c r="F93" i="19"/>
  <c r="E93" i="19"/>
  <c r="D93" i="19"/>
  <c r="C93" i="19"/>
  <c r="B93" i="19"/>
  <c r="W72" i="19"/>
  <c r="W61" i="19" s="1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H61" i="19" s="1"/>
  <c r="G72" i="19"/>
  <c r="G61" i="19" s="1"/>
  <c r="F72" i="19"/>
  <c r="E72" i="19"/>
  <c r="D72" i="19"/>
  <c r="D61" i="19" s="1"/>
  <c r="C72" i="19"/>
  <c r="B72" i="19"/>
  <c r="E61" i="19"/>
  <c r="E229" i="19" s="1"/>
  <c r="W44" i="19"/>
  <c r="W5" i="19" s="1"/>
  <c r="V44" i="19"/>
  <c r="U44" i="19"/>
  <c r="T44" i="19"/>
  <c r="T5" i="19" s="1"/>
  <c r="S44" i="19"/>
  <c r="R44" i="19"/>
  <c r="R5" i="19" s="1"/>
  <c r="Q44" i="19"/>
  <c r="Q5" i="19" s="1"/>
  <c r="P44" i="19"/>
  <c r="P5" i="19" s="1"/>
  <c r="P80" i="16" s="1"/>
  <c r="P109" i="4" s="1"/>
  <c r="O44" i="19"/>
  <c r="N44" i="19"/>
  <c r="M44" i="19"/>
  <c r="L44" i="19"/>
  <c r="L5" i="19" s="1"/>
  <c r="K44" i="19"/>
  <c r="K5" i="19" s="1"/>
  <c r="K80" i="16" s="1"/>
  <c r="K109" i="4" s="1"/>
  <c r="J44" i="19"/>
  <c r="J5" i="19" s="1"/>
  <c r="J80" i="16" s="1"/>
  <c r="J109" i="4" s="1"/>
  <c r="I44" i="19"/>
  <c r="H44" i="19"/>
  <c r="G44" i="19"/>
  <c r="F44" i="19"/>
  <c r="E44" i="19"/>
  <c r="D44" i="19"/>
  <c r="C44" i="19"/>
  <c r="B44" i="19"/>
  <c r="B171" i="19" s="1"/>
  <c r="I5" i="19"/>
  <c r="I173" i="19" s="1"/>
  <c r="G5" i="19"/>
  <c r="G165" i="19" s="1"/>
  <c r="D5" i="19"/>
  <c r="D172" i="19" s="1"/>
  <c r="C5" i="19"/>
  <c r="C165" i="19" s="1"/>
  <c r="B5" i="19"/>
  <c r="B176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F223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J203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U197" i="18" s="1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K197" i="18" s="1"/>
  <c r="J199" i="18"/>
  <c r="I199" i="18"/>
  <c r="H199" i="18"/>
  <c r="G199" i="18"/>
  <c r="F199" i="18"/>
  <c r="E199" i="18"/>
  <c r="D199" i="18"/>
  <c r="C199" i="18"/>
  <c r="B199" i="18"/>
  <c r="W198" i="18"/>
  <c r="W197" i="18" s="1"/>
  <c r="V198" i="18"/>
  <c r="U198" i="18"/>
  <c r="T198" i="18"/>
  <c r="S198" i="18"/>
  <c r="R198" i="18"/>
  <c r="Q198" i="18"/>
  <c r="P198" i="18"/>
  <c r="O198" i="18"/>
  <c r="N198" i="18"/>
  <c r="M198" i="18"/>
  <c r="L198" i="18"/>
  <c r="K198" i="18"/>
  <c r="J198" i="18"/>
  <c r="I198" i="18"/>
  <c r="H198" i="18"/>
  <c r="G198" i="18"/>
  <c r="F198" i="18"/>
  <c r="E198" i="18"/>
  <c r="D198" i="18"/>
  <c r="C198" i="18"/>
  <c r="C197" i="18" s="1"/>
  <c r="B198" i="18"/>
  <c r="B197" i="18" s="1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U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Q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Q178" i="18" s="1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P179" i="18"/>
  <c r="O179" i="18"/>
  <c r="N179" i="18"/>
  <c r="M179" i="18"/>
  <c r="L179" i="18"/>
  <c r="K179" i="18"/>
  <c r="J179" i="18"/>
  <c r="J178" i="18" s="1"/>
  <c r="I179" i="18"/>
  <c r="I178" i="18" s="1"/>
  <c r="H179" i="18"/>
  <c r="H178" i="18" s="1"/>
  <c r="G179" i="18"/>
  <c r="F179" i="18"/>
  <c r="E179" i="18"/>
  <c r="D179" i="18"/>
  <c r="C179" i="18"/>
  <c r="B179" i="18"/>
  <c r="R178" i="18"/>
  <c r="W142" i="18"/>
  <c r="V142" i="18"/>
  <c r="U142" i="18"/>
  <c r="T142" i="18"/>
  <c r="S142" i="18"/>
  <c r="R142" i="18"/>
  <c r="Q142" i="18"/>
  <c r="P142" i="18"/>
  <c r="O142" i="18"/>
  <c r="O209" i="18" s="1"/>
  <c r="N142" i="18"/>
  <c r="M142" i="18"/>
  <c r="L142" i="18"/>
  <c r="K142" i="18"/>
  <c r="J142" i="18"/>
  <c r="I142" i="18"/>
  <c r="H142" i="18"/>
  <c r="H209" i="18" s="1"/>
  <c r="G142" i="18"/>
  <c r="G209" i="18" s="1"/>
  <c r="F142" i="18"/>
  <c r="F209" i="18" s="1"/>
  <c r="E142" i="18"/>
  <c r="D142" i="18"/>
  <c r="C142" i="18"/>
  <c r="B142" i="18"/>
  <c r="W121" i="18"/>
  <c r="V121" i="18"/>
  <c r="U121" i="18"/>
  <c r="T121" i="18"/>
  <c r="S121" i="18"/>
  <c r="S203" i="18" s="1"/>
  <c r="R121" i="18"/>
  <c r="R203" i="18" s="1"/>
  <c r="Q121" i="18"/>
  <c r="Q203" i="18" s="1"/>
  <c r="P121" i="18"/>
  <c r="O121" i="18"/>
  <c r="N121" i="18"/>
  <c r="M121" i="18"/>
  <c r="L121" i="18"/>
  <c r="K121" i="18"/>
  <c r="K203" i="18" s="1"/>
  <c r="J121" i="18"/>
  <c r="I121" i="18"/>
  <c r="I203" i="18" s="1"/>
  <c r="H121" i="18"/>
  <c r="G121" i="18"/>
  <c r="F121" i="18"/>
  <c r="E121" i="18"/>
  <c r="D121" i="18"/>
  <c r="D203" i="18" s="1"/>
  <c r="C121" i="18"/>
  <c r="C203" i="18" s="1"/>
  <c r="B121" i="18"/>
  <c r="B203" i="18" s="1"/>
  <c r="W93" i="18"/>
  <c r="V93" i="18"/>
  <c r="U93" i="18"/>
  <c r="T93" i="18"/>
  <c r="T190" i="18" s="1"/>
  <c r="S93" i="18"/>
  <c r="S190" i="18" s="1"/>
  <c r="R93" i="18"/>
  <c r="R190" i="18" s="1"/>
  <c r="Q93" i="18"/>
  <c r="Q190" i="18" s="1"/>
  <c r="P93" i="18"/>
  <c r="P190" i="18" s="1"/>
  <c r="O93" i="18"/>
  <c r="N93" i="18"/>
  <c r="M93" i="18"/>
  <c r="M190" i="18" s="1"/>
  <c r="L93" i="18"/>
  <c r="K93" i="18"/>
  <c r="K190" i="18" s="1"/>
  <c r="J93" i="18"/>
  <c r="J190" i="18" s="1"/>
  <c r="I93" i="18"/>
  <c r="I190" i="18" s="1"/>
  <c r="H93" i="18"/>
  <c r="H190" i="18" s="1"/>
  <c r="G93" i="18"/>
  <c r="F93" i="18"/>
  <c r="E93" i="18"/>
  <c r="D93" i="18"/>
  <c r="C93" i="18"/>
  <c r="B93" i="18"/>
  <c r="W72" i="18"/>
  <c r="V72" i="18"/>
  <c r="U72" i="18"/>
  <c r="T72" i="18"/>
  <c r="S72" i="18"/>
  <c r="R72" i="18"/>
  <c r="Q72" i="18"/>
  <c r="P72" i="18"/>
  <c r="O72" i="18"/>
  <c r="O184" i="18" s="1"/>
  <c r="N72" i="18"/>
  <c r="M72" i="18"/>
  <c r="L72" i="18"/>
  <c r="K72" i="18"/>
  <c r="J72" i="18"/>
  <c r="I72" i="18"/>
  <c r="I184" i="18" s="1"/>
  <c r="H72" i="18"/>
  <c r="H184" i="18" s="1"/>
  <c r="G72" i="18"/>
  <c r="G184" i="18" s="1"/>
  <c r="F72" i="18"/>
  <c r="F184" i="18" s="1"/>
  <c r="E72" i="18"/>
  <c r="D72" i="18"/>
  <c r="C72" i="18"/>
  <c r="B72" i="18"/>
  <c r="W44" i="18"/>
  <c r="V44" i="18"/>
  <c r="U44" i="18"/>
  <c r="T44" i="18"/>
  <c r="S44" i="18"/>
  <c r="R44" i="18"/>
  <c r="R226" i="18" s="1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223" i="18" s="1"/>
  <c r="U16" i="18"/>
  <c r="U166" i="18" s="1"/>
  <c r="T16" i="18"/>
  <c r="T223" i="18" s="1"/>
  <c r="S16" i="18"/>
  <c r="S166" i="18" s="1"/>
  <c r="R16" i="18"/>
  <c r="R96" i="16" s="1"/>
  <c r="Q16" i="18"/>
  <c r="Q223" i="18" s="1"/>
  <c r="P16" i="18"/>
  <c r="O16" i="18"/>
  <c r="O223" i="18" s="1"/>
  <c r="N16" i="18"/>
  <c r="N223" i="18" s="1"/>
  <c r="M16" i="18"/>
  <c r="M223" i="18" s="1"/>
  <c r="L16" i="18"/>
  <c r="L223" i="18" s="1"/>
  <c r="K16" i="18"/>
  <c r="K5" i="18" s="1"/>
  <c r="J16" i="18"/>
  <c r="J96" i="16" s="1"/>
  <c r="I16" i="18"/>
  <c r="I223" i="18" s="1"/>
  <c r="H16" i="18"/>
  <c r="G16" i="18"/>
  <c r="G223" i="18" s="1"/>
  <c r="F16" i="18"/>
  <c r="F5" i="18" s="1"/>
  <c r="F97" i="16" s="1"/>
  <c r="E16" i="18"/>
  <c r="D16" i="18"/>
  <c r="D223" i="18" s="1"/>
  <c r="C16" i="18"/>
  <c r="C223" i="18" s="1"/>
  <c r="B16" i="18"/>
  <c r="B223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I217" i="17" s="1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H203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M197" i="17" s="1"/>
  <c r="L199" i="17"/>
  <c r="K199" i="17"/>
  <c r="J199" i="17"/>
  <c r="I199" i="17"/>
  <c r="H199" i="17"/>
  <c r="G199" i="17"/>
  <c r="F199" i="17"/>
  <c r="E199" i="17"/>
  <c r="D199" i="17"/>
  <c r="D197" i="17" s="1"/>
  <c r="C199" i="17"/>
  <c r="B199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V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V178" i="17" s="1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I178" i="17" s="1"/>
  <c r="H180" i="17"/>
  <c r="G180" i="17"/>
  <c r="F180" i="17"/>
  <c r="E180" i="17"/>
  <c r="D180" i="17"/>
  <c r="C180" i="17"/>
  <c r="B180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K178" i="17" s="1"/>
  <c r="J179" i="17"/>
  <c r="I179" i="17"/>
  <c r="H179" i="17"/>
  <c r="G179" i="17"/>
  <c r="F179" i="17"/>
  <c r="E179" i="17"/>
  <c r="D179" i="17"/>
  <c r="C179" i="17"/>
  <c r="B179" i="17"/>
  <c r="U178" i="17"/>
  <c r="B178" i="17"/>
  <c r="W166" i="17"/>
  <c r="V166" i="17"/>
  <c r="U166" i="17"/>
  <c r="T166" i="17"/>
  <c r="S166" i="17"/>
  <c r="R166" i="17"/>
  <c r="Q166" i="17"/>
  <c r="P166" i="17"/>
  <c r="M166" i="17"/>
  <c r="L166" i="17"/>
  <c r="W142" i="17"/>
  <c r="W248" i="17" s="1"/>
  <c r="V142" i="17"/>
  <c r="U142" i="17"/>
  <c r="T142" i="17"/>
  <c r="T248" i="17" s="1"/>
  <c r="S142" i="17"/>
  <c r="S209" i="17" s="1"/>
  <c r="R142" i="17"/>
  <c r="R209" i="17" s="1"/>
  <c r="Q142" i="17"/>
  <c r="Q248" i="17" s="1"/>
  <c r="P142" i="17"/>
  <c r="O142" i="17"/>
  <c r="O248" i="17" s="1"/>
  <c r="N142" i="17"/>
  <c r="M142" i="17"/>
  <c r="L142" i="17"/>
  <c r="L248" i="17" s="1"/>
  <c r="K142" i="17"/>
  <c r="K209" i="17" s="1"/>
  <c r="J142" i="17"/>
  <c r="J209" i="17" s="1"/>
  <c r="I142" i="17"/>
  <c r="I248" i="17" s="1"/>
  <c r="H142" i="17"/>
  <c r="G142" i="17"/>
  <c r="G248" i="17" s="1"/>
  <c r="F142" i="17"/>
  <c r="E142" i="17"/>
  <c r="D142" i="17"/>
  <c r="D248" i="17" s="1"/>
  <c r="C142" i="17"/>
  <c r="C209" i="17" s="1"/>
  <c r="B142" i="17"/>
  <c r="B209" i="17" s="1"/>
  <c r="W121" i="17"/>
  <c r="W203" i="17" s="1"/>
  <c r="V121" i="17"/>
  <c r="U121" i="17"/>
  <c r="U246" i="17" s="1"/>
  <c r="T121" i="17"/>
  <c r="S121" i="17"/>
  <c r="R121" i="17"/>
  <c r="Q121" i="17"/>
  <c r="P121" i="17"/>
  <c r="P246" i="17" s="1"/>
  <c r="O121" i="17"/>
  <c r="O203" i="17" s="1"/>
  <c r="N121" i="17"/>
  <c r="M121" i="17"/>
  <c r="M246" i="17" s="1"/>
  <c r="L121" i="17"/>
  <c r="K121" i="17"/>
  <c r="K246" i="17" s="1"/>
  <c r="J121" i="17"/>
  <c r="I121" i="17"/>
  <c r="H121" i="17"/>
  <c r="H246" i="17" s="1"/>
  <c r="G121" i="17"/>
  <c r="G203" i="17" s="1"/>
  <c r="F121" i="17"/>
  <c r="E121" i="17"/>
  <c r="E246" i="17" s="1"/>
  <c r="D121" i="17"/>
  <c r="C121" i="17"/>
  <c r="C246" i="17" s="1"/>
  <c r="B121" i="17"/>
  <c r="W93" i="17"/>
  <c r="W237" i="17" s="1"/>
  <c r="V93" i="17"/>
  <c r="V237" i="17" s="1"/>
  <c r="U93" i="17"/>
  <c r="U237" i="17" s="1"/>
  <c r="T93" i="17"/>
  <c r="S93" i="17"/>
  <c r="S237" i="17" s="1"/>
  <c r="R93" i="17"/>
  <c r="R237" i="17" s="1"/>
  <c r="Q93" i="17"/>
  <c r="Q237" i="17" s="1"/>
  <c r="P93" i="17"/>
  <c r="O93" i="17"/>
  <c r="O190" i="17" s="1"/>
  <c r="N93" i="17"/>
  <c r="N237" i="17" s="1"/>
  <c r="M93" i="17"/>
  <c r="M237" i="17" s="1"/>
  <c r="L93" i="17"/>
  <c r="K93" i="17"/>
  <c r="K237" i="17" s="1"/>
  <c r="J93" i="17"/>
  <c r="J190" i="17" s="1"/>
  <c r="I93" i="17"/>
  <c r="I237" i="17" s="1"/>
  <c r="H93" i="17"/>
  <c r="G93" i="17"/>
  <c r="G190" i="17" s="1"/>
  <c r="F93" i="17"/>
  <c r="F237" i="17" s="1"/>
  <c r="E93" i="17"/>
  <c r="E237" i="17" s="1"/>
  <c r="D93" i="17"/>
  <c r="C93" i="17"/>
  <c r="C237" i="17" s="1"/>
  <c r="B93" i="17"/>
  <c r="B237" i="17" s="1"/>
  <c r="W72" i="17"/>
  <c r="W235" i="17" s="1"/>
  <c r="V72" i="17"/>
  <c r="V235" i="17" s="1"/>
  <c r="U72" i="17"/>
  <c r="U235" i="17" s="1"/>
  <c r="T72" i="17"/>
  <c r="T184" i="17" s="1"/>
  <c r="S72" i="17"/>
  <c r="S235" i="17" s="1"/>
  <c r="R72" i="17"/>
  <c r="R235" i="17" s="1"/>
  <c r="Q72" i="17"/>
  <c r="Q235" i="17" s="1"/>
  <c r="P72" i="17"/>
  <c r="O72" i="17"/>
  <c r="O235" i="17" s="1"/>
  <c r="N72" i="17"/>
  <c r="M72" i="17"/>
  <c r="M235" i="17" s="1"/>
  <c r="L72" i="17"/>
  <c r="L184" i="17" s="1"/>
  <c r="K72" i="17"/>
  <c r="K235" i="17" s="1"/>
  <c r="J72" i="17"/>
  <c r="J235" i="17" s="1"/>
  <c r="I72" i="17"/>
  <c r="I235" i="17" s="1"/>
  <c r="H72" i="17"/>
  <c r="G72" i="17"/>
  <c r="G235" i="17" s="1"/>
  <c r="F72" i="17"/>
  <c r="F235" i="17" s="1"/>
  <c r="E72" i="17"/>
  <c r="E235" i="17" s="1"/>
  <c r="D72" i="17"/>
  <c r="D184" i="17" s="1"/>
  <c r="C72" i="17"/>
  <c r="C184" i="17" s="1"/>
  <c r="B72" i="17"/>
  <c r="B235" i="17" s="1"/>
  <c r="W44" i="17"/>
  <c r="W226" i="17" s="1"/>
  <c r="V44" i="17"/>
  <c r="V226" i="17" s="1"/>
  <c r="V217" i="17" s="1"/>
  <c r="U44" i="17"/>
  <c r="U226" i="17" s="1"/>
  <c r="T44" i="17"/>
  <c r="T226" i="17" s="1"/>
  <c r="S44" i="17"/>
  <c r="S226" i="19" s="1"/>
  <c r="R44" i="17"/>
  <c r="R226" i="17" s="1"/>
  <c r="Q44" i="17"/>
  <c r="Q226" i="17" s="1"/>
  <c r="P44" i="17"/>
  <c r="O44" i="17"/>
  <c r="O226" i="17" s="1"/>
  <c r="N44" i="17"/>
  <c r="N226" i="17" s="1"/>
  <c r="M44" i="17"/>
  <c r="M226" i="17" s="1"/>
  <c r="L44" i="17"/>
  <c r="L226" i="17" s="1"/>
  <c r="K44" i="17"/>
  <c r="K5" i="17" s="1"/>
  <c r="J44" i="17"/>
  <c r="J226" i="17" s="1"/>
  <c r="I44" i="17"/>
  <c r="I226" i="17" s="1"/>
  <c r="H44" i="17"/>
  <c r="G44" i="17"/>
  <c r="G226" i="17" s="1"/>
  <c r="F44" i="17"/>
  <c r="F226" i="17" s="1"/>
  <c r="E44" i="17"/>
  <c r="E226" i="17" s="1"/>
  <c r="D44" i="17"/>
  <c r="D226" i="17" s="1"/>
  <c r="C44" i="17"/>
  <c r="C226" i="17" s="1"/>
  <c r="B44" i="17"/>
  <c r="B226" i="17" s="1"/>
  <c r="T5" i="17"/>
  <c r="T173" i="17" s="1"/>
  <c r="S5" i="17"/>
  <c r="S173" i="17" s="1"/>
  <c r="R5" i="17"/>
  <c r="R165" i="17" s="1"/>
  <c r="Q5" i="17"/>
  <c r="Q164" i="17" s="1"/>
  <c r="O5" i="17"/>
  <c r="O174" i="17" s="1"/>
  <c r="N5" i="17"/>
  <c r="N164" i="17" s="1"/>
  <c r="L5" i="17"/>
  <c r="L171" i="17" s="1"/>
  <c r="J5" i="17"/>
  <c r="J164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W96" i="16"/>
  <c r="P96" i="16"/>
  <c r="K96" i="16"/>
  <c r="I96" i="16"/>
  <c r="H96" i="16"/>
  <c r="G96" i="16"/>
  <c r="F96" i="16"/>
  <c r="E96" i="16"/>
  <c r="D96" i="16"/>
  <c r="C96" i="16"/>
  <c r="B96" i="16"/>
  <c r="B92" i="16"/>
  <c r="O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V111" i="4" s="1"/>
  <c r="U82" i="16"/>
  <c r="U111" i="4" s="1"/>
  <c r="T82" i="16"/>
  <c r="S82" i="16"/>
  <c r="R82" i="16"/>
  <c r="Q82" i="16"/>
  <c r="Q111" i="4" s="1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D111" i="4" s="1"/>
  <c r="C82" i="16"/>
  <c r="C111" i="4" s="1"/>
  <c r="B82" i="16"/>
  <c r="B111" i="4" s="1"/>
  <c r="V81" i="16"/>
  <c r="V110" i="4" s="1"/>
  <c r="D81" i="16"/>
  <c r="I80" i="16"/>
  <c r="G80" i="16"/>
  <c r="D80" i="16"/>
  <c r="C80" i="16"/>
  <c r="W78" i="16"/>
  <c r="V78" i="16"/>
  <c r="U78" i="16"/>
  <c r="T78" i="16"/>
  <c r="S78" i="16"/>
  <c r="S41" i="7" s="1"/>
  <c r="R78" i="16"/>
  <c r="Q78" i="16"/>
  <c r="P78" i="16"/>
  <c r="O78" i="16"/>
  <c r="N78" i="16"/>
  <c r="M78" i="16"/>
  <c r="L78" i="16"/>
  <c r="L41" i="7" s="1"/>
  <c r="K78" i="16"/>
  <c r="K41" i="7" s="1"/>
  <c r="J78" i="16"/>
  <c r="J41" i="7" s="1"/>
  <c r="I78" i="16"/>
  <c r="I41" i="7" s="1"/>
  <c r="H78" i="16"/>
  <c r="H41" i="7" s="1"/>
  <c r="G78" i="16"/>
  <c r="G41" i="7" s="1"/>
  <c r="F78" i="16"/>
  <c r="F41" i="7" s="1"/>
  <c r="E78" i="16"/>
  <c r="E41" i="7" s="1"/>
  <c r="D78" i="16"/>
  <c r="D41" i="7" s="1"/>
  <c r="C78" i="16"/>
  <c r="C41" i="7" s="1"/>
  <c r="B78" i="16"/>
  <c r="B41" i="7" s="1"/>
  <c r="A74" i="16"/>
  <c r="A73" i="16"/>
  <c r="W72" i="16"/>
  <c r="W90" i="16" s="1"/>
  <c r="V72" i="16"/>
  <c r="V71" i="16" s="1"/>
  <c r="U72" i="16"/>
  <c r="U90" i="16" s="1"/>
  <c r="T72" i="16"/>
  <c r="T90" i="16" s="1"/>
  <c r="S72" i="16"/>
  <c r="S90" i="16" s="1"/>
  <c r="R72" i="16"/>
  <c r="R90" i="16" s="1"/>
  <c r="Q72" i="16"/>
  <c r="Q90" i="16" s="1"/>
  <c r="P72" i="16"/>
  <c r="P90" i="16" s="1"/>
  <c r="O72" i="16"/>
  <c r="O71" i="16" s="1"/>
  <c r="N72" i="16"/>
  <c r="N71" i="16" s="1"/>
  <c r="M72" i="16"/>
  <c r="M90" i="16" s="1"/>
  <c r="L72" i="16"/>
  <c r="L90" i="16" s="1"/>
  <c r="K72" i="16"/>
  <c r="K90" i="16" s="1"/>
  <c r="J72" i="16"/>
  <c r="J90" i="16" s="1"/>
  <c r="I72" i="16"/>
  <c r="I90" i="16" s="1"/>
  <c r="H72" i="16"/>
  <c r="H90" i="16" s="1"/>
  <c r="G72" i="16"/>
  <c r="G71" i="16" s="1"/>
  <c r="F72" i="16"/>
  <c r="F71" i="16" s="1"/>
  <c r="E72" i="16"/>
  <c r="E90" i="16" s="1"/>
  <c r="D72" i="16"/>
  <c r="D90" i="16" s="1"/>
  <c r="C72" i="16"/>
  <c r="C90" i="16" s="1"/>
  <c r="B72" i="16"/>
  <c r="B90" i="16" s="1"/>
  <c r="A72" i="16"/>
  <c r="M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103" i="16" s="1"/>
  <c r="V55" i="16"/>
  <c r="V93" i="16" s="1"/>
  <c r="U55" i="16"/>
  <c r="U93" i="16" s="1"/>
  <c r="T55" i="16"/>
  <c r="T103" i="16" s="1"/>
  <c r="S55" i="16"/>
  <c r="S103" i="16" s="1"/>
  <c r="R55" i="16"/>
  <c r="R103" i="16" s="1"/>
  <c r="R166" i="4" s="1"/>
  <c r="Q55" i="16"/>
  <c r="Q93" i="16" s="1"/>
  <c r="P55" i="16"/>
  <c r="P93" i="16" s="1"/>
  <c r="O55" i="16"/>
  <c r="O64" i="4" s="1"/>
  <c r="O137" i="4" s="1"/>
  <c r="N55" i="16"/>
  <c r="N93" i="16" s="1"/>
  <c r="M55" i="16"/>
  <c r="M93" i="16" s="1"/>
  <c r="L55" i="16"/>
  <c r="K55" i="16"/>
  <c r="K103" i="16" s="1"/>
  <c r="J55" i="16"/>
  <c r="J64" i="4" s="1"/>
  <c r="I55" i="16"/>
  <c r="I93" i="16" s="1"/>
  <c r="H55" i="16"/>
  <c r="H93" i="16" s="1"/>
  <c r="G55" i="16"/>
  <c r="G93" i="16" s="1"/>
  <c r="F55" i="16"/>
  <c r="F93" i="16" s="1"/>
  <c r="E55" i="16"/>
  <c r="E93" i="16" s="1"/>
  <c r="D55" i="16"/>
  <c r="C55" i="16"/>
  <c r="C64" i="4" s="1"/>
  <c r="B55" i="16"/>
  <c r="W54" i="16"/>
  <c r="W92" i="16" s="1"/>
  <c r="V54" i="16"/>
  <c r="V92" i="16" s="1"/>
  <c r="U54" i="16"/>
  <c r="U92" i="16" s="1"/>
  <c r="T54" i="16"/>
  <c r="T92" i="16" s="1"/>
  <c r="S54" i="16"/>
  <c r="S92" i="16" s="1"/>
  <c r="R54" i="16"/>
  <c r="R92" i="16" s="1"/>
  <c r="Q54" i="16"/>
  <c r="Q63" i="4" s="1"/>
  <c r="Q136" i="4" s="1"/>
  <c r="P54" i="16"/>
  <c r="O54" i="16"/>
  <c r="O92" i="16" s="1"/>
  <c r="N54" i="16"/>
  <c r="N92" i="16" s="1"/>
  <c r="M54" i="16"/>
  <c r="M92" i="16" s="1"/>
  <c r="L54" i="16"/>
  <c r="L92" i="16" s="1"/>
  <c r="K54" i="16"/>
  <c r="K92" i="16" s="1"/>
  <c r="J54" i="16"/>
  <c r="J92" i="16" s="1"/>
  <c r="I54" i="16"/>
  <c r="H54" i="16"/>
  <c r="G54" i="16"/>
  <c r="G92" i="16" s="1"/>
  <c r="F54" i="16"/>
  <c r="F92" i="16" s="1"/>
  <c r="E54" i="16"/>
  <c r="E92" i="16" s="1"/>
  <c r="D54" i="16"/>
  <c r="D92" i="16" s="1"/>
  <c r="C54" i="16"/>
  <c r="C92" i="16" s="1"/>
  <c r="B54" i="16"/>
  <c r="S53" i="16"/>
  <c r="S91" i="16" s="1"/>
  <c r="L53" i="16"/>
  <c r="L91" i="16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V4" i="16"/>
  <c r="U4" i="16"/>
  <c r="U3" i="16" s="1"/>
  <c r="U9" i="4" s="1"/>
  <c r="T4" i="16"/>
  <c r="T3" i="16" s="1"/>
  <c r="S4" i="16"/>
  <c r="R4" i="16"/>
  <c r="Q4" i="16"/>
  <c r="Q3" i="16" s="1"/>
  <c r="Q9" i="4" s="1"/>
  <c r="P4" i="16"/>
  <c r="O4" i="16"/>
  <c r="N4" i="16"/>
  <c r="M4" i="16"/>
  <c r="M3" i="16" s="1"/>
  <c r="L4" i="16"/>
  <c r="L3" i="16" s="1"/>
  <c r="K4" i="16"/>
  <c r="J4" i="16"/>
  <c r="I4" i="16"/>
  <c r="I3" i="16" s="1"/>
  <c r="H4" i="16"/>
  <c r="H3" i="16" s="1"/>
  <c r="H9" i="4" s="1"/>
  <c r="G4" i="16"/>
  <c r="G3" i="16" s="1"/>
  <c r="F4" i="16"/>
  <c r="F3" i="16" s="1"/>
  <c r="F9" i="4" s="1"/>
  <c r="E4" i="16"/>
  <c r="E3" i="16" s="1"/>
  <c r="D4" i="16"/>
  <c r="D3" i="16" s="1"/>
  <c r="C4" i="16"/>
  <c r="C3" i="16" s="1"/>
  <c r="B4" i="16"/>
  <c r="B3" i="16" s="1"/>
  <c r="B9" i="4" s="1"/>
  <c r="W3" i="16"/>
  <c r="W9" i="4" s="1"/>
  <c r="V3" i="16"/>
  <c r="V9" i="4" s="1"/>
  <c r="S3" i="16"/>
  <c r="S9" i="4" s="1"/>
  <c r="R3" i="16"/>
  <c r="R9" i="4" s="1"/>
  <c r="P3" i="16"/>
  <c r="P9" i="4" s="1"/>
  <c r="O3" i="16"/>
  <c r="N3" i="16"/>
  <c r="K3" i="16"/>
  <c r="J3" i="16"/>
  <c r="J9" i="4" s="1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H187" i="15" s="1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Q187" i="15" s="1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T187" i="15" s="1"/>
  <c r="S188" i="15"/>
  <c r="R188" i="15"/>
  <c r="Q188" i="15"/>
  <c r="P188" i="15"/>
  <c r="O188" i="15"/>
  <c r="N188" i="15"/>
  <c r="M188" i="15"/>
  <c r="L188" i="15"/>
  <c r="L187" i="15" s="1"/>
  <c r="K188" i="15"/>
  <c r="J188" i="15"/>
  <c r="J187" i="15" s="1"/>
  <c r="I188" i="15"/>
  <c r="I187" i="15" s="1"/>
  <c r="H188" i="15"/>
  <c r="G188" i="15"/>
  <c r="F188" i="15"/>
  <c r="E188" i="15"/>
  <c r="D188" i="15"/>
  <c r="D187" i="15" s="1"/>
  <c r="C188" i="15"/>
  <c r="B188" i="15"/>
  <c r="P187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S171" i="15" s="1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V171" i="15" s="1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I171" i="15" s="1"/>
  <c r="H173" i="15"/>
  <c r="G173" i="15"/>
  <c r="F173" i="15"/>
  <c r="E173" i="15"/>
  <c r="D173" i="15"/>
  <c r="C173" i="15"/>
  <c r="B173" i="15"/>
  <c r="W172" i="15"/>
  <c r="V172" i="15"/>
  <c r="U172" i="15"/>
  <c r="T172" i="15"/>
  <c r="T171" i="15" s="1"/>
  <c r="S172" i="15"/>
  <c r="R172" i="15"/>
  <c r="R171" i="15" s="1"/>
  <c r="Q172" i="15"/>
  <c r="P172" i="15"/>
  <c r="O172" i="15"/>
  <c r="O171" i="15" s="1"/>
  <c r="N172" i="15"/>
  <c r="M172" i="15"/>
  <c r="L172" i="15"/>
  <c r="K172" i="15"/>
  <c r="K171" i="15" s="1"/>
  <c r="J172" i="15"/>
  <c r="J171" i="15" s="1"/>
  <c r="I172" i="15"/>
  <c r="H172" i="15"/>
  <c r="G172" i="15"/>
  <c r="F172" i="15"/>
  <c r="F171" i="15" s="1"/>
  <c r="E172" i="15"/>
  <c r="D172" i="15"/>
  <c r="C172" i="15"/>
  <c r="C171" i="15" s="1"/>
  <c r="B172" i="15"/>
  <c r="B171" i="15" s="1"/>
  <c r="N171" i="15"/>
  <c r="W169" i="15"/>
  <c r="V169" i="15"/>
  <c r="U169" i="15"/>
  <c r="T169" i="15"/>
  <c r="S169" i="15"/>
  <c r="S162" i="15" s="1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R162" i="15" s="1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U162" i="15" s="1"/>
  <c r="T163" i="15"/>
  <c r="S163" i="15"/>
  <c r="R163" i="15"/>
  <c r="Q163" i="15"/>
  <c r="P163" i="15"/>
  <c r="O163" i="15"/>
  <c r="O162" i="15" s="1"/>
  <c r="N163" i="15"/>
  <c r="M163" i="15"/>
  <c r="L163" i="15"/>
  <c r="K163" i="15"/>
  <c r="K162" i="15" s="1"/>
  <c r="J163" i="15"/>
  <c r="J162" i="15" s="1"/>
  <c r="I163" i="15"/>
  <c r="H163" i="15"/>
  <c r="G163" i="15"/>
  <c r="F163" i="15"/>
  <c r="E163" i="15"/>
  <c r="D163" i="15"/>
  <c r="C163" i="15"/>
  <c r="B163" i="15"/>
  <c r="C162" i="15"/>
  <c r="B162" i="15"/>
  <c r="W141" i="15"/>
  <c r="V141" i="15"/>
  <c r="U141" i="15"/>
  <c r="U115" i="15" s="1"/>
  <c r="T141" i="15"/>
  <c r="S141" i="15"/>
  <c r="R141" i="15"/>
  <c r="Q141" i="15"/>
  <c r="P141" i="15"/>
  <c r="O141" i="15"/>
  <c r="O115" i="15" s="1"/>
  <c r="N141" i="15"/>
  <c r="M141" i="15"/>
  <c r="L141" i="15"/>
  <c r="K141" i="15"/>
  <c r="J141" i="15"/>
  <c r="J115" i="15" s="1"/>
  <c r="I141" i="15"/>
  <c r="H141" i="15"/>
  <c r="G141" i="15"/>
  <c r="F141" i="15"/>
  <c r="F115" i="15" s="1"/>
  <c r="E141" i="15"/>
  <c r="E115" i="15" s="1"/>
  <c r="D141" i="15"/>
  <c r="C141" i="15"/>
  <c r="B141" i="15"/>
  <c r="B115" i="15" s="1"/>
  <c r="W115" i="15"/>
  <c r="W220" i="15" s="1"/>
  <c r="V115" i="15"/>
  <c r="V253" i="15" s="1"/>
  <c r="R115" i="15"/>
  <c r="R217" i="15" s="1"/>
  <c r="N115" i="15"/>
  <c r="N253" i="15" s="1"/>
  <c r="M115" i="15"/>
  <c r="M253" i="15" s="1"/>
  <c r="G115" i="15"/>
  <c r="G220" i="15" s="1"/>
  <c r="W97" i="15"/>
  <c r="W199" i="15" s="1"/>
  <c r="V97" i="15"/>
  <c r="V199" i="15" s="1"/>
  <c r="U97" i="15"/>
  <c r="U199" i="15" s="1"/>
  <c r="T97" i="15"/>
  <c r="T251" i="15" s="1"/>
  <c r="S97" i="15"/>
  <c r="S251" i="15" s="1"/>
  <c r="R97" i="15"/>
  <c r="R251" i="15" s="1"/>
  <c r="Q97" i="15"/>
  <c r="Q251" i="15" s="1"/>
  <c r="P97" i="15"/>
  <c r="P199" i="15" s="1"/>
  <c r="O97" i="15"/>
  <c r="O199" i="15" s="1"/>
  <c r="N97" i="15"/>
  <c r="N199" i="15" s="1"/>
  <c r="M97" i="15"/>
  <c r="M199" i="15" s="1"/>
  <c r="L97" i="15"/>
  <c r="L251" i="15" s="1"/>
  <c r="K97" i="15"/>
  <c r="K251" i="15" s="1"/>
  <c r="J97" i="15"/>
  <c r="J251" i="15" s="1"/>
  <c r="I97" i="15"/>
  <c r="I251" i="15" s="1"/>
  <c r="H97" i="15"/>
  <c r="H199" i="15" s="1"/>
  <c r="G97" i="15"/>
  <c r="G199" i="15" s="1"/>
  <c r="F97" i="15"/>
  <c r="F199" i="15" s="1"/>
  <c r="E97" i="15"/>
  <c r="E199" i="15" s="1"/>
  <c r="D97" i="15"/>
  <c r="D251" i="15" s="1"/>
  <c r="C97" i="15"/>
  <c r="C251" i="15" s="1"/>
  <c r="B97" i="15"/>
  <c r="B251" i="15" s="1"/>
  <c r="W53" i="15"/>
  <c r="W241" i="15" s="1"/>
  <c r="V53" i="15"/>
  <c r="V181" i="15" s="1"/>
  <c r="U53" i="15"/>
  <c r="U181" i="15" s="1"/>
  <c r="T53" i="15"/>
  <c r="T181" i="15" s="1"/>
  <c r="S53" i="15"/>
  <c r="S181" i="15" s="1"/>
  <c r="R53" i="15"/>
  <c r="R241" i="15" s="1"/>
  <c r="Q53" i="15"/>
  <c r="Q241" i="15" s="1"/>
  <c r="P53" i="15"/>
  <c r="P241" i="15" s="1"/>
  <c r="O53" i="15"/>
  <c r="O241" i="15" s="1"/>
  <c r="N53" i="15"/>
  <c r="N181" i="15" s="1"/>
  <c r="M53" i="15"/>
  <c r="M181" i="15" s="1"/>
  <c r="L53" i="15"/>
  <c r="L181" i="15" s="1"/>
  <c r="K53" i="15"/>
  <c r="K181" i="15" s="1"/>
  <c r="J53" i="15"/>
  <c r="J241" i="15" s="1"/>
  <c r="I53" i="15"/>
  <c r="I241" i="15" s="1"/>
  <c r="H53" i="15"/>
  <c r="H241" i="15" s="1"/>
  <c r="G53" i="15"/>
  <c r="G241" i="15" s="1"/>
  <c r="F53" i="15"/>
  <c r="F181" i="15" s="1"/>
  <c r="E53" i="15"/>
  <c r="E181" i="15" s="1"/>
  <c r="D53" i="15"/>
  <c r="D181" i="15" s="1"/>
  <c r="C53" i="15"/>
  <c r="C181" i="15" s="1"/>
  <c r="B53" i="15"/>
  <c r="B241" i="15" s="1"/>
  <c r="W34" i="15"/>
  <c r="W233" i="15" s="1"/>
  <c r="T34" i="15"/>
  <c r="T233" i="15" s="1"/>
  <c r="Q34" i="15"/>
  <c r="Q233" i="15" s="1"/>
  <c r="P34" i="15"/>
  <c r="P233" i="15" s="1"/>
  <c r="L34" i="15"/>
  <c r="L233" i="15" s="1"/>
  <c r="I34" i="15"/>
  <c r="I233" i="15" s="1"/>
  <c r="H34" i="15"/>
  <c r="H233" i="15" s="1"/>
  <c r="G34" i="15"/>
  <c r="G233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E204" i="14" s="1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D204" i="14" s="1"/>
  <c r="C207" i="14"/>
  <c r="B207" i="14"/>
  <c r="W206" i="14"/>
  <c r="V206" i="14"/>
  <c r="U206" i="14"/>
  <c r="T206" i="14"/>
  <c r="S206" i="14"/>
  <c r="R206" i="14"/>
  <c r="Q206" i="14"/>
  <c r="P206" i="14"/>
  <c r="O206" i="14"/>
  <c r="O204" i="14" s="1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W204" i="14" s="1"/>
  <c r="V205" i="14"/>
  <c r="V204" i="14" s="1"/>
  <c r="U205" i="14"/>
  <c r="T205" i="14"/>
  <c r="S205" i="14"/>
  <c r="S204" i="14" s="1"/>
  <c r="R205" i="14"/>
  <c r="Q205" i="14"/>
  <c r="Q204" i="14" s="1"/>
  <c r="P205" i="14"/>
  <c r="O205" i="14"/>
  <c r="N205" i="14"/>
  <c r="N204" i="14" s="1"/>
  <c r="M205" i="14"/>
  <c r="M204" i="14" s="1"/>
  <c r="L205" i="14"/>
  <c r="K205" i="14"/>
  <c r="K204" i="14" s="1"/>
  <c r="J205" i="14"/>
  <c r="J204" i="14" s="1"/>
  <c r="I205" i="14"/>
  <c r="I204" i="14" s="1"/>
  <c r="H205" i="14"/>
  <c r="G205" i="14"/>
  <c r="F205" i="14"/>
  <c r="E205" i="14"/>
  <c r="D205" i="14"/>
  <c r="C205" i="14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Q187" i="14" s="1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N187" i="14" s="1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F187" i="14" s="1"/>
  <c r="E190" i="14"/>
  <c r="D190" i="14"/>
  <c r="C190" i="14"/>
  <c r="C187" i="14" s="1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I187" i="14" s="1"/>
  <c r="H189" i="14"/>
  <c r="G189" i="14"/>
  <c r="F189" i="14"/>
  <c r="E189" i="14"/>
  <c r="D189" i="14"/>
  <c r="C189" i="14"/>
  <c r="B189" i="14"/>
  <c r="W188" i="14"/>
  <c r="V188" i="14"/>
  <c r="V187" i="14" s="1"/>
  <c r="U188" i="14"/>
  <c r="T188" i="14"/>
  <c r="S188" i="14"/>
  <c r="S187" i="14" s="1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B188" i="14"/>
  <c r="K187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G171" i="14" s="1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E171" i="14" s="1"/>
  <c r="D174" i="14"/>
  <c r="C174" i="14"/>
  <c r="B174" i="14"/>
  <c r="B171" i="14" s="1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W171" i="14" s="1"/>
  <c r="V172" i="14"/>
  <c r="U172" i="14"/>
  <c r="T172" i="14"/>
  <c r="S172" i="14"/>
  <c r="R172" i="14"/>
  <c r="R171" i="14" s="1"/>
  <c r="Q172" i="14"/>
  <c r="P172" i="14"/>
  <c r="P171" i="14" s="1"/>
  <c r="O172" i="14"/>
  <c r="O171" i="14" s="1"/>
  <c r="N172" i="14"/>
  <c r="M172" i="14"/>
  <c r="L172" i="14"/>
  <c r="K172" i="14"/>
  <c r="K171" i="14" s="1"/>
  <c r="J172" i="14"/>
  <c r="J171" i="14" s="1"/>
  <c r="I172" i="14"/>
  <c r="H172" i="14"/>
  <c r="H171" i="14" s="1"/>
  <c r="G172" i="14"/>
  <c r="F172" i="14"/>
  <c r="E172" i="14"/>
  <c r="D172" i="14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P162" i="14" s="1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R162" i="14" s="1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W162" i="14" s="1"/>
  <c r="V163" i="14"/>
  <c r="U163" i="14"/>
  <c r="T163" i="14"/>
  <c r="S163" i="14"/>
  <c r="R163" i="14"/>
  <c r="Q163" i="14"/>
  <c r="P163" i="14"/>
  <c r="O163" i="14"/>
  <c r="O162" i="14" s="1"/>
  <c r="N163" i="14"/>
  <c r="M163" i="14"/>
  <c r="L163" i="14"/>
  <c r="K163" i="14"/>
  <c r="J163" i="14"/>
  <c r="J162" i="14" s="1"/>
  <c r="I163" i="14"/>
  <c r="H163" i="14"/>
  <c r="G163" i="14"/>
  <c r="G162" i="14" s="1"/>
  <c r="F163" i="14"/>
  <c r="E163" i="14"/>
  <c r="D163" i="14"/>
  <c r="D162" i="14" s="1"/>
  <c r="C163" i="14"/>
  <c r="B163" i="14"/>
  <c r="B162" i="14" s="1"/>
  <c r="W141" i="14"/>
  <c r="V141" i="14"/>
  <c r="U141" i="14"/>
  <c r="T141" i="14"/>
  <c r="S141" i="14"/>
  <c r="R141" i="14"/>
  <c r="Q141" i="14"/>
  <c r="P141" i="14"/>
  <c r="O141" i="14"/>
  <c r="O216" i="14" s="1"/>
  <c r="N141" i="14"/>
  <c r="N216" i="14" s="1"/>
  <c r="M141" i="14"/>
  <c r="L141" i="14"/>
  <c r="L216" i="14" s="1"/>
  <c r="K141" i="14"/>
  <c r="K216" i="14" s="1"/>
  <c r="J141" i="14"/>
  <c r="I141" i="14"/>
  <c r="H141" i="14"/>
  <c r="G141" i="14"/>
  <c r="G216" i="14" s="1"/>
  <c r="F141" i="14"/>
  <c r="F216" i="14" s="1"/>
  <c r="E141" i="14"/>
  <c r="D141" i="14"/>
  <c r="C141" i="14"/>
  <c r="B141" i="14"/>
  <c r="W97" i="14"/>
  <c r="W251" i="14" s="1"/>
  <c r="V97" i="14"/>
  <c r="V251" i="14" s="1"/>
  <c r="U97" i="14"/>
  <c r="U251" i="14" s="1"/>
  <c r="T97" i="14"/>
  <c r="T251" i="14" s="1"/>
  <c r="S97" i="14"/>
  <c r="S251" i="14" s="1"/>
  <c r="R97" i="14"/>
  <c r="R251" i="14" s="1"/>
  <c r="Q97" i="14"/>
  <c r="Q251" i="14" s="1"/>
  <c r="P97" i="14"/>
  <c r="P251" i="14" s="1"/>
  <c r="O97" i="14"/>
  <c r="O251" i="14" s="1"/>
  <c r="N97" i="14"/>
  <c r="N251" i="14" s="1"/>
  <c r="M97" i="14"/>
  <c r="M251" i="14" s="1"/>
  <c r="L97" i="14"/>
  <c r="L251" i="14" s="1"/>
  <c r="K97" i="14"/>
  <c r="K251" i="14" s="1"/>
  <c r="J97" i="14"/>
  <c r="J251" i="14" s="1"/>
  <c r="I97" i="14"/>
  <c r="I251" i="14" s="1"/>
  <c r="H97" i="14"/>
  <c r="H251" i="14" s="1"/>
  <c r="G97" i="14"/>
  <c r="G251" i="14" s="1"/>
  <c r="F97" i="14"/>
  <c r="F251" i="14" s="1"/>
  <c r="E97" i="14"/>
  <c r="E251" i="14" s="1"/>
  <c r="D97" i="14"/>
  <c r="D251" i="14" s="1"/>
  <c r="C97" i="14"/>
  <c r="C251" i="14" s="1"/>
  <c r="B97" i="14"/>
  <c r="B251" i="14" s="1"/>
  <c r="W53" i="14"/>
  <c r="W241" i="14" s="1"/>
  <c r="V53" i="14"/>
  <c r="V241" i="14" s="1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M241" i="14" s="1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G241" i="14" s="1"/>
  <c r="F53" i="14"/>
  <c r="F241" i="14" s="1"/>
  <c r="E53" i="14"/>
  <c r="E241" i="14" s="1"/>
  <c r="D53" i="14"/>
  <c r="D241" i="14" s="1"/>
  <c r="C53" i="14"/>
  <c r="C241" i="14" s="1"/>
  <c r="B53" i="14"/>
  <c r="B241" i="14" s="1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O224" i="13" s="1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L224" i="13" s="1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S224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J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T204" i="13" s="1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J204" i="13" s="1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O204" i="13" s="1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G204" i="13" s="1"/>
  <c r="F205" i="13"/>
  <c r="E205" i="13"/>
  <c r="D205" i="13"/>
  <c r="D204" i="13" s="1"/>
  <c r="C205" i="13"/>
  <c r="B205" i="13"/>
  <c r="W204" i="13"/>
  <c r="L204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W187" i="13" s="1"/>
  <c r="V189" i="13"/>
  <c r="U189" i="13"/>
  <c r="T189" i="13"/>
  <c r="T187" i="13" s="1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U188" i="13"/>
  <c r="U187" i="13" s="1"/>
  <c r="T188" i="13"/>
  <c r="S188" i="13"/>
  <c r="R188" i="13"/>
  <c r="Q188" i="13"/>
  <c r="P188" i="13"/>
  <c r="O188" i="13"/>
  <c r="O187" i="13" s="1"/>
  <c r="N188" i="13"/>
  <c r="M188" i="13"/>
  <c r="M187" i="13" s="1"/>
  <c r="L188" i="13"/>
  <c r="L187" i="13" s="1"/>
  <c r="K188" i="13"/>
  <c r="J188" i="13"/>
  <c r="I188" i="13"/>
  <c r="H188" i="13"/>
  <c r="G188" i="13"/>
  <c r="G187" i="13" s="1"/>
  <c r="F188" i="13"/>
  <c r="E188" i="13"/>
  <c r="E187" i="13" s="1"/>
  <c r="D188" i="13"/>
  <c r="D187" i="13" s="1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V181" i="13"/>
  <c r="N181" i="13"/>
  <c r="L181" i="13"/>
  <c r="F181" i="13"/>
  <c r="D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U172" i="13"/>
  <c r="T172" i="13"/>
  <c r="S172" i="13"/>
  <c r="R172" i="13"/>
  <c r="Q172" i="13"/>
  <c r="Q171" i="13" s="1"/>
  <c r="P172" i="13"/>
  <c r="P171" i="13" s="1"/>
  <c r="O172" i="13"/>
  <c r="N172" i="13"/>
  <c r="M172" i="13"/>
  <c r="L172" i="13"/>
  <c r="K172" i="13"/>
  <c r="J172" i="13"/>
  <c r="I172" i="13"/>
  <c r="I171" i="13" s="1"/>
  <c r="H172" i="13"/>
  <c r="H171" i="13" s="1"/>
  <c r="G172" i="13"/>
  <c r="F172" i="13"/>
  <c r="E172" i="13"/>
  <c r="D172" i="13"/>
  <c r="C172" i="13"/>
  <c r="C171" i="13" s="1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Q162" i="13" s="1"/>
  <c r="P165" i="13"/>
  <c r="P162" i="13" s="1"/>
  <c r="O165" i="13"/>
  <c r="N165" i="13"/>
  <c r="M165" i="13"/>
  <c r="L165" i="13"/>
  <c r="K165" i="13"/>
  <c r="J165" i="13"/>
  <c r="I165" i="13"/>
  <c r="I162" i="13" s="1"/>
  <c r="H165" i="13"/>
  <c r="H162" i="13" s="1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U162" i="13" s="1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W141" i="13"/>
  <c r="W261" i="13" s="1"/>
  <c r="V141" i="13"/>
  <c r="V216" i="13" s="1"/>
  <c r="U141" i="13"/>
  <c r="U216" i="13" s="1"/>
  <c r="T141" i="13"/>
  <c r="T216" i="13" s="1"/>
  <c r="S141" i="13"/>
  <c r="S216" i="13" s="1"/>
  <c r="R141" i="13"/>
  <c r="R261" i="13" s="1"/>
  <c r="Q141" i="13"/>
  <c r="Q261" i="13" s="1"/>
  <c r="P141" i="13"/>
  <c r="P261" i="13" s="1"/>
  <c r="O141" i="13"/>
  <c r="O261" i="13" s="1"/>
  <c r="N141" i="13"/>
  <c r="N216" i="13" s="1"/>
  <c r="M141" i="13"/>
  <c r="M216" i="13" s="1"/>
  <c r="L141" i="13"/>
  <c r="L216" i="13" s="1"/>
  <c r="K141" i="13"/>
  <c r="K216" i="13" s="1"/>
  <c r="J141" i="13"/>
  <c r="J261" i="13" s="1"/>
  <c r="I141" i="13"/>
  <c r="I261" i="13" s="1"/>
  <c r="H141" i="13"/>
  <c r="H261" i="13" s="1"/>
  <c r="G141" i="13"/>
  <c r="G261" i="13" s="1"/>
  <c r="F141" i="13"/>
  <c r="F216" i="13" s="1"/>
  <c r="E141" i="13"/>
  <c r="E216" i="13" s="1"/>
  <c r="D141" i="13"/>
  <c r="D216" i="13" s="1"/>
  <c r="C141" i="13"/>
  <c r="C216" i="13" s="1"/>
  <c r="B141" i="13"/>
  <c r="B261" i="13" s="1"/>
  <c r="W97" i="13"/>
  <c r="W251" i="13" s="1"/>
  <c r="V97" i="13"/>
  <c r="V199" i="13" s="1"/>
  <c r="U97" i="13"/>
  <c r="U199" i="13" s="1"/>
  <c r="T97" i="13"/>
  <c r="T199" i="13" s="1"/>
  <c r="S97" i="13"/>
  <c r="S199" i="13" s="1"/>
  <c r="R97" i="13"/>
  <c r="R199" i="13" s="1"/>
  <c r="Q97" i="13"/>
  <c r="Q199" i="13" s="1"/>
  <c r="P97" i="13"/>
  <c r="P251" i="13" s="1"/>
  <c r="O97" i="13"/>
  <c r="O251" i="13" s="1"/>
  <c r="N97" i="13"/>
  <c r="N199" i="13" s="1"/>
  <c r="M97" i="13"/>
  <c r="M199" i="13" s="1"/>
  <c r="L97" i="13"/>
  <c r="L199" i="13" s="1"/>
  <c r="K97" i="13"/>
  <c r="K199" i="13" s="1"/>
  <c r="J97" i="13"/>
  <c r="J199" i="13" s="1"/>
  <c r="I97" i="13"/>
  <c r="I199" i="13" s="1"/>
  <c r="H97" i="13"/>
  <c r="H251" i="13" s="1"/>
  <c r="G97" i="13"/>
  <c r="G251" i="13" s="1"/>
  <c r="F97" i="13"/>
  <c r="F199" i="13" s="1"/>
  <c r="E97" i="13"/>
  <c r="E199" i="13" s="1"/>
  <c r="D97" i="13"/>
  <c r="D199" i="13" s="1"/>
  <c r="C97" i="13"/>
  <c r="C199" i="13" s="1"/>
  <c r="B97" i="13"/>
  <c r="B199" i="13" s="1"/>
  <c r="W53" i="13"/>
  <c r="W241" i="13" s="1"/>
  <c r="V53" i="13"/>
  <c r="V241" i="13" s="1"/>
  <c r="U53" i="13"/>
  <c r="U241" i="13" s="1"/>
  <c r="T53" i="13"/>
  <c r="T241" i="13" s="1"/>
  <c r="T233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L241" i="13" s="1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E241" i="13" s="1"/>
  <c r="D53" i="13"/>
  <c r="D241" i="13" s="1"/>
  <c r="C53" i="13"/>
  <c r="C241" i="13" s="1"/>
  <c r="B53" i="13"/>
  <c r="B241" i="13" s="1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F89" i="12"/>
  <c r="S88" i="12"/>
  <c r="W87" i="12"/>
  <c r="R87" i="12"/>
  <c r="O87" i="12"/>
  <c r="V85" i="12"/>
  <c r="U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W78" i="12"/>
  <c r="W107" i="4" s="1"/>
  <c r="V78" i="12"/>
  <c r="V107" i="4" s="1"/>
  <c r="N78" i="12"/>
  <c r="M78" i="12"/>
  <c r="M107" i="4" s="1"/>
  <c r="W77" i="12"/>
  <c r="V77" i="12"/>
  <c r="U77" i="12"/>
  <c r="T77" i="12"/>
  <c r="T75" i="12" s="1"/>
  <c r="T104" i="4" s="1"/>
  <c r="S77" i="12"/>
  <c r="R77" i="12"/>
  <c r="R106" i="4" s="1"/>
  <c r="Q77" i="12"/>
  <c r="Q106" i="4" s="1"/>
  <c r="P77" i="12"/>
  <c r="P106" i="4" s="1"/>
  <c r="O77" i="12"/>
  <c r="O106" i="4" s="1"/>
  <c r="N77" i="12"/>
  <c r="N106" i="4" s="1"/>
  <c r="M77" i="12"/>
  <c r="L77" i="12"/>
  <c r="K77" i="12"/>
  <c r="K106" i="4" s="1"/>
  <c r="J77" i="12"/>
  <c r="I77" i="12"/>
  <c r="I106" i="4" s="1"/>
  <c r="H77" i="12"/>
  <c r="G77" i="12"/>
  <c r="G106" i="4" s="1"/>
  <c r="F77" i="12"/>
  <c r="E77" i="12"/>
  <c r="D77" i="12"/>
  <c r="C77" i="12"/>
  <c r="B77" i="12"/>
  <c r="W76" i="12"/>
  <c r="W105" i="4" s="1"/>
  <c r="T76" i="12"/>
  <c r="Q76" i="12"/>
  <c r="L76" i="12"/>
  <c r="L105" i="4" s="1"/>
  <c r="I76" i="12"/>
  <c r="H76" i="12"/>
  <c r="H75" i="12"/>
  <c r="H104" i="4" s="1"/>
  <c r="W74" i="12"/>
  <c r="W103" i="4" s="1"/>
  <c r="V74" i="12"/>
  <c r="V103" i="4" s="1"/>
  <c r="U74" i="12"/>
  <c r="U103" i="4" s="1"/>
  <c r="T74" i="12"/>
  <c r="T103" i="4" s="1"/>
  <c r="S74" i="12"/>
  <c r="R74" i="12"/>
  <c r="R103" i="4" s="1"/>
  <c r="Q74" i="12"/>
  <c r="Q103" i="4" s="1"/>
  <c r="P74" i="12"/>
  <c r="O74" i="12"/>
  <c r="N74" i="12"/>
  <c r="M74" i="12"/>
  <c r="M103" i="4" s="1"/>
  <c r="L74" i="12"/>
  <c r="K74" i="12"/>
  <c r="J74" i="12"/>
  <c r="I74" i="12"/>
  <c r="H74" i="12"/>
  <c r="G74" i="12"/>
  <c r="G103" i="4" s="1"/>
  <c r="F74" i="12"/>
  <c r="F103" i="4" s="1"/>
  <c r="E74" i="12"/>
  <c r="D74" i="12"/>
  <c r="D103" i="4" s="1"/>
  <c r="C74" i="12"/>
  <c r="C103" i="4" s="1"/>
  <c r="B74" i="12"/>
  <c r="B103" i="4" s="1"/>
  <c r="W72" i="12"/>
  <c r="W40" i="7" s="1"/>
  <c r="V72" i="12"/>
  <c r="V40" i="7" s="1"/>
  <c r="U72" i="12"/>
  <c r="U40" i="7" s="1"/>
  <c r="T72" i="12"/>
  <c r="T40" i="7" s="1"/>
  <c r="S72" i="12"/>
  <c r="S40" i="7" s="1"/>
  <c r="R72" i="12"/>
  <c r="R40" i="7" s="1"/>
  <c r="Q72" i="12"/>
  <c r="Q40" i="7" s="1"/>
  <c r="P72" i="12"/>
  <c r="P40" i="7" s="1"/>
  <c r="O72" i="12"/>
  <c r="O40" i="7" s="1"/>
  <c r="N72" i="12"/>
  <c r="N40" i="7" s="1"/>
  <c r="M72" i="12"/>
  <c r="M40" i="7" s="1"/>
  <c r="L72" i="12"/>
  <c r="L40" i="7" s="1"/>
  <c r="K72" i="12"/>
  <c r="K40" i="7" s="1"/>
  <c r="J72" i="12"/>
  <c r="J40" i="7" s="1"/>
  <c r="I72" i="12"/>
  <c r="H72" i="12"/>
  <c r="G72" i="12"/>
  <c r="G40" i="7" s="1"/>
  <c r="F72" i="12"/>
  <c r="E72" i="12"/>
  <c r="D72" i="12"/>
  <c r="C72" i="12"/>
  <c r="B72" i="12"/>
  <c r="W71" i="12"/>
  <c r="W68" i="12"/>
  <c r="V68" i="12"/>
  <c r="V101" i="12" s="1"/>
  <c r="V162" i="4" s="1"/>
  <c r="U68" i="12"/>
  <c r="T68" i="12"/>
  <c r="T89" i="12" s="1"/>
  <c r="S68" i="12"/>
  <c r="S89" i="12" s="1"/>
  <c r="R68" i="12"/>
  <c r="Q68" i="12"/>
  <c r="P68" i="12"/>
  <c r="O68" i="12"/>
  <c r="N68" i="12"/>
  <c r="N101" i="12" s="1"/>
  <c r="M68" i="12"/>
  <c r="L68" i="12"/>
  <c r="L89" i="12" s="1"/>
  <c r="K68" i="12"/>
  <c r="K60" i="4" s="1"/>
  <c r="K133" i="4" s="1"/>
  <c r="J68" i="12"/>
  <c r="J60" i="4" s="1"/>
  <c r="I68" i="12"/>
  <c r="I60" i="4" s="1"/>
  <c r="I133" i="4" s="1"/>
  <c r="H68" i="12"/>
  <c r="H60" i="4" s="1"/>
  <c r="G68" i="12"/>
  <c r="F68" i="12"/>
  <c r="F60" i="4" s="1"/>
  <c r="F133" i="4" s="1"/>
  <c r="E68" i="12"/>
  <c r="E60" i="4" s="1"/>
  <c r="D68" i="12"/>
  <c r="D89" i="12" s="1"/>
  <c r="C68" i="12"/>
  <c r="C60" i="4" s="1"/>
  <c r="B68" i="12"/>
  <c r="W67" i="12"/>
  <c r="W100" i="12" s="1"/>
  <c r="V67" i="12"/>
  <c r="V100" i="12" s="1"/>
  <c r="U67" i="12"/>
  <c r="U100" i="12" s="1"/>
  <c r="U161" i="4" s="1"/>
  <c r="T67" i="12"/>
  <c r="T100" i="12" s="1"/>
  <c r="T161" i="4" s="1"/>
  <c r="S67" i="12"/>
  <c r="S100" i="12" s="1"/>
  <c r="S161" i="4" s="1"/>
  <c r="R67" i="12"/>
  <c r="R88" i="12" s="1"/>
  <c r="Q67" i="12"/>
  <c r="Q100" i="12" s="1"/>
  <c r="Q161" i="4" s="1"/>
  <c r="P67" i="12"/>
  <c r="P100" i="12" s="1"/>
  <c r="P161" i="4" s="1"/>
  <c r="O67" i="12"/>
  <c r="O100" i="12" s="1"/>
  <c r="O161" i="4" s="1"/>
  <c r="N67" i="12"/>
  <c r="N100" i="12" s="1"/>
  <c r="N161" i="4" s="1"/>
  <c r="M67" i="12"/>
  <c r="M100" i="12" s="1"/>
  <c r="M161" i="4" s="1"/>
  <c r="L67" i="12"/>
  <c r="L100" i="12" s="1"/>
  <c r="L161" i="4" s="1"/>
  <c r="K67" i="12"/>
  <c r="K100" i="12" s="1"/>
  <c r="J67" i="12"/>
  <c r="J88" i="12" s="1"/>
  <c r="I67" i="12"/>
  <c r="I100" i="12" s="1"/>
  <c r="H67" i="12"/>
  <c r="H100" i="12" s="1"/>
  <c r="G67" i="12"/>
  <c r="G100" i="12" s="1"/>
  <c r="G161" i="4" s="1"/>
  <c r="F67" i="12"/>
  <c r="F100" i="12" s="1"/>
  <c r="F161" i="4" s="1"/>
  <c r="E67" i="12"/>
  <c r="E100" i="12" s="1"/>
  <c r="E161" i="4" s="1"/>
  <c r="D67" i="12"/>
  <c r="D100" i="12" s="1"/>
  <c r="C67" i="12"/>
  <c r="C100" i="12" s="1"/>
  <c r="C161" i="4" s="1"/>
  <c r="B67" i="12"/>
  <c r="B88" i="12" s="1"/>
  <c r="W66" i="12"/>
  <c r="W99" i="12" s="1"/>
  <c r="V66" i="12"/>
  <c r="V99" i="12" s="1"/>
  <c r="U66" i="12"/>
  <c r="T66" i="12"/>
  <c r="T99" i="12" s="1"/>
  <c r="T160" i="4" s="1"/>
  <c r="S66" i="12"/>
  <c r="S99" i="12" s="1"/>
  <c r="S160" i="4" s="1"/>
  <c r="R66" i="12"/>
  <c r="R99" i="12" s="1"/>
  <c r="Q66" i="12"/>
  <c r="Q99" i="12" s="1"/>
  <c r="P66" i="12"/>
  <c r="P87" i="12" s="1"/>
  <c r="O66" i="12"/>
  <c r="O99" i="12" s="1"/>
  <c r="N66" i="12"/>
  <c r="N99" i="12" s="1"/>
  <c r="N160" i="4" s="1"/>
  <c r="M66" i="12"/>
  <c r="L66" i="12"/>
  <c r="L99" i="12" s="1"/>
  <c r="L160" i="4" s="1"/>
  <c r="K66" i="12"/>
  <c r="K99" i="12" s="1"/>
  <c r="K160" i="4" s="1"/>
  <c r="J66" i="12"/>
  <c r="J99" i="12" s="1"/>
  <c r="J160" i="4" s="1"/>
  <c r="I66" i="12"/>
  <c r="I99" i="12" s="1"/>
  <c r="I160" i="4" s="1"/>
  <c r="H66" i="12"/>
  <c r="H87" i="12" s="1"/>
  <c r="G66" i="12"/>
  <c r="G99" i="12" s="1"/>
  <c r="G160" i="4" s="1"/>
  <c r="F66" i="12"/>
  <c r="F99" i="12" s="1"/>
  <c r="F160" i="4" s="1"/>
  <c r="E66" i="12"/>
  <c r="E58" i="4" s="1"/>
  <c r="D66" i="12"/>
  <c r="D99" i="12" s="1"/>
  <c r="D160" i="4" s="1"/>
  <c r="C66" i="12"/>
  <c r="C99" i="12" s="1"/>
  <c r="C160" i="4" s="1"/>
  <c r="B66" i="12"/>
  <c r="B99" i="12" s="1"/>
  <c r="B160" i="4" s="1"/>
  <c r="T65" i="12"/>
  <c r="T98" i="12" s="1"/>
  <c r="T159" i="4" s="1"/>
  <c r="S65" i="12"/>
  <c r="S98" i="12" s="1"/>
  <c r="S159" i="4" s="1"/>
  <c r="Q65" i="12"/>
  <c r="Q98" i="12" s="1"/>
  <c r="Q159" i="4" s="1"/>
  <c r="K65" i="12"/>
  <c r="K98" i="12" s="1"/>
  <c r="K159" i="4" s="1"/>
  <c r="W64" i="12"/>
  <c r="W97" i="12" s="1"/>
  <c r="W158" i="4" s="1"/>
  <c r="V64" i="12"/>
  <c r="V97" i="12" s="1"/>
  <c r="V158" i="4" s="1"/>
  <c r="U64" i="12"/>
  <c r="U97" i="12" s="1"/>
  <c r="T64" i="12"/>
  <c r="T85" i="12" s="1"/>
  <c r="S64" i="12"/>
  <c r="S97" i="12" s="1"/>
  <c r="R64" i="12"/>
  <c r="R97" i="12" s="1"/>
  <c r="R158" i="4" s="1"/>
  <c r="Q64" i="12"/>
  <c r="P64" i="12"/>
  <c r="P97" i="12" s="1"/>
  <c r="O64" i="12"/>
  <c r="O97" i="12" s="1"/>
  <c r="N64" i="12"/>
  <c r="N97" i="12" s="1"/>
  <c r="M64" i="12"/>
  <c r="M97" i="12" s="1"/>
  <c r="L64" i="12"/>
  <c r="L85" i="12" s="1"/>
  <c r="K64" i="12"/>
  <c r="K97" i="12" s="1"/>
  <c r="K158" i="4" s="1"/>
  <c r="J64" i="12"/>
  <c r="J97" i="12" s="1"/>
  <c r="J158" i="4" s="1"/>
  <c r="I64" i="12"/>
  <c r="H64" i="12"/>
  <c r="H97" i="12" s="1"/>
  <c r="H158" i="4" s="1"/>
  <c r="G64" i="12"/>
  <c r="G97" i="12" s="1"/>
  <c r="G158" i="4" s="1"/>
  <c r="F64" i="12"/>
  <c r="F97" i="12" s="1"/>
  <c r="F158" i="4" s="1"/>
  <c r="E64" i="12"/>
  <c r="E97" i="12" s="1"/>
  <c r="E158" i="4" s="1"/>
  <c r="D64" i="12"/>
  <c r="D85" i="12" s="1"/>
  <c r="C64" i="12"/>
  <c r="C97" i="12" s="1"/>
  <c r="C158" i="4" s="1"/>
  <c r="B64" i="12"/>
  <c r="B97" i="12" s="1"/>
  <c r="B158" i="4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R39" i="12"/>
  <c r="Q39" i="12"/>
  <c r="P39" i="12"/>
  <c r="P37" i="12" s="1"/>
  <c r="O39" i="12"/>
  <c r="N39" i="12"/>
  <c r="M39" i="12"/>
  <c r="L39" i="12"/>
  <c r="K39" i="12"/>
  <c r="J39" i="12"/>
  <c r="J37" i="12" s="1"/>
  <c r="I39" i="12"/>
  <c r="I37" i="12" s="1"/>
  <c r="H39" i="12"/>
  <c r="H37" i="12" s="1"/>
  <c r="G39" i="12"/>
  <c r="F39" i="12"/>
  <c r="E39" i="12"/>
  <c r="D39" i="12"/>
  <c r="C39" i="12"/>
  <c r="B39" i="12"/>
  <c r="W38" i="12"/>
  <c r="W37" i="12" s="1"/>
  <c r="V38" i="12"/>
  <c r="V37" i="12" s="1"/>
  <c r="U38" i="12"/>
  <c r="U37" i="12" s="1"/>
  <c r="T38" i="12"/>
  <c r="T37" i="12" s="1"/>
  <c r="S38" i="12"/>
  <c r="S37" i="12" s="1"/>
  <c r="R38" i="12"/>
  <c r="Q38" i="12"/>
  <c r="P38" i="12"/>
  <c r="O38" i="12"/>
  <c r="N38" i="12"/>
  <c r="N37" i="12" s="1"/>
  <c r="M38" i="12"/>
  <c r="L38" i="12"/>
  <c r="K38" i="12"/>
  <c r="J38" i="12"/>
  <c r="I38" i="12"/>
  <c r="H38" i="12"/>
  <c r="G38" i="12"/>
  <c r="F38" i="12"/>
  <c r="E38" i="12"/>
  <c r="E37" i="12" s="1"/>
  <c r="D38" i="12"/>
  <c r="C38" i="12"/>
  <c r="C37" i="12" s="1"/>
  <c r="B38" i="12"/>
  <c r="R37" i="12"/>
  <c r="Q37" i="12"/>
  <c r="O37" i="12"/>
  <c r="G37" i="12"/>
  <c r="B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U31" i="12" s="1"/>
  <c r="T33" i="12"/>
  <c r="S33" i="12"/>
  <c r="S31" i="12" s="1"/>
  <c r="R33" i="12"/>
  <c r="Q33" i="12"/>
  <c r="Q31" i="12" s="1"/>
  <c r="P33" i="12"/>
  <c r="O33" i="12"/>
  <c r="N33" i="12"/>
  <c r="M33" i="12"/>
  <c r="L33" i="12"/>
  <c r="K33" i="12"/>
  <c r="K31" i="12" s="1"/>
  <c r="J33" i="12"/>
  <c r="I33" i="12"/>
  <c r="H33" i="12"/>
  <c r="G33" i="12"/>
  <c r="F33" i="12"/>
  <c r="E33" i="12"/>
  <c r="D33" i="12"/>
  <c r="C33" i="12"/>
  <c r="W32" i="12"/>
  <c r="V32" i="12"/>
  <c r="U32" i="12"/>
  <c r="T32" i="12"/>
  <c r="S32" i="12"/>
  <c r="R32" i="12"/>
  <c r="Q32" i="12"/>
  <c r="P32" i="12"/>
  <c r="P31" i="12" s="1"/>
  <c r="O32" i="12"/>
  <c r="N32" i="12"/>
  <c r="N31" i="12" s="1"/>
  <c r="M32" i="12"/>
  <c r="M31" i="12" s="1"/>
  <c r="L32" i="12"/>
  <c r="L31" i="12" s="1"/>
  <c r="K32" i="12"/>
  <c r="J32" i="12"/>
  <c r="I32" i="12"/>
  <c r="H32" i="12"/>
  <c r="H31" i="12" s="1"/>
  <c r="G32" i="12"/>
  <c r="G31" i="12" s="1"/>
  <c r="F32" i="12"/>
  <c r="F31" i="12" s="1"/>
  <c r="E32" i="12"/>
  <c r="E31" i="12" s="1"/>
  <c r="D32" i="12"/>
  <c r="D31" i="12" s="1"/>
  <c r="C32" i="12"/>
  <c r="T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W5" i="12"/>
  <c r="W3" i="12" s="1"/>
  <c r="V5" i="12"/>
  <c r="V82" i="12" s="1"/>
  <c r="U5" i="12"/>
  <c r="U82" i="12" s="1"/>
  <c r="T5" i="12"/>
  <c r="T82" i="12" s="1"/>
  <c r="S5" i="12"/>
  <c r="S82" i="12" s="1"/>
  <c r="R5" i="12"/>
  <c r="R3" i="12" s="1"/>
  <c r="Q5" i="12"/>
  <c r="Q82" i="12" s="1"/>
  <c r="P5" i="12"/>
  <c r="P82" i="12" s="1"/>
  <c r="O5" i="12"/>
  <c r="O3" i="12" s="1"/>
  <c r="N5" i="12"/>
  <c r="N82" i="12" s="1"/>
  <c r="M5" i="12"/>
  <c r="M82" i="12" s="1"/>
  <c r="L5" i="12"/>
  <c r="L82" i="12" s="1"/>
  <c r="K5" i="12"/>
  <c r="K82" i="12" s="1"/>
  <c r="J5" i="12"/>
  <c r="J3" i="12" s="1"/>
  <c r="I5" i="12"/>
  <c r="I82" i="12" s="1"/>
  <c r="H5" i="12"/>
  <c r="H82" i="12" s="1"/>
  <c r="G5" i="12"/>
  <c r="G3" i="12" s="1"/>
  <c r="F5" i="12"/>
  <c r="F82" i="12" s="1"/>
  <c r="E5" i="12"/>
  <c r="E82" i="12" s="1"/>
  <c r="D5" i="12"/>
  <c r="D82" i="12" s="1"/>
  <c r="C5" i="12"/>
  <c r="C82" i="12" s="1"/>
  <c r="B5" i="12"/>
  <c r="B3" i="12" s="1"/>
  <c r="B5" i="4" s="1"/>
  <c r="V3" i="12"/>
  <c r="T3" i="12"/>
  <c r="C3" i="12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6" i="11"/>
  <c r="W117" i="11" s="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V117" i="11" s="1"/>
  <c r="U118" i="11"/>
  <c r="T118" i="11"/>
  <c r="S118" i="11"/>
  <c r="R118" i="11"/>
  <c r="Q118" i="11"/>
  <c r="P118" i="11"/>
  <c r="O118" i="11"/>
  <c r="O117" i="11" s="1"/>
  <c r="N118" i="11"/>
  <c r="N117" i="11" s="1"/>
  <c r="M118" i="11"/>
  <c r="L118" i="11"/>
  <c r="K118" i="11"/>
  <c r="J118" i="11"/>
  <c r="I118" i="11"/>
  <c r="H118" i="11"/>
  <c r="G118" i="11"/>
  <c r="G117" i="11" s="1"/>
  <c r="F118" i="11"/>
  <c r="F117" i="11" s="1"/>
  <c r="E118" i="11"/>
  <c r="D118" i="11"/>
  <c r="C118" i="11"/>
  <c r="C117" i="11" s="1"/>
  <c r="B118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U111" i="11"/>
  <c r="M111" i="11"/>
  <c r="L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W104" i="11"/>
  <c r="V104" i="11"/>
  <c r="U104" i="11"/>
  <c r="T104" i="11"/>
  <c r="S104" i="11"/>
  <c r="R104" i="11"/>
  <c r="Q104" i="11"/>
  <c r="P104" i="11"/>
  <c r="O104" i="11"/>
  <c r="N104" i="11"/>
  <c r="N100" i="11" s="1"/>
  <c r="M104" i="11"/>
  <c r="L104" i="11"/>
  <c r="K104" i="11"/>
  <c r="J104" i="11"/>
  <c r="I104" i="11"/>
  <c r="H104" i="11"/>
  <c r="G104" i="11"/>
  <c r="F104" i="11"/>
  <c r="F100" i="11" s="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G100" i="11" s="1"/>
  <c r="F103" i="11"/>
  <c r="E103" i="11"/>
  <c r="D103" i="11"/>
  <c r="C103" i="11"/>
  <c r="B103" i="11"/>
  <c r="W102" i="11"/>
  <c r="V102" i="11"/>
  <c r="V100" i="11" s="1"/>
  <c r="U102" i="11"/>
  <c r="U100" i="11" s="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W100" i="11" s="1"/>
  <c r="V101" i="11"/>
  <c r="U101" i="11"/>
  <c r="T101" i="11"/>
  <c r="S101" i="11"/>
  <c r="R101" i="11"/>
  <c r="Q101" i="11"/>
  <c r="P101" i="11"/>
  <c r="P100" i="11" s="1"/>
  <c r="O101" i="11"/>
  <c r="O100" i="11" s="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W54" i="11" s="1"/>
  <c r="V79" i="11"/>
  <c r="V156" i="11" s="1"/>
  <c r="U79" i="11"/>
  <c r="U156" i="11" s="1"/>
  <c r="T79" i="11"/>
  <c r="T54" i="11" s="1"/>
  <c r="T147" i="11" s="1"/>
  <c r="S79" i="11"/>
  <c r="S156" i="11" s="1"/>
  <c r="R79" i="11"/>
  <c r="R156" i="11" s="1"/>
  <c r="Q79" i="11"/>
  <c r="Q156" i="11" s="1"/>
  <c r="P79" i="11"/>
  <c r="P156" i="11" s="1"/>
  <c r="O79" i="11"/>
  <c r="O54" i="11" s="1"/>
  <c r="N79" i="11"/>
  <c r="N156" i="11" s="1"/>
  <c r="M79" i="11"/>
  <c r="M156" i="11" s="1"/>
  <c r="L79" i="11"/>
  <c r="L54" i="11" s="1"/>
  <c r="L147" i="11" s="1"/>
  <c r="K79" i="11"/>
  <c r="K156" i="11" s="1"/>
  <c r="J79" i="11"/>
  <c r="J156" i="11" s="1"/>
  <c r="I79" i="11"/>
  <c r="I156" i="11" s="1"/>
  <c r="H79" i="11"/>
  <c r="H156" i="11" s="1"/>
  <c r="G79" i="11"/>
  <c r="G54" i="11" s="1"/>
  <c r="F79" i="11"/>
  <c r="F156" i="11" s="1"/>
  <c r="E79" i="11"/>
  <c r="E156" i="11" s="1"/>
  <c r="D79" i="11"/>
  <c r="D54" i="11" s="1"/>
  <c r="D147" i="11" s="1"/>
  <c r="C79" i="11"/>
  <c r="C156" i="11" s="1"/>
  <c r="B79" i="11"/>
  <c r="B156" i="11" s="1"/>
  <c r="S54" i="11"/>
  <c r="S147" i="11" s="1"/>
  <c r="Q54" i="11"/>
  <c r="Q147" i="11" s="1"/>
  <c r="K54" i="11"/>
  <c r="K147" i="11" s="1"/>
  <c r="J54" i="11"/>
  <c r="J147" i="11" s="1"/>
  <c r="I54" i="11"/>
  <c r="I147" i="11" s="1"/>
  <c r="H54" i="11"/>
  <c r="H147" i="11" s="1"/>
  <c r="C54" i="11"/>
  <c r="C147" i="11" s="1"/>
  <c r="B54" i="11"/>
  <c r="B147" i="11" s="1"/>
  <c r="W35" i="11"/>
  <c r="W145" i="11" s="1"/>
  <c r="V35" i="11"/>
  <c r="V111" i="11" s="1"/>
  <c r="U35" i="11"/>
  <c r="U145" i="11" s="1"/>
  <c r="T35" i="11"/>
  <c r="T145" i="11" s="1"/>
  <c r="S35" i="11"/>
  <c r="S111" i="11" s="1"/>
  <c r="R35" i="11"/>
  <c r="R145" i="11" s="1"/>
  <c r="Q35" i="11"/>
  <c r="Q145" i="11" s="1"/>
  <c r="P35" i="11"/>
  <c r="P5" i="11" s="1"/>
  <c r="P136" i="11" s="1"/>
  <c r="O35" i="11"/>
  <c r="O145" i="11" s="1"/>
  <c r="N35" i="11"/>
  <c r="N111" i="11" s="1"/>
  <c r="M35" i="11"/>
  <c r="M145" i="11" s="1"/>
  <c r="L35" i="11"/>
  <c r="L145" i="11" s="1"/>
  <c r="K35" i="11"/>
  <c r="K111" i="11" s="1"/>
  <c r="J35" i="11"/>
  <c r="J145" i="11" s="1"/>
  <c r="I35" i="11"/>
  <c r="I145" i="11" s="1"/>
  <c r="H35" i="11"/>
  <c r="H5" i="11" s="1"/>
  <c r="H136" i="11" s="1"/>
  <c r="G35" i="11"/>
  <c r="G145" i="11" s="1"/>
  <c r="F35" i="11"/>
  <c r="F111" i="11" s="1"/>
  <c r="E35" i="11"/>
  <c r="E145" i="11" s="1"/>
  <c r="D35" i="11"/>
  <c r="D145" i="11" s="1"/>
  <c r="C35" i="11"/>
  <c r="C111" i="11" s="1"/>
  <c r="B35" i="11"/>
  <c r="B145" i="11" s="1"/>
  <c r="W5" i="11"/>
  <c r="W136" i="11" s="1"/>
  <c r="V5" i="11"/>
  <c r="V136" i="11" s="1"/>
  <c r="U5" i="11"/>
  <c r="U136" i="11" s="1"/>
  <c r="O5" i="11"/>
  <c r="O136" i="11" s="1"/>
  <c r="N5" i="11"/>
  <c r="N136" i="11" s="1"/>
  <c r="M5" i="11"/>
  <c r="M136" i="11" s="1"/>
  <c r="L5" i="11"/>
  <c r="L136" i="11" s="1"/>
  <c r="F5" i="11"/>
  <c r="F136" i="11" s="1"/>
  <c r="E5" i="11"/>
  <c r="E136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L117" i="10" s="1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W128" i="10"/>
  <c r="U128" i="10"/>
  <c r="M128" i="10"/>
  <c r="G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T117" i="10" s="1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P117" i="10" s="1"/>
  <c r="O119" i="10"/>
  <c r="N119" i="10"/>
  <c r="M119" i="10"/>
  <c r="L119" i="10"/>
  <c r="K119" i="10"/>
  <c r="J119" i="10"/>
  <c r="I119" i="10"/>
  <c r="H119" i="10"/>
  <c r="H117" i="10" s="1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D111" i="10"/>
  <c r="C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K100" i="10" s="1"/>
  <c r="J103" i="10"/>
  <c r="J100" i="10" s="1"/>
  <c r="I103" i="10"/>
  <c r="I100" i="10" s="1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U100" i="10" s="1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79" i="10"/>
  <c r="W156" i="10" s="1"/>
  <c r="V79" i="10"/>
  <c r="V156" i="10" s="1"/>
  <c r="U79" i="10"/>
  <c r="U156" i="10" s="1"/>
  <c r="T79" i="10"/>
  <c r="S79" i="10"/>
  <c r="S156" i="10" s="1"/>
  <c r="R79" i="10"/>
  <c r="Q79" i="10"/>
  <c r="P79" i="10"/>
  <c r="P156" i="10" s="1"/>
  <c r="O79" i="10"/>
  <c r="O156" i="10" s="1"/>
  <c r="N79" i="10"/>
  <c r="N156" i="10" s="1"/>
  <c r="M79" i="10"/>
  <c r="M156" i="10" s="1"/>
  <c r="L79" i="10"/>
  <c r="K79" i="10"/>
  <c r="K156" i="10" s="1"/>
  <c r="J79" i="10"/>
  <c r="I79" i="10"/>
  <c r="H79" i="10"/>
  <c r="H156" i="10" s="1"/>
  <c r="G79" i="10"/>
  <c r="G156" i="10" s="1"/>
  <c r="F79" i="10"/>
  <c r="F156" i="10" s="1"/>
  <c r="E79" i="10"/>
  <c r="E128" i="10" s="1"/>
  <c r="D79" i="10"/>
  <c r="C79" i="10"/>
  <c r="C156" i="10" s="1"/>
  <c r="B79" i="10"/>
  <c r="W35" i="10"/>
  <c r="V35" i="10"/>
  <c r="U35" i="10"/>
  <c r="U145" i="10" s="1"/>
  <c r="T35" i="10"/>
  <c r="T145" i="10" s="1"/>
  <c r="S35" i="10"/>
  <c r="S145" i="10" s="1"/>
  <c r="R35" i="10"/>
  <c r="Q35" i="10"/>
  <c r="Q111" i="10" s="1"/>
  <c r="P35" i="10"/>
  <c r="P145" i="10" s="1"/>
  <c r="O35" i="10"/>
  <c r="N35" i="10"/>
  <c r="M35" i="10"/>
  <c r="M145" i="10" s="1"/>
  <c r="L35" i="10"/>
  <c r="L145" i="10" s="1"/>
  <c r="K35" i="10"/>
  <c r="K111" i="10" s="1"/>
  <c r="J35" i="10"/>
  <c r="I35" i="10"/>
  <c r="I145" i="10" s="1"/>
  <c r="H35" i="10"/>
  <c r="H145" i="10" s="1"/>
  <c r="G35" i="10"/>
  <c r="F35" i="10"/>
  <c r="E35" i="10"/>
  <c r="E145" i="10" s="1"/>
  <c r="D35" i="10"/>
  <c r="D145" i="10" s="1"/>
  <c r="C35" i="10"/>
  <c r="C145" i="10" s="1"/>
  <c r="B35" i="10"/>
  <c r="A1" i="10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S147" i="9" s="1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T145" i="9"/>
  <c r="Q145" i="9"/>
  <c r="L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J117" i="9" s="1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G117" i="9" s="1"/>
  <c r="F120" i="9"/>
  <c r="E120" i="9"/>
  <c r="D120" i="9"/>
  <c r="C120" i="9"/>
  <c r="B120" i="9"/>
  <c r="B117" i="9" s="1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W117" i="9" s="1"/>
  <c r="V118" i="9"/>
  <c r="U118" i="9"/>
  <c r="U117" i="9" s="1"/>
  <c r="T118" i="9"/>
  <c r="S118" i="9"/>
  <c r="R118" i="9"/>
  <c r="R117" i="9" s="1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I117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T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B100" i="9" s="1"/>
  <c r="W102" i="9"/>
  <c r="W100" i="9" s="1"/>
  <c r="V102" i="9"/>
  <c r="U102" i="9"/>
  <c r="U100" i="9" s="1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L100" i="9" s="1"/>
  <c r="K101" i="9"/>
  <c r="K100" i="9" s="1"/>
  <c r="J101" i="9"/>
  <c r="I101" i="9"/>
  <c r="H101" i="9"/>
  <c r="G101" i="9"/>
  <c r="F101" i="9"/>
  <c r="E101" i="9"/>
  <c r="D101" i="9"/>
  <c r="C101" i="9"/>
  <c r="B101" i="9"/>
  <c r="W79" i="9"/>
  <c r="V79" i="9"/>
  <c r="V156" i="9" s="1"/>
  <c r="U79" i="9"/>
  <c r="U156" i="9" s="1"/>
  <c r="T79" i="9"/>
  <c r="T156" i="9" s="1"/>
  <c r="S79" i="9"/>
  <c r="S156" i="9" s="1"/>
  <c r="R79" i="9"/>
  <c r="Q79" i="9"/>
  <c r="Q156" i="9" s="1"/>
  <c r="P79" i="9"/>
  <c r="P156" i="9" s="1"/>
  <c r="O79" i="9"/>
  <c r="N79" i="9"/>
  <c r="N156" i="9" s="1"/>
  <c r="M79" i="9"/>
  <c r="M128" i="9" s="1"/>
  <c r="L79" i="9"/>
  <c r="L156" i="9" s="1"/>
  <c r="K79" i="9"/>
  <c r="K156" i="9" s="1"/>
  <c r="J79" i="9"/>
  <c r="I79" i="9"/>
  <c r="I156" i="9" s="1"/>
  <c r="H79" i="9"/>
  <c r="H156" i="9" s="1"/>
  <c r="G79" i="9"/>
  <c r="F79" i="9"/>
  <c r="F156" i="9" s="1"/>
  <c r="E79" i="9"/>
  <c r="E128" i="9" s="1"/>
  <c r="D79" i="9"/>
  <c r="D156" i="9" s="1"/>
  <c r="C79" i="9"/>
  <c r="C156" i="9" s="1"/>
  <c r="B79" i="9"/>
  <c r="W35" i="9"/>
  <c r="W145" i="9" s="1"/>
  <c r="V35" i="9"/>
  <c r="U35" i="9"/>
  <c r="T35" i="9"/>
  <c r="S35" i="9"/>
  <c r="S111" i="9" s="1"/>
  <c r="R35" i="9"/>
  <c r="R111" i="9" s="1"/>
  <c r="Q35" i="9"/>
  <c r="Q111" i="9" s="1"/>
  <c r="P35" i="9"/>
  <c r="P145" i="9" s="1"/>
  <c r="O35" i="9"/>
  <c r="O145" i="9" s="1"/>
  <c r="N35" i="9"/>
  <c r="M35" i="9"/>
  <c r="L35" i="9"/>
  <c r="L111" i="9" s="1"/>
  <c r="K35" i="9"/>
  <c r="K111" i="9" s="1"/>
  <c r="J35" i="9"/>
  <c r="J111" i="9" s="1"/>
  <c r="I35" i="9"/>
  <c r="I111" i="9" s="1"/>
  <c r="H35" i="9"/>
  <c r="H145" i="9" s="1"/>
  <c r="G35" i="9"/>
  <c r="G111" i="9" s="1"/>
  <c r="F35" i="9"/>
  <c r="E35" i="9"/>
  <c r="D35" i="9"/>
  <c r="D111" i="9" s="1"/>
  <c r="C35" i="9"/>
  <c r="C111" i="9" s="1"/>
  <c r="B35" i="9"/>
  <c r="B111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K61" i="8"/>
  <c r="P58" i="8"/>
  <c r="H58" i="8"/>
  <c r="T56" i="8"/>
  <c r="T101" i="4" s="1"/>
  <c r="S56" i="8"/>
  <c r="S101" i="4" s="1"/>
  <c r="Q56" i="8"/>
  <c r="Q101" i="4" s="1"/>
  <c r="L56" i="8"/>
  <c r="L101" i="4" s="1"/>
  <c r="K56" i="8"/>
  <c r="K101" i="4" s="1"/>
  <c r="J56" i="8"/>
  <c r="J101" i="4" s="1"/>
  <c r="H56" i="8"/>
  <c r="H101" i="4" s="1"/>
  <c r="P55" i="8"/>
  <c r="P100" i="4" s="1"/>
  <c r="H55" i="8"/>
  <c r="H100" i="4" s="1"/>
  <c r="W53" i="8"/>
  <c r="W39" i="7" s="1"/>
  <c r="V53" i="8"/>
  <c r="V39" i="7" s="1"/>
  <c r="U53" i="8"/>
  <c r="U39" i="7" s="1"/>
  <c r="T53" i="8"/>
  <c r="T39" i="7" s="1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K39" i="7" s="1"/>
  <c r="J53" i="8"/>
  <c r="I53" i="8"/>
  <c r="I39" i="7" s="1"/>
  <c r="H53" i="8"/>
  <c r="G53" i="8"/>
  <c r="G39" i="7" s="1"/>
  <c r="F53" i="8"/>
  <c r="F39" i="7" s="1"/>
  <c r="E53" i="8"/>
  <c r="D53" i="8"/>
  <c r="C53" i="8"/>
  <c r="B53" i="8"/>
  <c r="H52" i="8"/>
  <c r="H51" i="8" s="1"/>
  <c r="W49" i="8"/>
  <c r="W61" i="8" s="1"/>
  <c r="V49" i="8"/>
  <c r="V61" i="8" s="1"/>
  <c r="U49" i="8"/>
  <c r="U61" i="8" s="1"/>
  <c r="T49" i="8"/>
  <c r="T61" i="8" s="1"/>
  <c r="S49" i="8"/>
  <c r="S67" i="8" s="1"/>
  <c r="R49" i="8"/>
  <c r="R54" i="4" s="1"/>
  <c r="Q49" i="8"/>
  <c r="Q67" i="8" s="1"/>
  <c r="Q156" i="4" s="1"/>
  <c r="P49" i="8"/>
  <c r="P67" i="8" s="1"/>
  <c r="P156" i="4" s="1"/>
  <c r="O49" i="8"/>
  <c r="O61" i="8" s="1"/>
  <c r="N49" i="8"/>
  <c r="N67" i="8" s="1"/>
  <c r="N156" i="4" s="1"/>
  <c r="M49" i="8"/>
  <c r="M61" i="8" s="1"/>
  <c r="L49" i="8"/>
  <c r="L61" i="8" s="1"/>
  <c r="K49" i="8"/>
  <c r="K67" i="8" s="1"/>
  <c r="J49" i="8"/>
  <c r="J67" i="8" s="1"/>
  <c r="J156" i="4" s="1"/>
  <c r="I49" i="8"/>
  <c r="I67" i="8" s="1"/>
  <c r="I156" i="4" s="1"/>
  <c r="H49" i="8"/>
  <c r="H67" i="8" s="1"/>
  <c r="H156" i="4" s="1"/>
  <c r="G49" i="8"/>
  <c r="G61" i="8" s="1"/>
  <c r="F49" i="8"/>
  <c r="F67" i="8" s="1"/>
  <c r="F156" i="4" s="1"/>
  <c r="E49" i="8"/>
  <c r="E67" i="8" s="1"/>
  <c r="E156" i="4" s="1"/>
  <c r="D49" i="8"/>
  <c r="D61" i="8" s="1"/>
  <c r="C49" i="8"/>
  <c r="C67" i="8" s="1"/>
  <c r="C156" i="4" s="1"/>
  <c r="B49" i="8"/>
  <c r="W48" i="8"/>
  <c r="W60" i="8" s="1"/>
  <c r="V48" i="8"/>
  <c r="V66" i="8" s="1"/>
  <c r="U48" i="8"/>
  <c r="U60" i="8" s="1"/>
  <c r="T48" i="8"/>
  <c r="S48" i="8"/>
  <c r="R48" i="8"/>
  <c r="R60" i="8" s="1"/>
  <c r="Q48" i="8"/>
  <c r="Q66" i="8" s="1"/>
  <c r="P48" i="8"/>
  <c r="P53" i="4" s="1"/>
  <c r="O48" i="8"/>
  <c r="O53" i="4" s="1"/>
  <c r="N48" i="8"/>
  <c r="N60" i="8" s="1"/>
  <c r="M48" i="8"/>
  <c r="M60" i="8" s="1"/>
  <c r="L48" i="8"/>
  <c r="L66" i="8" s="1"/>
  <c r="L155" i="4" s="1"/>
  <c r="K48" i="8"/>
  <c r="K47" i="8" s="1"/>
  <c r="K52" i="4" s="1"/>
  <c r="K129" i="4" s="1"/>
  <c r="J48" i="8"/>
  <c r="J66" i="8" s="1"/>
  <c r="J155" i="4" s="1"/>
  <c r="I48" i="8"/>
  <c r="I66" i="8" s="1"/>
  <c r="I155" i="4" s="1"/>
  <c r="H48" i="8"/>
  <c r="H53" i="4" s="1"/>
  <c r="G48" i="8"/>
  <c r="G66" i="8" s="1"/>
  <c r="G155" i="4" s="1"/>
  <c r="F48" i="8"/>
  <c r="F60" i="8" s="1"/>
  <c r="E48" i="8"/>
  <c r="E60" i="8" s="1"/>
  <c r="D48" i="8"/>
  <c r="D66" i="8" s="1"/>
  <c r="D155" i="4" s="1"/>
  <c r="C48" i="8"/>
  <c r="C66" i="8" s="1"/>
  <c r="C155" i="4" s="1"/>
  <c r="B48" i="8"/>
  <c r="B53" i="4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K20" i="8" s="1"/>
  <c r="J22" i="8"/>
  <c r="I22" i="8"/>
  <c r="H22" i="8"/>
  <c r="G22" i="8"/>
  <c r="F22" i="8"/>
  <c r="E22" i="8"/>
  <c r="D22" i="8"/>
  <c r="C22" i="8"/>
  <c r="B22" i="8"/>
  <c r="W21" i="8"/>
  <c r="V21" i="8"/>
  <c r="V20" i="8" s="1"/>
  <c r="U21" i="8"/>
  <c r="U20" i="8" s="1"/>
  <c r="T21" i="8"/>
  <c r="S21" i="8"/>
  <c r="S20" i="8" s="1"/>
  <c r="R21" i="8"/>
  <c r="Q21" i="8"/>
  <c r="P21" i="8"/>
  <c r="O21" i="8"/>
  <c r="O20" i="8" s="1"/>
  <c r="N21" i="8"/>
  <c r="M21" i="8"/>
  <c r="M20" i="8" s="1"/>
  <c r="L21" i="8"/>
  <c r="L20" i="8" s="1"/>
  <c r="K21" i="8"/>
  <c r="J21" i="8"/>
  <c r="J20" i="8" s="1"/>
  <c r="I21" i="8"/>
  <c r="H21" i="8"/>
  <c r="H20" i="8" s="1"/>
  <c r="G21" i="8"/>
  <c r="G20" i="8" s="1"/>
  <c r="F21" i="8"/>
  <c r="E21" i="8"/>
  <c r="E20" i="8" s="1"/>
  <c r="D21" i="8"/>
  <c r="D20" i="8" s="1"/>
  <c r="C21" i="8"/>
  <c r="B21" i="8"/>
  <c r="F20" i="8"/>
  <c r="C20" i="8"/>
  <c r="W19" i="8"/>
  <c r="V19" i="8"/>
  <c r="U19" i="8"/>
  <c r="U17" i="8" s="1"/>
  <c r="T19" i="8"/>
  <c r="S19" i="8"/>
  <c r="R19" i="8"/>
  <c r="Q19" i="8"/>
  <c r="P19" i="8"/>
  <c r="O19" i="8"/>
  <c r="N19" i="8"/>
  <c r="M19" i="8"/>
  <c r="L19" i="8"/>
  <c r="L17" i="8" s="1"/>
  <c r="K19" i="8"/>
  <c r="J19" i="8"/>
  <c r="I19" i="8"/>
  <c r="H19" i="8"/>
  <c r="G19" i="8"/>
  <c r="F19" i="8"/>
  <c r="E19" i="8"/>
  <c r="D19" i="8"/>
  <c r="C19" i="8"/>
  <c r="W18" i="8"/>
  <c r="V18" i="8"/>
  <c r="U18" i="8"/>
  <c r="T18" i="8"/>
  <c r="S18" i="8"/>
  <c r="S17" i="8" s="1"/>
  <c r="R18" i="8"/>
  <c r="Q18" i="8"/>
  <c r="P18" i="8"/>
  <c r="O18" i="8"/>
  <c r="O17" i="8" s="1"/>
  <c r="N18" i="8"/>
  <c r="N17" i="8" s="1"/>
  <c r="M18" i="8"/>
  <c r="M17" i="8" s="1"/>
  <c r="L18" i="8"/>
  <c r="K18" i="8"/>
  <c r="K17" i="8" s="1"/>
  <c r="J18" i="8"/>
  <c r="J17" i="8" s="1"/>
  <c r="I18" i="8"/>
  <c r="H18" i="8"/>
  <c r="H17" i="8" s="1"/>
  <c r="G18" i="8"/>
  <c r="F18" i="8"/>
  <c r="F17" i="8" s="1"/>
  <c r="E18" i="8"/>
  <c r="E17" i="8" s="1"/>
  <c r="D18" i="8"/>
  <c r="D17" i="8" s="1"/>
  <c r="C18" i="8"/>
  <c r="C17" i="8" s="1"/>
  <c r="T17" i="8"/>
  <c r="P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58" i="8" s="1"/>
  <c r="V7" i="8"/>
  <c r="V58" i="8" s="1"/>
  <c r="U7" i="8"/>
  <c r="U58" i="8" s="1"/>
  <c r="T7" i="8"/>
  <c r="T58" i="8" s="1"/>
  <c r="S7" i="8"/>
  <c r="S58" i="8" s="1"/>
  <c r="R7" i="8"/>
  <c r="R58" i="8" s="1"/>
  <c r="Q7" i="8"/>
  <c r="Q58" i="8" s="1"/>
  <c r="P7" i="8"/>
  <c r="O7" i="8"/>
  <c r="O58" i="8" s="1"/>
  <c r="N7" i="8"/>
  <c r="N58" i="8" s="1"/>
  <c r="M7" i="8"/>
  <c r="M58" i="8" s="1"/>
  <c r="L7" i="8"/>
  <c r="L58" i="8" s="1"/>
  <c r="K7" i="8"/>
  <c r="K58" i="8" s="1"/>
  <c r="J7" i="8"/>
  <c r="J58" i="8" s="1"/>
  <c r="I7" i="8"/>
  <c r="I58" i="8" s="1"/>
  <c r="H7" i="8"/>
  <c r="G7" i="8"/>
  <c r="G58" i="8" s="1"/>
  <c r="F7" i="8"/>
  <c r="F58" i="8" s="1"/>
  <c r="E7" i="8"/>
  <c r="E58" i="8" s="1"/>
  <c r="D7" i="8"/>
  <c r="D58" i="8" s="1"/>
  <c r="C7" i="8"/>
  <c r="C58" i="8" s="1"/>
  <c r="B7" i="8"/>
  <c r="B58" i="8" s="1"/>
  <c r="W3" i="8"/>
  <c r="W4" i="4" s="1"/>
  <c r="V3" i="8"/>
  <c r="U3" i="8"/>
  <c r="U4" i="4" s="1"/>
  <c r="T3" i="8"/>
  <c r="T4" i="4" s="1"/>
  <c r="S3" i="8"/>
  <c r="S4" i="4" s="1"/>
  <c r="R3" i="8"/>
  <c r="R4" i="4" s="1"/>
  <c r="Q3" i="8"/>
  <c r="Q4" i="4" s="1"/>
  <c r="P3" i="8"/>
  <c r="P4" i="4" s="1"/>
  <c r="O3" i="8"/>
  <c r="O4" i="4" s="1"/>
  <c r="N3" i="8"/>
  <c r="N4" i="4" s="1"/>
  <c r="M3" i="8"/>
  <c r="L3" i="8"/>
  <c r="K3" i="8"/>
  <c r="J3" i="8"/>
  <c r="I3" i="8"/>
  <c r="H3" i="8"/>
  <c r="G3" i="8"/>
  <c r="F3" i="8"/>
  <c r="E3" i="8"/>
  <c r="D3" i="8"/>
  <c r="C3" i="8"/>
  <c r="B3" i="8"/>
  <c r="A1" i="8"/>
  <c r="A54" i="7"/>
  <c r="A53" i="7"/>
  <c r="T51" i="7"/>
  <c r="V48" i="7"/>
  <c r="D48" i="7"/>
  <c r="A47" i="7"/>
  <c r="W42" i="7"/>
  <c r="V42" i="7"/>
  <c r="U42" i="7"/>
  <c r="S42" i="7"/>
  <c r="R42" i="7"/>
  <c r="Q42" i="7"/>
  <c r="P42" i="7"/>
  <c r="O42" i="7"/>
  <c r="M42" i="7"/>
  <c r="K42" i="7"/>
  <c r="H42" i="7"/>
  <c r="F42" i="7"/>
  <c r="E42" i="7"/>
  <c r="D42" i="7"/>
  <c r="C42" i="7"/>
  <c r="B42" i="7"/>
  <c r="W41" i="7"/>
  <c r="V41" i="7"/>
  <c r="U41" i="7"/>
  <c r="T41" i="7"/>
  <c r="R41" i="7"/>
  <c r="Q41" i="7"/>
  <c r="P41" i="7"/>
  <c r="O41" i="7"/>
  <c r="N41" i="7"/>
  <c r="M41" i="7"/>
  <c r="I40" i="7"/>
  <c r="H40" i="7"/>
  <c r="F40" i="7"/>
  <c r="E40" i="7"/>
  <c r="D40" i="7"/>
  <c r="C40" i="7"/>
  <c r="B40" i="7"/>
  <c r="J39" i="7"/>
  <c r="H39" i="7"/>
  <c r="E39" i="7"/>
  <c r="D39" i="7"/>
  <c r="C39" i="7"/>
  <c r="B39" i="7"/>
  <c r="V27" i="7"/>
  <c r="L27" i="7"/>
  <c r="N27" i="7"/>
  <c r="F27" i="7"/>
  <c r="U27" i="7"/>
  <c r="D27" i="7"/>
  <c r="M16" i="7"/>
  <c r="N16" i="7"/>
  <c r="V16" i="7"/>
  <c r="W16" i="7"/>
  <c r="F16" i="7"/>
  <c r="B16" i="7"/>
  <c r="R10" i="7"/>
  <c r="B10" i="7"/>
  <c r="L10" i="7"/>
  <c r="K10" i="7"/>
  <c r="D10" i="7"/>
  <c r="C10" i="7"/>
  <c r="J10" i="7"/>
  <c r="W51" i="7"/>
  <c r="V51" i="7"/>
  <c r="U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W49" i="7"/>
  <c r="V49" i="7"/>
  <c r="T49" i="7"/>
  <c r="S49" i="7"/>
  <c r="R49" i="7"/>
  <c r="Q49" i="7"/>
  <c r="P49" i="7"/>
  <c r="O49" i="7"/>
  <c r="N49" i="7"/>
  <c r="L49" i="7"/>
  <c r="K49" i="7"/>
  <c r="J49" i="7"/>
  <c r="I49" i="7"/>
  <c r="H49" i="7"/>
  <c r="G49" i="7"/>
  <c r="F49" i="7"/>
  <c r="D49" i="7"/>
  <c r="C49" i="7"/>
  <c r="B49" i="7"/>
  <c r="W48" i="7"/>
  <c r="U48" i="7"/>
  <c r="T48" i="7"/>
  <c r="S48" i="7"/>
  <c r="R48" i="7"/>
  <c r="P48" i="7"/>
  <c r="O48" i="7"/>
  <c r="M48" i="7"/>
  <c r="L48" i="7"/>
  <c r="K48" i="7"/>
  <c r="J48" i="7"/>
  <c r="H48" i="7"/>
  <c r="G48" i="7"/>
  <c r="E48" i="7"/>
  <c r="C48" i="7"/>
  <c r="B48" i="7"/>
  <c r="A1" i="7"/>
  <c r="A48" i="6"/>
  <c r="A47" i="6"/>
  <c r="A41" i="6"/>
  <c r="U27" i="6"/>
  <c r="V27" i="6"/>
  <c r="N27" i="6"/>
  <c r="M27" i="6"/>
  <c r="F27" i="6"/>
  <c r="J16" i="6"/>
  <c r="H16" i="6"/>
  <c r="R10" i="6"/>
  <c r="Q10" i="6"/>
  <c r="C10" i="6"/>
  <c r="T10" i="6"/>
  <c r="S10" i="6"/>
  <c r="O10" i="6"/>
  <c r="L10" i="6"/>
  <c r="H10" i="6"/>
  <c r="F10" i="6"/>
  <c r="A1" i="6"/>
  <c r="A48" i="5"/>
  <c r="A47" i="5"/>
  <c r="A41" i="5"/>
  <c r="F16" i="5"/>
  <c r="E16" i="5"/>
  <c r="R10" i="5"/>
  <c r="V10" i="5"/>
  <c r="B10" i="5"/>
  <c r="U10" i="5"/>
  <c r="S10" i="5"/>
  <c r="P10" i="5"/>
  <c r="K10" i="5"/>
  <c r="A1" i="5"/>
  <c r="W180" i="4"/>
  <c r="V180" i="4"/>
  <c r="U180" i="4"/>
  <c r="T180" i="4"/>
  <c r="S180" i="4"/>
  <c r="R180" i="4"/>
  <c r="P180" i="4"/>
  <c r="O180" i="4"/>
  <c r="N180" i="4"/>
  <c r="M180" i="4"/>
  <c r="L180" i="4"/>
  <c r="K180" i="4"/>
  <c r="J180" i="4"/>
  <c r="I180" i="4"/>
  <c r="H180" i="4"/>
  <c r="G180" i="4"/>
  <c r="F180" i="4"/>
  <c r="C180" i="4"/>
  <c r="U179" i="4"/>
  <c r="T179" i="4"/>
  <c r="S179" i="4"/>
  <c r="R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W178" i="4"/>
  <c r="V178" i="4"/>
  <c r="S178" i="4"/>
  <c r="P178" i="4"/>
  <c r="O178" i="4"/>
  <c r="N178" i="4"/>
  <c r="L178" i="4"/>
  <c r="K178" i="4"/>
  <c r="J178" i="4"/>
  <c r="H178" i="4"/>
  <c r="F178" i="4"/>
  <c r="E178" i="4"/>
  <c r="C178" i="4"/>
  <c r="B178" i="4"/>
  <c r="W177" i="4"/>
  <c r="V177" i="4"/>
  <c r="U177" i="4"/>
  <c r="Q177" i="4"/>
  <c r="P177" i="4"/>
  <c r="O177" i="4"/>
  <c r="M177" i="4"/>
  <c r="K177" i="4"/>
  <c r="J177" i="4"/>
  <c r="I177" i="4"/>
  <c r="F177" i="4"/>
  <c r="E177" i="4"/>
  <c r="D177" i="4"/>
  <c r="C177" i="4"/>
  <c r="B177" i="4"/>
  <c r="W176" i="4"/>
  <c r="V176" i="4"/>
  <c r="U176" i="4"/>
  <c r="S176" i="4"/>
  <c r="R176" i="4"/>
  <c r="Q176" i="4"/>
  <c r="P176" i="4"/>
  <c r="O176" i="4"/>
  <c r="N176" i="4"/>
  <c r="L176" i="4"/>
  <c r="K176" i="4"/>
  <c r="J176" i="4"/>
  <c r="I176" i="4"/>
  <c r="H176" i="4"/>
  <c r="G176" i="4"/>
  <c r="F176" i="4"/>
  <c r="D176" i="4"/>
  <c r="C176" i="4"/>
  <c r="B176" i="4"/>
  <c r="W175" i="4"/>
  <c r="V175" i="4"/>
  <c r="T175" i="4"/>
  <c r="S175" i="4"/>
  <c r="R175" i="4"/>
  <c r="Q175" i="4"/>
  <c r="O175" i="4"/>
  <c r="N175" i="4"/>
  <c r="M175" i="4"/>
  <c r="L175" i="4"/>
  <c r="K175" i="4"/>
  <c r="J175" i="4"/>
  <c r="I175" i="4"/>
  <c r="F175" i="4"/>
  <c r="E175" i="4"/>
  <c r="D175" i="4"/>
  <c r="C175" i="4"/>
  <c r="B175" i="4"/>
  <c r="V174" i="4"/>
  <c r="Q174" i="4"/>
  <c r="M173" i="4"/>
  <c r="L173" i="4"/>
  <c r="L172" i="4"/>
  <c r="E172" i="4"/>
  <c r="P168" i="4"/>
  <c r="W166" i="4"/>
  <c r="T166" i="4"/>
  <c r="S166" i="4"/>
  <c r="K166" i="4"/>
  <c r="N162" i="4"/>
  <c r="W161" i="4"/>
  <c r="V161" i="4"/>
  <c r="K161" i="4"/>
  <c r="I161" i="4"/>
  <c r="H161" i="4"/>
  <c r="D161" i="4"/>
  <c r="W160" i="4"/>
  <c r="V160" i="4"/>
  <c r="R160" i="4"/>
  <c r="Q160" i="4"/>
  <c r="O160" i="4"/>
  <c r="U158" i="4"/>
  <c r="S158" i="4"/>
  <c r="P158" i="4"/>
  <c r="O158" i="4"/>
  <c r="N158" i="4"/>
  <c r="M158" i="4"/>
  <c r="S156" i="4"/>
  <c r="K156" i="4"/>
  <c r="V155" i="4"/>
  <c r="Q155" i="4"/>
  <c r="J149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V124" i="4"/>
  <c r="S124" i="4"/>
  <c r="R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W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F123" i="4"/>
  <c r="E123" i="4"/>
  <c r="D123" i="4"/>
  <c r="C123" i="4"/>
  <c r="B123" i="4"/>
  <c r="W122" i="4"/>
  <c r="V122" i="4"/>
  <c r="U122" i="4"/>
  <c r="T122" i="4"/>
  <c r="S122" i="4"/>
  <c r="Q122" i="4"/>
  <c r="P122" i="4"/>
  <c r="O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W121" i="4"/>
  <c r="V121" i="4"/>
  <c r="U121" i="4"/>
  <c r="T121" i="4"/>
  <c r="S121" i="4"/>
  <c r="R121" i="4"/>
  <c r="Q121" i="4"/>
  <c r="P121" i="4"/>
  <c r="O121" i="4"/>
  <c r="L121" i="4"/>
  <c r="K121" i="4"/>
  <c r="J121" i="4"/>
  <c r="G121" i="4"/>
  <c r="C121" i="4"/>
  <c r="V120" i="4"/>
  <c r="T120" i="4"/>
  <c r="S120" i="4"/>
  <c r="R120" i="4"/>
  <c r="Q120" i="4"/>
  <c r="P120" i="4"/>
  <c r="O120" i="4"/>
  <c r="M120" i="4"/>
  <c r="L120" i="4"/>
  <c r="K120" i="4"/>
  <c r="J120" i="4"/>
  <c r="H120" i="4"/>
  <c r="F120" i="4"/>
  <c r="E120" i="4"/>
  <c r="D120" i="4"/>
  <c r="C120" i="4"/>
  <c r="B120" i="4"/>
  <c r="W119" i="4"/>
  <c r="V119" i="4"/>
  <c r="S119" i="4"/>
  <c r="R119" i="4"/>
  <c r="Q119" i="4"/>
  <c r="P119" i="4"/>
  <c r="N119" i="4"/>
  <c r="M119" i="4"/>
  <c r="L119" i="4"/>
  <c r="K119" i="4"/>
  <c r="J119" i="4"/>
  <c r="D119" i="4"/>
  <c r="C119" i="4"/>
  <c r="B119" i="4"/>
  <c r="W118" i="4"/>
  <c r="V118" i="4"/>
  <c r="U118" i="4"/>
  <c r="T118" i="4"/>
  <c r="R118" i="4"/>
  <c r="Q118" i="4"/>
  <c r="P118" i="4"/>
  <c r="M118" i="4"/>
  <c r="L118" i="4"/>
  <c r="K118" i="4"/>
  <c r="J118" i="4"/>
  <c r="H118" i="4"/>
  <c r="G118" i="4"/>
  <c r="F118" i="4"/>
  <c r="E118" i="4"/>
  <c r="D118" i="4"/>
  <c r="U117" i="4"/>
  <c r="S117" i="4"/>
  <c r="R117" i="4"/>
  <c r="Q117" i="4"/>
  <c r="P117" i="4"/>
  <c r="O117" i="4"/>
  <c r="N117" i="4"/>
  <c r="M117" i="4"/>
  <c r="L117" i="4"/>
  <c r="K117" i="4"/>
  <c r="J117" i="4"/>
  <c r="G117" i="4"/>
  <c r="F117" i="4"/>
  <c r="E117" i="4"/>
  <c r="D117" i="4"/>
  <c r="B117" i="4"/>
  <c r="J116" i="4"/>
  <c r="U113" i="4"/>
  <c r="R113" i="4"/>
  <c r="P113" i="4"/>
  <c r="M113" i="4"/>
  <c r="W111" i="4"/>
  <c r="T111" i="4"/>
  <c r="S111" i="4"/>
  <c r="R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0" i="4"/>
  <c r="I109" i="4"/>
  <c r="G109" i="4"/>
  <c r="D109" i="4"/>
  <c r="C109" i="4"/>
  <c r="N107" i="4"/>
  <c r="W106" i="4"/>
  <c r="V106" i="4"/>
  <c r="U106" i="4"/>
  <c r="S106" i="4"/>
  <c r="M106" i="4"/>
  <c r="J106" i="4"/>
  <c r="H106" i="4"/>
  <c r="F106" i="4"/>
  <c r="E106" i="4"/>
  <c r="D106" i="4"/>
  <c r="C106" i="4"/>
  <c r="B106" i="4"/>
  <c r="T105" i="4"/>
  <c r="Q105" i="4"/>
  <c r="I105" i="4"/>
  <c r="H105" i="4"/>
  <c r="S103" i="4"/>
  <c r="P103" i="4"/>
  <c r="O103" i="4"/>
  <c r="N103" i="4"/>
  <c r="L103" i="4"/>
  <c r="K103" i="4"/>
  <c r="J103" i="4"/>
  <c r="I103" i="4"/>
  <c r="H103" i="4"/>
  <c r="E103" i="4"/>
  <c r="C94" i="4"/>
  <c r="W95" i="4"/>
  <c r="W94" i="4" s="1"/>
  <c r="V95" i="4"/>
  <c r="U95" i="4"/>
  <c r="U94" i="4" s="1"/>
  <c r="T95" i="4"/>
  <c r="S95" i="4"/>
  <c r="S94" i="4" s="1"/>
  <c r="R95" i="4"/>
  <c r="Q95" i="4"/>
  <c r="P95" i="4"/>
  <c r="O95" i="4"/>
  <c r="O94" i="4" s="1"/>
  <c r="N95" i="4"/>
  <c r="N94" i="4" s="1"/>
  <c r="M95" i="4"/>
  <c r="L95" i="4"/>
  <c r="L94" i="4" s="1"/>
  <c r="K95" i="4"/>
  <c r="K94" i="4" s="1"/>
  <c r="J95" i="4"/>
  <c r="I95" i="4"/>
  <c r="H95" i="4"/>
  <c r="G95" i="4"/>
  <c r="G94" i="4" s="1"/>
  <c r="F95" i="4"/>
  <c r="F94" i="4" s="1"/>
  <c r="E95" i="4"/>
  <c r="E94" i="4" s="1"/>
  <c r="D95" i="4"/>
  <c r="D94" i="4" s="1"/>
  <c r="C95" i="4"/>
  <c r="B95" i="4"/>
  <c r="V94" i="4"/>
  <c r="G88" i="4"/>
  <c r="T94" i="4"/>
  <c r="W78" i="4"/>
  <c r="W151" i="4" s="1"/>
  <c r="V78" i="4"/>
  <c r="U78" i="4"/>
  <c r="T78" i="4"/>
  <c r="S78" i="4"/>
  <c r="S151" i="4" s="1"/>
  <c r="R78" i="4"/>
  <c r="R151" i="4" s="1"/>
  <c r="Q78" i="4"/>
  <c r="P78" i="4"/>
  <c r="P151" i="4" s="1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C151" i="4" s="1"/>
  <c r="B78" i="4"/>
  <c r="W77" i="4"/>
  <c r="V77" i="4"/>
  <c r="U77" i="4"/>
  <c r="T77" i="4"/>
  <c r="S77" i="4"/>
  <c r="R77" i="4"/>
  <c r="Q77" i="4"/>
  <c r="Q150" i="4" s="1"/>
  <c r="P77" i="4"/>
  <c r="P150" i="4" s="1"/>
  <c r="O77" i="4"/>
  <c r="N77" i="4"/>
  <c r="M77" i="4"/>
  <c r="L77" i="4"/>
  <c r="K77" i="4"/>
  <c r="J77" i="4"/>
  <c r="I77" i="4"/>
  <c r="H77" i="4"/>
  <c r="G77" i="4"/>
  <c r="F77" i="4"/>
  <c r="F150" i="4" s="1"/>
  <c r="E77" i="4"/>
  <c r="D77" i="4"/>
  <c r="C77" i="4"/>
  <c r="B77" i="4"/>
  <c r="W76" i="4"/>
  <c r="V76" i="4"/>
  <c r="U76" i="4"/>
  <c r="T76" i="4"/>
  <c r="T149" i="4" s="1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G149" i="4" s="1"/>
  <c r="F76" i="4"/>
  <c r="F149" i="4" s="1"/>
  <c r="E76" i="4"/>
  <c r="D76" i="4"/>
  <c r="D149" i="4" s="1"/>
  <c r="C76" i="4"/>
  <c r="C149" i="4" s="1"/>
  <c r="B76" i="4"/>
  <c r="W75" i="4"/>
  <c r="V75" i="4"/>
  <c r="U75" i="4"/>
  <c r="T75" i="4"/>
  <c r="S75" i="4"/>
  <c r="R75" i="4"/>
  <c r="Q75" i="4"/>
  <c r="P75" i="4"/>
  <c r="P148" i="4" s="1"/>
  <c r="O75" i="4"/>
  <c r="N75" i="4"/>
  <c r="M75" i="4"/>
  <c r="L75" i="4"/>
  <c r="K75" i="4"/>
  <c r="J75" i="4"/>
  <c r="I75" i="4"/>
  <c r="I148" i="4" s="1"/>
  <c r="H75" i="4"/>
  <c r="G75" i="4"/>
  <c r="F75" i="4"/>
  <c r="E75" i="4"/>
  <c r="E148" i="4" s="1"/>
  <c r="D75" i="4"/>
  <c r="D148" i="4" s="1"/>
  <c r="C75" i="4"/>
  <c r="B75" i="4"/>
  <c r="B148" i="4" s="1"/>
  <c r="W74" i="4"/>
  <c r="V74" i="4"/>
  <c r="U74" i="4"/>
  <c r="T74" i="4"/>
  <c r="S74" i="4"/>
  <c r="S147" i="4" s="1"/>
  <c r="R74" i="4"/>
  <c r="Q74" i="4"/>
  <c r="P74" i="4"/>
  <c r="P147" i="4" s="1"/>
  <c r="O74" i="4"/>
  <c r="N74" i="4"/>
  <c r="M74" i="4"/>
  <c r="L74" i="4"/>
  <c r="K74" i="4"/>
  <c r="J74" i="4"/>
  <c r="I74" i="4"/>
  <c r="H74" i="4"/>
  <c r="H147" i="4" s="1"/>
  <c r="G74" i="4"/>
  <c r="F74" i="4"/>
  <c r="E74" i="4"/>
  <c r="D74" i="4"/>
  <c r="C74" i="4"/>
  <c r="C147" i="4" s="1"/>
  <c r="B74" i="4"/>
  <c r="B147" i="4" s="1"/>
  <c r="W73" i="4"/>
  <c r="V73" i="4"/>
  <c r="V146" i="4" s="1"/>
  <c r="U73" i="4"/>
  <c r="T73" i="4"/>
  <c r="S73" i="4"/>
  <c r="R73" i="4"/>
  <c r="Q73" i="4"/>
  <c r="P73" i="4"/>
  <c r="O73" i="4"/>
  <c r="N73" i="4"/>
  <c r="N146" i="4" s="1"/>
  <c r="M73" i="4"/>
  <c r="L73" i="4"/>
  <c r="K73" i="4"/>
  <c r="J73" i="4"/>
  <c r="I73" i="4"/>
  <c r="I146" i="4" s="1"/>
  <c r="H73" i="4"/>
  <c r="G73" i="4"/>
  <c r="F73" i="4"/>
  <c r="E73" i="4"/>
  <c r="D73" i="4"/>
  <c r="C73" i="4"/>
  <c r="B73" i="4"/>
  <c r="T72" i="4"/>
  <c r="T145" i="4" s="1"/>
  <c r="S72" i="4"/>
  <c r="Q72" i="4"/>
  <c r="P72" i="4"/>
  <c r="O72" i="4"/>
  <c r="O145" i="4" s="1"/>
  <c r="N72" i="4"/>
  <c r="N145" i="4" s="1"/>
  <c r="M72" i="4"/>
  <c r="L72" i="4"/>
  <c r="K72" i="4"/>
  <c r="K145" i="4" s="1"/>
  <c r="H72" i="4"/>
  <c r="G72" i="4"/>
  <c r="E72" i="4"/>
  <c r="D72" i="4"/>
  <c r="D145" i="4" s="1"/>
  <c r="C72" i="4"/>
  <c r="W71" i="4"/>
  <c r="V71" i="4"/>
  <c r="T71" i="4"/>
  <c r="S71" i="4"/>
  <c r="N71" i="4"/>
  <c r="M71" i="4"/>
  <c r="M144" i="4" s="1"/>
  <c r="K71" i="4"/>
  <c r="J71" i="4"/>
  <c r="J144" i="4" s="1"/>
  <c r="I71" i="4"/>
  <c r="H71" i="4"/>
  <c r="G71" i="4"/>
  <c r="F71" i="4"/>
  <c r="E71" i="4"/>
  <c r="E144" i="4" s="1"/>
  <c r="D71" i="4"/>
  <c r="D144" i="4" s="1"/>
  <c r="C71" i="4"/>
  <c r="B71" i="4"/>
  <c r="B144" i="4" s="1"/>
  <c r="W70" i="4"/>
  <c r="V70" i="4"/>
  <c r="U70" i="4"/>
  <c r="T70" i="4"/>
  <c r="S70" i="4"/>
  <c r="S143" i="4" s="1"/>
  <c r="P70" i="4"/>
  <c r="O70" i="4"/>
  <c r="N70" i="4"/>
  <c r="N143" i="4" s="1"/>
  <c r="M70" i="4"/>
  <c r="H70" i="4"/>
  <c r="H143" i="4" s="1"/>
  <c r="E70" i="4"/>
  <c r="D70" i="4"/>
  <c r="C70" i="4"/>
  <c r="C143" i="4" s="1"/>
  <c r="B70" i="4"/>
  <c r="B143" i="4" s="1"/>
  <c r="W68" i="4"/>
  <c r="U68" i="4"/>
  <c r="T68" i="4"/>
  <c r="S68" i="4"/>
  <c r="R68" i="4"/>
  <c r="I68" i="4"/>
  <c r="H68" i="4"/>
  <c r="G68" i="4"/>
  <c r="G141" i="4" s="1"/>
  <c r="F68" i="4"/>
  <c r="F141" i="4" s="1"/>
  <c r="E68" i="4"/>
  <c r="D68" i="4"/>
  <c r="D141" i="4" s="1"/>
  <c r="W67" i="4"/>
  <c r="V67" i="4"/>
  <c r="U67" i="4"/>
  <c r="S67" i="4"/>
  <c r="R67" i="4"/>
  <c r="Q67" i="4"/>
  <c r="P67" i="4"/>
  <c r="O67" i="4"/>
  <c r="L67" i="4"/>
  <c r="L140" i="4" s="1"/>
  <c r="C67" i="4"/>
  <c r="B67" i="4"/>
  <c r="B140" i="4" s="1"/>
  <c r="W66" i="4"/>
  <c r="V66" i="4"/>
  <c r="U66" i="4"/>
  <c r="T66" i="4"/>
  <c r="S66" i="4"/>
  <c r="S139" i="4" s="1"/>
  <c r="R66" i="4"/>
  <c r="R139" i="4" s="1"/>
  <c r="Q66" i="4"/>
  <c r="P66" i="4"/>
  <c r="P139" i="4" s="1"/>
  <c r="O66" i="4"/>
  <c r="M66" i="4"/>
  <c r="L66" i="4"/>
  <c r="K66" i="4"/>
  <c r="I66" i="4"/>
  <c r="F66" i="4"/>
  <c r="V64" i="4"/>
  <c r="U64" i="4"/>
  <c r="T64" i="4"/>
  <c r="S64" i="4"/>
  <c r="Q64" i="4"/>
  <c r="P64" i="4"/>
  <c r="N64" i="4"/>
  <c r="N137" i="4" s="1"/>
  <c r="M64" i="4"/>
  <c r="M137" i="4" s="1"/>
  <c r="L64" i="4"/>
  <c r="L137" i="4" s="1"/>
  <c r="K64" i="4"/>
  <c r="K137" i="4" s="1"/>
  <c r="F64" i="4"/>
  <c r="F137" i="4" s="1"/>
  <c r="D64" i="4"/>
  <c r="W63" i="4"/>
  <c r="P63" i="4"/>
  <c r="O63" i="4"/>
  <c r="N63" i="4"/>
  <c r="M63" i="4"/>
  <c r="K63" i="4"/>
  <c r="J63" i="4"/>
  <c r="J136" i="4" s="1"/>
  <c r="I63" i="4"/>
  <c r="H63" i="4"/>
  <c r="G63" i="4"/>
  <c r="F63" i="4"/>
  <c r="E63" i="4"/>
  <c r="E136" i="4" s="1"/>
  <c r="D63" i="4"/>
  <c r="D136" i="4" s="1"/>
  <c r="C63" i="4"/>
  <c r="C136" i="4" s="1"/>
  <c r="B63" i="4"/>
  <c r="S62" i="4"/>
  <c r="L62" i="4"/>
  <c r="W60" i="4"/>
  <c r="W133" i="4" s="1"/>
  <c r="V60" i="4"/>
  <c r="V133" i="4" s="1"/>
  <c r="U60" i="4"/>
  <c r="U133" i="4" s="1"/>
  <c r="T60" i="4"/>
  <c r="T133" i="4" s="1"/>
  <c r="S60" i="4"/>
  <c r="S133" i="4" s="1"/>
  <c r="R60" i="4"/>
  <c r="R133" i="4" s="1"/>
  <c r="Q60" i="4"/>
  <c r="Q133" i="4" s="1"/>
  <c r="P60" i="4"/>
  <c r="O60" i="4"/>
  <c r="O133" i="4" s="1"/>
  <c r="M60" i="4"/>
  <c r="G60" i="4"/>
  <c r="B60" i="4"/>
  <c r="W59" i="4"/>
  <c r="V59" i="4"/>
  <c r="S59" i="4"/>
  <c r="R59" i="4"/>
  <c r="M59" i="4"/>
  <c r="L59" i="4"/>
  <c r="K59" i="4"/>
  <c r="J59" i="4"/>
  <c r="I59" i="4"/>
  <c r="D59" i="4"/>
  <c r="W58" i="4"/>
  <c r="U58" i="4"/>
  <c r="T58" i="4"/>
  <c r="R58" i="4"/>
  <c r="Q58" i="4"/>
  <c r="P58" i="4"/>
  <c r="O58" i="4"/>
  <c r="M58" i="4"/>
  <c r="V56" i="4"/>
  <c r="V131" i="4" s="1"/>
  <c r="U56" i="4"/>
  <c r="U131" i="4" s="1"/>
  <c r="T56" i="4"/>
  <c r="T131" i="4" s="1"/>
  <c r="S56" i="4"/>
  <c r="S131" i="4" s="1"/>
  <c r="R56" i="4"/>
  <c r="R131" i="4" s="1"/>
  <c r="Q56" i="4"/>
  <c r="Q131" i="4" s="1"/>
  <c r="P56" i="4"/>
  <c r="P131" i="4" s="1"/>
  <c r="O56" i="4"/>
  <c r="O131" i="4" s="1"/>
  <c r="N56" i="4"/>
  <c r="N131" i="4" s="1"/>
  <c r="M56" i="4"/>
  <c r="M131" i="4" s="1"/>
  <c r="L56" i="4"/>
  <c r="L131" i="4" s="1"/>
  <c r="K56" i="4"/>
  <c r="K131" i="4" s="1"/>
  <c r="J56" i="4"/>
  <c r="J131" i="4" s="1"/>
  <c r="I56" i="4"/>
  <c r="I131" i="4" s="1"/>
  <c r="V54" i="4"/>
  <c r="K54" i="4"/>
  <c r="H54" i="4"/>
  <c r="G54" i="4"/>
  <c r="F54" i="4"/>
  <c r="E54" i="4"/>
  <c r="D54" i="4"/>
  <c r="C54" i="4"/>
  <c r="B54" i="4"/>
  <c r="W53" i="4"/>
  <c r="U53" i="4"/>
  <c r="T53" i="4"/>
  <c r="S53" i="4"/>
  <c r="R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W25" i="4"/>
  <c r="V25" i="4"/>
  <c r="U25" i="4"/>
  <c r="U150" i="4" s="1"/>
  <c r="T25" i="4"/>
  <c r="T150" i="4" s="1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K149" i="4" s="1"/>
  <c r="J24" i="4"/>
  <c r="I24" i="4"/>
  <c r="H24" i="4"/>
  <c r="G24" i="4"/>
  <c r="F24" i="4"/>
  <c r="E24" i="4"/>
  <c r="D24" i="4"/>
  <c r="C24" i="4"/>
  <c r="B24" i="4"/>
  <c r="W23" i="4"/>
  <c r="V23" i="4"/>
  <c r="U23" i="4"/>
  <c r="T23" i="4"/>
  <c r="S23" i="4"/>
  <c r="R23" i="4"/>
  <c r="Q23" i="4"/>
  <c r="Q148" i="4" s="1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W22" i="4"/>
  <c r="W147" i="4" s="1"/>
  <c r="V22" i="4"/>
  <c r="V147" i="4" s="1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F147" i="4" s="1"/>
  <c r="E22" i="4"/>
  <c r="D22" i="4"/>
  <c r="C22" i="4"/>
  <c r="B22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O143" i="4" s="1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V17" i="4"/>
  <c r="S17" i="4"/>
  <c r="R17" i="4"/>
  <c r="O17" i="4"/>
  <c r="N17" i="4"/>
  <c r="K17" i="4"/>
  <c r="J17" i="4"/>
  <c r="G17" i="4"/>
  <c r="F17" i="4"/>
  <c r="C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Q140" i="4" s="1"/>
  <c r="P15" i="4"/>
  <c r="P140" i="4" s="1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3" i="4"/>
  <c r="U13" i="4"/>
  <c r="T13" i="4"/>
  <c r="S13" i="4"/>
  <c r="Q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T9" i="4"/>
  <c r="O9" i="4"/>
  <c r="N9" i="4"/>
  <c r="M9" i="4"/>
  <c r="L9" i="4"/>
  <c r="K9" i="4"/>
  <c r="I9" i="4"/>
  <c r="E9" i="4"/>
  <c r="D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B133" i="4" s="1"/>
  <c r="W7" i="4"/>
  <c r="V7" i="4"/>
  <c r="T7" i="4"/>
  <c r="S7" i="4"/>
  <c r="F7" i="4"/>
  <c r="C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W5" i="4"/>
  <c r="V5" i="4"/>
  <c r="T5" i="4"/>
  <c r="R5" i="4"/>
  <c r="O5" i="4"/>
  <c r="J5" i="4"/>
  <c r="G5" i="4"/>
  <c r="C5" i="4"/>
  <c r="V4" i="4"/>
  <c r="M4" i="4"/>
  <c r="K4" i="4"/>
  <c r="I4" i="4"/>
  <c r="H4" i="4"/>
  <c r="G4" i="4"/>
  <c r="F4" i="4"/>
  <c r="E4" i="4"/>
  <c r="D4" i="4"/>
  <c r="C4" i="4"/>
  <c r="B4" i="4"/>
  <c r="V3" i="4"/>
  <c r="R3" i="4"/>
  <c r="A1" i="4"/>
  <c r="B44" i="2"/>
  <c r="B39" i="2"/>
  <c r="B45" i="2"/>
  <c r="B23" i="2"/>
  <c r="B13" i="2"/>
  <c r="B60" i="2"/>
  <c r="B31" i="2"/>
  <c r="B28" i="2"/>
  <c r="B54" i="2"/>
  <c r="B41" i="2"/>
  <c r="B38" i="2"/>
  <c r="B18" i="2"/>
  <c r="B20" i="2"/>
  <c r="B58" i="2"/>
  <c r="B10" i="2"/>
  <c r="B46" i="2"/>
  <c r="B48" i="2"/>
  <c r="B61" i="2"/>
  <c r="B24" i="2"/>
  <c r="B8" i="2"/>
  <c r="B30" i="2"/>
  <c r="B25" i="2"/>
  <c r="B59" i="2"/>
  <c r="B11" i="2"/>
  <c r="B43" i="2"/>
  <c r="B34" i="2"/>
  <c r="B56" i="2"/>
  <c r="B40" i="2"/>
  <c r="B14" i="2"/>
  <c r="B4" i="2"/>
  <c r="B50" i="2"/>
  <c r="B49" i="2"/>
  <c r="B29" i="2"/>
  <c r="B26" i="2"/>
  <c r="B51" i="2"/>
  <c r="B9" i="2"/>
  <c r="B6" i="2"/>
  <c r="B19" i="2"/>
  <c r="B21" i="2"/>
  <c r="B16" i="2"/>
  <c r="B36" i="2"/>
  <c r="B53" i="2"/>
  <c r="B15" i="2"/>
  <c r="B33" i="2"/>
  <c r="B5" i="2"/>
  <c r="B55" i="2"/>
  <c r="B35" i="2"/>
  <c r="D73" i="51" l="1"/>
  <c r="B73" i="51"/>
  <c r="H103" i="51"/>
  <c r="L73" i="51"/>
  <c r="P83" i="51"/>
  <c r="R104" i="51"/>
  <c r="T105" i="51"/>
  <c r="T73" i="51"/>
  <c r="J73" i="51"/>
  <c r="U73" i="50"/>
  <c r="N73" i="50"/>
  <c r="G104" i="50"/>
  <c r="O73" i="50"/>
  <c r="Q105" i="50"/>
  <c r="T73" i="50"/>
  <c r="E73" i="50"/>
  <c r="V73" i="50"/>
  <c r="W73" i="50"/>
  <c r="H73" i="50"/>
  <c r="D73" i="50"/>
  <c r="P73" i="50"/>
  <c r="F73" i="50"/>
  <c r="D105" i="49"/>
  <c r="G73" i="49"/>
  <c r="G105" i="50"/>
  <c r="I105" i="50"/>
  <c r="B104" i="51"/>
  <c r="O105" i="50"/>
  <c r="J104" i="51"/>
  <c r="K73" i="49"/>
  <c r="Q73" i="49"/>
  <c r="D105" i="51"/>
  <c r="L105" i="51"/>
  <c r="C105" i="50"/>
  <c r="O73" i="49"/>
  <c r="D83" i="49"/>
  <c r="D105" i="50"/>
  <c r="F83" i="49"/>
  <c r="V103" i="50"/>
  <c r="H73" i="49"/>
  <c r="S73" i="49"/>
  <c r="B104" i="50"/>
  <c r="S103" i="51"/>
  <c r="C105" i="51"/>
  <c r="F103" i="49"/>
  <c r="C104" i="50"/>
  <c r="J105" i="50"/>
  <c r="U103" i="51"/>
  <c r="N103" i="49"/>
  <c r="K105" i="50"/>
  <c r="W73" i="49"/>
  <c r="L105" i="50"/>
  <c r="W103" i="51"/>
  <c r="G105" i="51"/>
  <c r="V103" i="49"/>
  <c r="C103" i="50"/>
  <c r="B104" i="49"/>
  <c r="E103" i="50"/>
  <c r="I105" i="51"/>
  <c r="H104" i="49"/>
  <c r="I104" i="50"/>
  <c r="K103" i="50"/>
  <c r="B73" i="49"/>
  <c r="J104" i="49"/>
  <c r="J104" i="50"/>
  <c r="M103" i="50"/>
  <c r="K105" i="51"/>
  <c r="P104" i="49"/>
  <c r="K104" i="50"/>
  <c r="S103" i="50"/>
  <c r="R104" i="49"/>
  <c r="F103" i="50"/>
  <c r="R105" i="50"/>
  <c r="U103" i="50"/>
  <c r="G104" i="51"/>
  <c r="B105" i="49"/>
  <c r="S105" i="50"/>
  <c r="E104" i="50"/>
  <c r="H104" i="51"/>
  <c r="K151" i="4"/>
  <c r="G96" i="49"/>
  <c r="O96" i="49"/>
  <c r="N151" i="4"/>
  <c r="O151" i="4"/>
  <c r="W96" i="49"/>
  <c r="B151" i="4"/>
  <c r="G151" i="4"/>
  <c r="H151" i="4"/>
  <c r="J151" i="4"/>
  <c r="U52" i="47"/>
  <c r="R52" i="47"/>
  <c r="V52" i="47"/>
  <c r="E52" i="47"/>
  <c r="B52" i="47"/>
  <c r="H52" i="47"/>
  <c r="C52" i="47"/>
  <c r="O52" i="47"/>
  <c r="F52" i="47"/>
  <c r="M52" i="47"/>
  <c r="I52" i="47"/>
  <c r="J52" i="47"/>
  <c r="P52" i="47"/>
  <c r="K52" i="47"/>
  <c r="W52" i="47"/>
  <c r="N52" i="47"/>
  <c r="L52" i="46"/>
  <c r="O52" i="46"/>
  <c r="J52" i="46"/>
  <c r="M52" i="46"/>
  <c r="C52" i="46"/>
  <c r="T52" i="46"/>
  <c r="C60" i="46"/>
  <c r="W52" i="46"/>
  <c r="R52" i="46"/>
  <c r="U52" i="46"/>
  <c r="K52" i="46"/>
  <c r="G52" i="46"/>
  <c r="S52" i="46"/>
  <c r="B52" i="46"/>
  <c r="E52" i="46"/>
  <c r="U52" i="45"/>
  <c r="J52" i="45"/>
  <c r="P52" i="45"/>
  <c r="O77" i="47"/>
  <c r="K77" i="45"/>
  <c r="K69" i="45" s="1"/>
  <c r="Q77" i="47"/>
  <c r="O77" i="45"/>
  <c r="O69" i="45" s="1"/>
  <c r="Q52" i="45"/>
  <c r="R52" i="45"/>
  <c r="W77" i="47"/>
  <c r="S52" i="45"/>
  <c r="C69" i="45"/>
  <c r="K77" i="46"/>
  <c r="L60" i="45"/>
  <c r="E52" i="45"/>
  <c r="V52" i="45"/>
  <c r="P60" i="45"/>
  <c r="O77" i="46"/>
  <c r="T60" i="45"/>
  <c r="W60" i="45"/>
  <c r="S77" i="46"/>
  <c r="M52" i="45"/>
  <c r="B52" i="45"/>
  <c r="H52" i="45"/>
  <c r="G77" i="47"/>
  <c r="C52" i="45"/>
  <c r="W77" i="46"/>
  <c r="I77" i="47"/>
  <c r="F52" i="45"/>
  <c r="M150" i="4"/>
  <c r="N150" i="4"/>
  <c r="U69" i="45"/>
  <c r="V69" i="45"/>
  <c r="W69" i="45"/>
  <c r="V150" i="4"/>
  <c r="I69" i="45"/>
  <c r="D69" i="45"/>
  <c r="P69" i="45"/>
  <c r="Q38" i="44"/>
  <c r="Q179" i="4" s="1"/>
  <c r="E69" i="45"/>
  <c r="Q69" i="45"/>
  <c r="F69" i="45"/>
  <c r="L69" i="45"/>
  <c r="G69" i="45"/>
  <c r="H150" i="4"/>
  <c r="T124" i="4"/>
  <c r="D150" i="4"/>
  <c r="I150" i="4"/>
  <c r="U124" i="4"/>
  <c r="M69" i="45"/>
  <c r="E150" i="4"/>
  <c r="W124" i="4"/>
  <c r="T69" i="45"/>
  <c r="G63" i="43"/>
  <c r="S63" i="43"/>
  <c r="B63" i="43"/>
  <c r="E63" i="43"/>
  <c r="H63" i="43"/>
  <c r="T63" i="43"/>
  <c r="O63" i="43"/>
  <c r="J63" i="43"/>
  <c r="M63" i="43"/>
  <c r="C63" i="43"/>
  <c r="V123" i="4"/>
  <c r="P63" i="43"/>
  <c r="W63" i="43"/>
  <c r="R63" i="43"/>
  <c r="D63" i="43"/>
  <c r="U63" i="43"/>
  <c r="F63" i="42"/>
  <c r="J63" i="42"/>
  <c r="V63" i="42"/>
  <c r="K63" i="42"/>
  <c r="W63" i="42"/>
  <c r="T63" i="42"/>
  <c r="P63" i="42"/>
  <c r="R63" i="42"/>
  <c r="H63" i="42"/>
  <c r="S63" i="42"/>
  <c r="I63" i="42"/>
  <c r="G63" i="42"/>
  <c r="Q63" i="42"/>
  <c r="B63" i="42"/>
  <c r="N63" i="42"/>
  <c r="C63" i="42"/>
  <c r="O63" i="42"/>
  <c r="W63" i="41"/>
  <c r="C90" i="41"/>
  <c r="K81" i="41"/>
  <c r="D90" i="41"/>
  <c r="J63" i="41"/>
  <c r="B90" i="43"/>
  <c r="G63" i="41"/>
  <c r="H90" i="42"/>
  <c r="V90" i="42"/>
  <c r="E63" i="41"/>
  <c r="F63" i="41"/>
  <c r="R63" i="41"/>
  <c r="H90" i="43"/>
  <c r="I63" i="41"/>
  <c r="P90" i="42"/>
  <c r="E72" i="41"/>
  <c r="F72" i="41"/>
  <c r="G72" i="41"/>
  <c r="M63" i="41"/>
  <c r="N63" i="41"/>
  <c r="U90" i="42"/>
  <c r="P90" i="43"/>
  <c r="C90" i="43"/>
  <c r="U72" i="41"/>
  <c r="V72" i="41"/>
  <c r="R90" i="43"/>
  <c r="B63" i="41"/>
  <c r="U63" i="41"/>
  <c r="V149" i="4"/>
  <c r="W81" i="41"/>
  <c r="W149" i="4"/>
  <c r="G123" i="4"/>
  <c r="L149" i="4"/>
  <c r="N149" i="4"/>
  <c r="O149" i="4"/>
  <c r="S149" i="4"/>
  <c r="R122" i="4"/>
  <c r="E51" i="39"/>
  <c r="P57" i="39"/>
  <c r="D51" i="39"/>
  <c r="R57" i="39"/>
  <c r="M51" i="39"/>
  <c r="C51" i="39"/>
  <c r="P79" i="39"/>
  <c r="U51" i="39"/>
  <c r="K51" i="39"/>
  <c r="T51" i="39"/>
  <c r="P63" i="39"/>
  <c r="N122" i="4"/>
  <c r="L79" i="38"/>
  <c r="V51" i="38"/>
  <c r="V80" i="38"/>
  <c r="W80" i="38"/>
  <c r="R51" i="38"/>
  <c r="S51" i="38"/>
  <c r="N57" i="38"/>
  <c r="E51" i="38"/>
  <c r="O57" i="38"/>
  <c r="F51" i="38"/>
  <c r="P57" i="38"/>
  <c r="Q57" i="38"/>
  <c r="M51" i="38"/>
  <c r="N51" i="38"/>
  <c r="B51" i="38"/>
  <c r="G80" i="38"/>
  <c r="N80" i="37"/>
  <c r="N80" i="38"/>
  <c r="D80" i="38"/>
  <c r="T78" i="39"/>
  <c r="D80" i="39"/>
  <c r="N51" i="37"/>
  <c r="E80" i="38"/>
  <c r="V78" i="38"/>
  <c r="W78" i="38"/>
  <c r="J51" i="37"/>
  <c r="B79" i="38"/>
  <c r="H80" i="39"/>
  <c r="B79" i="39"/>
  <c r="C79" i="38"/>
  <c r="D79" i="39"/>
  <c r="J80" i="38"/>
  <c r="D63" i="37"/>
  <c r="K80" i="38"/>
  <c r="E79" i="39"/>
  <c r="J63" i="37"/>
  <c r="L80" i="38"/>
  <c r="F79" i="39"/>
  <c r="F80" i="39"/>
  <c r="V51" i="37"/>
  <c r="K63" i="37"/>
  <c r="M80" i="38"/>
  <c r="T80" i="39"/>
  <c r="L63" i="37"/>
  <c r="B78" i="37"/>
  <c r="H79" i="38"/>
  <c r="B78" i="39"/>
  <c r="N80" i="39"/>
  <c r="C60" i="37"/>
  <c r="R63" i="37"/>
  <c r="I79" i="38"/>
  <c r="D60" i="37"/>
  <c r="K60" i="37"/>
  <c r="T63" i="37"/>
  <c r="K79" i="38"/>
  <c r="L60" i="37"/>
  <c r="F78" i="38"/>
  <c r="R80" i="38"/>
  <c r="B78" i="38"/>
  <c r="L79" i="39"/>
  <c r="R51" i="37"/>
  <c r="F57" i="37"/>
  <c r="S60" i="37"/>
  <c r="G78" i="38"/>
  <c r="S80" i="38"/>
  <c r="J78" i="38"/>
  <c r="M79" i="39"/>
  <c r="G57" i="37"/>
  <c r="D79" i="37"/>
  <c r="H78" i="38"/>
  <c r="T80" i="38"/>
  <c r="H78" i="39"/>
  <c r="H51" i="37"/>
  <c r="H57" i="37"/>
  <c r="I78" i="38"/>
  <c r="U80" i="38"/>
  <c r="N57" i="37"/>
  <c r="L79" i="37"/>
  <c r="P79" i="38"/>
  <c r="J78" i="39"/>
  <c r="O57" i="37"/>
  <c r="Q79" i="38"/>
  <c r="P57" i="37"/>
  <c r="T79" i="37"/>
  <c r="R79" i="38"/>
  <c r="F51" i="37"/>
  <c r="V57" i="37"/>
  <c r="E80" i="37"/>
  <c r="S79" i="38"/>
  <c r="T79" i="38"/>
  <c r="W57" i="37"/>
  <c r="F80" i="37"/>
  <c r="F80" i="38"/>
  <c r="T148" i="4"/>
  <c r="U148" i="4"/>
  <c r="J148" i="4"/>
  <c r="L148" i="4"/>
  <c r="M148" i="4"/>
  <c r="R148" i="4"/>
  <c r="T51" i="35"/>
  <c r="C51" i="35"/>
  <c r="E38" i="32"/>
  <c r="E176" i="4" s="1"/>
  <c r="M38" i="32"/>
  <c r="M176" i="4" s="1"/>
  <c r="F51" i="35"/>
  <c r="I51" i="35"/>
  <c r="U51" i="35"/>
  <c r="N51" i="35"/>
  <c r="D51" i="35"/>
  <c r="Q51" i="35"/>
  <c r="V80" i="35"/>
  <c r="S51" i="35"/>
  <c r="E51" i="35"/>
  <c r="T79" i="35"/>
  <c r="V51" i="35"/>
  <c r="H121" i="4"/>
  <c r="C51" i="34"/>
  <c r="W51" i="34"/>
  <c r="M51" i="34"/>
  <c r="K78" i="34"/>
  <c r="M79" i="34"/>
  <c r="K51" i="34"/>
  <c r="W80" i="34"/>
  <c r="U51" i="34"/>
  <c r="G51" i="34"/>
  <c r="H51" i="34"/>
  <c r="R57" i="34"/>
  <c r="J51" i="34"/>
  <c r="O51" i="34"/>
  <c r="E51" i="34"/>
  <c r="P51" i="34"/>
  <c r="N79" i="34"/>
  <c r="R51" i="34"/>
  <c r="S57" i="33"/>
  <c r="S78" i="34"/>
  <c r="C51" i="33"/>
  <c r="F80" i="33"/>
  <c r="E79" i="34"/>
  <c r="I51" i="33"/>
  <c r="G80" i="33"/>
  <c r="O80" i="33"/>
  <c r="G80" i="34"/>
  <c r="L51" i="33"/>
  <c r="O80" i="34"/>
  <c r="M51" i="33"/>
  <c r="Q51" i="33"/>
  <c r="F80" i="34"/>
  <c r="B51" i="33"/>
  <c r="F63" i="33"/>
  <c r="T51" i="33"/>
  <c r="J51" i="33"/>
  <c r="U51" i="33"/>
  <c r="D79" i="34"/>
  <c r="D60" i="33"/>
  <c r="E60" i="33"/>
  <c r="B78" i="33"/>
  <c r="M80" i="34"/>
  <c r="L60" i="33"/>
  <c r="U63" i="33"/>
  <c r="C78" i="33"/>
  <c r="B78" i="34"/>
  <c r="N80" i="34"/>
  <c r="N80" i="35"/>
  <c r="V63" i="33"/>
  <c r="J78" i="33"/>
  <c r="F51" i="33"/>
  <c r="R51" i="33"/>
  <c r="B57" i="33"/>
  <c r="T60" i="33"/>
  <c r="R78" i="33"/>
  <c r="C57" i="33"/>
  <c r="L79" i="34"/>
  <c r="L79" i="35"/>
  <c r="D79" i="33"/>
  <c r="D51" i="33"/>
  <c r="O79" i="34"/>
  <c r="U80" i="34"/>
  <c r="E51" i="33"/>
  <c r="J78" i="34"/>
  <c r="V80" i="34"/>
  <c r="J78" i="35"/>
  <c r="R147" i="4"/>
  <c r="B121" i="4"/>
  <c r="D121" i="4"/>
  <c r="F121" i="4"/>
  <c r="I121" i="4"/>
  <c r="J147" i="4"/>
  <c r="K147" i="4"/>
  <c r="G147" i="4"/>
  <c r="O147" i="4"/>
  <c r="U84" i="31"/>
  <c r="V84" i="31"/>
  <c r="B84" i="31"/>
  <c r="E84" i="31"/>
  <c r="F84" i="31"/>
  <c r="I84" i="31"/>
  <c r="U120" i="4"/>
  <c r="J84" i="31"/>
  <c r="W120" i="4"/>
  <c r="M84" i="31"/>
  <c r="N84" i="31"/>
  <c r="Q84" i="31"/>
  <c r="R84" i="31"/>
  <c r="I84" i="30"/>
  <c r="N120" i="30"/>
  <c r="O84" i="30"/>
  <c r="R122" i="30"/>
  <c r="M84" i="30"/>
  <c r="Q84" i="30"/>
  <c r="L84" i="30"/>
  <c r="W84" i="30"/>
  <c r="D123" i="30"/>
  <c r="T84" i="30"/>
  <c r="J84" i="30"/>
  <c r="B122" i="30"/>
  <c r="S84" i="30"/>
  <c r="W94" i="30"/>
  <c r="H84" i="30"/>
  <c r="L123" i="30"/>
  <c r="B84" i="29"/>
  <c r="V123" i="29"/>
  <c r="G94" i="29"/>
  <c r="U84" i="29"/>
  <c r="V84" i="29"/>
  <c r="O94" i="29"/>
  <c r="V122" i="30"/>
  <c r="J84" i="29"/>
  <c r="E90" i="29"/>
  <c r="G84" i="29"/>
  <c r="S84" i="29"/>
  <c r="G90" i="29"/>
  <c r="H90" i="29"/>
  <c r="M90" i="29"/>
  <c r="Q99" i="29"/>
  <c r="C105" i="29"/>
  <c r="O90" i="29"/>
  <c r="W99" i="29"/>
  <c r="E105" i="29"/>
  <c r="T119" i="30"/>
  <c r="E84" i="29"/>
  <c r="F84" i="29"/>
  <c r="R84" i="29"/>
  <c r="S105" i="29"/>
  <c r="H84" i="29"/>
  <c r="U105" i="29"/>
  <c r="O84" i="29"/>
  <c r="J119" i="29"/>
  <c r="J113" i="29" s="1"/>
  <c r="F120" i="30"/>
  <c r="M84" i="29"/>
  <c r="C84" i="29"/>
  <c r="T119" i="29"/>
  <c r="N122" i="29"/>
  <c r="G120" i="30"/>
  <c r="S123" i="30"/>
  <c r="N84" i="29"/>
  <c r="D123" i="29"/>
  <c r="N122" i="30"/>
  <c r="J123" i="29"/>
  <c r="P84" i="29"/>
  <c r="I120" i="29"/>
  <c r="K123" i="30"/>
  <c r="E146" i="4"/>
  <c r="F146" i="4"/>
  <c r="H146" i="4"/>
  <c r="G120" i="4"/>
  <c r="N113" i="29"/>
  <c r="I120" i="4"/>
  <c r="P146" i="4"/>
  <c r="L146" i="4"/>
  <c r="Q146" i="4"/>
  <c r="M146" i="4"/>
  <c r="N120" i="4"/>
  <c r="U146" i="4"/>
  <c r="M126" i="27"/>
  <c r="V75" i="24"/>
  <c r="V172" i="4" s="1"/>
  <c r="S76" i="24"/>
  <c r="S173" i="4" s="1"/>
  <c r="L98" i="27"/>
  <c r="R110" i="27"/>
  <c r="N126" i="27"/>
  <c r="E98" i="27"/>
  <c r="U110" i="27"/>
  <c r="J98" i="27"/>
  <c r="S126" i="27"/>
  <c r="U126" i="27"/>
  <c r="B57" i="24"/>
  <c r="B116" i="4" s="1"/>
  <c r="T98" i="27"/>
  <c r="J152" i="27"/>
  <c r="G126" i="27"/>
  <c r="T57" i="24"/>
  <c r="T116" i="4" s="1"/>
  <c r="U57" i="24"/>
  <c r="U116" i="4" s="1"/>
  <c r="R98" i="27"/>
  <c r="B110" i="27"/>
  <c r="R116" i="27"/>
  <c r="W57" i="24"/>
  <c r="W116" i="4" s="1"/>
  <c r="C98" i="27"/>
  <c r="Q126" i="27"/>
  <c r="N76" i="24"/>
  <c r="N173" i="4" s="1"/>
  <c r="T77" i="24"/>
  <c r="T174" i="4" s="1"/>
  <c r="O76" i="24"/>
  <c r="O173" i="4" s="1"/>
  <c r="E110" i="27"/>
  <c r="H126" i="27"/>
  <c r="K75" i="24"/>
  <c r="K172" i="4" s="1"/>
  <c r="W77" i="24"/>
  <c r="W174" i="4" s="1"/>
  <c r="E57" i="24"/>
  <c r="E116" i="4" s="1"/>
  <c r="M98" i="27"/>
  <c r="C126" i="27"/>
  <c r="O126" i="27"/>
  <c r="U98" i="27"/>
  <c r="H110" i="27"/>
  <c r="M75" i="24"/>
  <c r="M172" i="4" s="1"/>
  <c r="E126" i="27"/>
  <c r="N75" i="24"/>
  <c r="N172" i="4" s="1"/>
  <c r="T76" i="24"/>
  <c r="T173" i="4" s="1"/>
  <c r="D98" i="27"/>
  <c r="P98" i="27"/>
  <c r="J110" i="27"/>
  <c r="F126" i="27"/>
  <c r="V76" i="24"/>
  <c r="V173" i="4" s="1"/>
  <c r="W76" i="24"/>
  <c r="W173" i="4" s="1"/>
  <c r="M110" i="27"/>
  <c r="G153" i="27"/>
  <c r="B98" i="27"/>
  <c r="P126" i="27"/>
  <c r="T117" i="4"/>
  <c r="K126" i="27"/>
  <c r="W126" i="27"/>
  <c r="G110" i="26"/>
  <c r="R98" i="26"/>
  <c r="V126" i="26"/>
  <c r="I98" i="26"/>
  <c r="W126" i="26"/>
  <c r="J110" i="26"/>
  <c r="J126" i="26"/>
  <c r="D98" i="26"/>
  <c r="H110" i="26"/>
  <c r="H126" i="26"/>
  <c r="Q98" i="26"/>
  <c r="C126" i="26"/>
  <c r="I126" i="26"/>
  <c r="U126" i="26"/>
  <c r="B98" i="26"/>
  <c r="R110" i="26"/>
  <c r="F126" i="26"/>
  <c r="R126" i="26"/>
  <c r="G126" i="26"/>
  <c r="W110" i="26"/>
  <c r="L98" i="26"/>
  <c r="P110" i="26"/>
  <c r="P126" i="26"/>
  <c r="K126" i="26"/>
  <c r="Q126" i="26"/>
  <c r="J98" i="26"/>
  <c r="N126" i="26"/>
  <c r="O126" i="26"/>
  <c r="E126" i="26"/>
  <c r="J72" i="4"/>
  <c r="T69" i="24"/>
  <c r="K98" i="25"/>
  <c r="T126" i="25"/>
  <c r="R98" i="25"/>
  <c r="Q156" i="25"/>
  <c r="W156" i="25"/>
  <c r="G110" i="25"/>
  <c r="G126" i="25"/>
  <c r="R156" i="25"/>
  <c r="I153" i="26"/>
  <c r="U98" i="25"/>
  <c r="B152" i="26"/>
  <c r="F154" i="27"/>
  <c r="S98" i="25"/>
  <c r="I98" i="25"/>
  <c r="F110" i="25"/>
  <c r="F126" i="25"/>
  <c r="H136" i="25"/>
  <c r="T98" i="25"/>
  <c r="I156" i="25"/>
  <c r="B145" i="4"/>
  <c r="E67" i="24"/>
  <c r="O110" i="25"/>
  <c r="H52" i="24"/>
  <c r="H69" i="4" s="1"/>
  <c r="H142" i="4" s="1"/>
  <c r="H67" i="24"/>
  <c r="J77" i="24"/>
  <c r="J174" i="4" s="1"/>
  <c r="G98" i="25"/>
  <c r="J110" i="25"/>
  <c r="P110" i="25"/>
  <c r="D126" i="25"/>
  <c r="J126" i="25"/>
  <c r="B98" i="25"/>
  <c r="P105" i="25"/>
  <c r="Q105" i="25"/>
  <c r="U105" i="25"/>
  <c r="M110" i="25"/>
  <c r="B152" i="27"/>
  <c r="N154" i="27"/>
  <c r="Q98" i="25"/>
  <c r="N110" i="25"/>
  <c r="H126" i="25"/>
  <c r="N126" i="25"/>
  <c r="U71" i="4"/>
  <c r="U144" i="4" s="1"/>
  <c r="H76" i="24"/>
  <c r="H173" i="4" s="1"/>
  <c r="D98" i="25"/>
  <c r="M143" i="26"/>
  <c r="L153" i="27"/>
  <c r="I70" i="4"/>
  <c r="I143" i="4" s="1"/>
  <c r="C98" i="25"/>
  <c r="R110" i="25"/>
  <c r="L126" i="25"/>
  <c r="J98" i="25"/>
  <c r="S110" i="25"/>
  <c r="B52" i="24"/>
  <c r="B74" i="24" s="1"/>
  <c r="B171" i="4" s="1"/>
  <c r="E98" i="25"/>
  <c r="D119" i="25"/>
  <c r="P143" i="26"/>
  <c r="F154" i="26"/>
  <c r="I69" i="24"/>
  <c r="U110" i="25"/>
  <c r="L119" i="25"/>
  <c r="Q70" i="4"/>
  <c r="M98" i="25"/>
  <c r="V110" i="25"/>
  <c r="L110" i="25"/>
  <c r="P126" i="25"/>
  <c r="T119" i="25"/>
  <c r="Q126" i="25"/>
  <c r="R126" i="25"/>
  <c r="D153" i="26"/>
  <c r="Q69" i="24"/>
  <c r="I110" i="25"/>
  <c r="U143" i="26"/>
  <c r="T153" i="27"/>
  <c r="T3" i="4"/>
  <c r="T128" i="4" s="1"/>
  <c r="T17" i="4"/>
  <c r="B69" i="4"/>
  <c r="B142" i="4" s="1"/>
  <c r="C30" i="4"/>
  <c r="H144" i="4"/>
  <c r="T39" i="4"/>
  <c r="I144" i="4"/>
  <c r="E119" i="4"/>
  <c r="R145" i="4"/>
  <c r="D75" i="24"/>
  <c r="D172" i="4" s="1"/>
  <c r="J76" i="24"/>
  <c r="J173" i="4" s="1"/>
  <c r="P77" i="24"/>
  <c r="P174" i="4" s="1"/>
  <c r="P57" i="24"/>
  <c r="P116" i="4" s="1"/>
  <c r="V57" i="24"/>
  <c r="V116" i="4" s="1"/>
  <c r="B69" i="24"/>
  <c r="K76" i="24"/>
  <c r="K173" i="4" s="1"/>
  <c r="T144" i="4"/>
  <c r="P76" i="24"/>
  <c r="P173" i="4" s="1"/>
  <c r="U136" i="25"/>
  <c r="B77" i="24"/>
  <c r="B174" i="4" s="1"/>
  <c r="P143" i="4"/>
  <c r="S156" i="25"/>
  <c r="R143" i="4"/>
  <c r="R77" i="24"/>
  <c r="R174" i="4" s="1"/>
  <c r="V156" i="25"/>
  <c r="F67" i="24"/>
  <c r="R69" i="24"/>
  <c r="U77" i="24"/>
  <c r="U174" i="4" s="1"/>
  <c r="F145" i="4"/>
  <c r="C145" i="4"/>
  <c r="W143" i="4"/>
  <c r="G145" i="4"/>
  <c r="K67" i="24"/>
  <c r="W69" i="24"/>
  <c r="P52" i="24"/>
  <c r="F57" i="24"/>
  <c r="F116" i="4" s="1"/>
  <c r="N67" i="24"/>
  <c r="E136" i="25"/>
  <c r="R75" i="24"/>
  <c r="R172" i="4" s="1"/>
  <c r="G156" i="25"/>
  <c r="L145" i="4"/>
  <c r="S75" i="24"/>
  <c r="S172" i="4" s="1"/>
  <c r="I57" i="24"/>
  <c r="I116" i="4" s="1"/>
  <c r="B156" i="25"/>
  <c r="H156" i="25"/>
  <c r="T156" i="25"/>
  <c r="T75" i="24"/>
  <c r="T172" i="4" s="1"/>
  <c r="D77" i="24"/>
  <c r="D174" i="4" s="1"/>
  <c r="D57" i="24"/>
  <c r="D116" i="4" s="1"/>
  <c r="C156" i="25"/>
  <c r="U75" i="24"/>
  <c r="U172" i="4" s="1"/>
  <c r="F77" i="24"/>
  <c r="F174" i="4" s="1"/>
  <c r="E156" i="25"/>
  <c r="G77" i="24"/>
  <c r="G174" i="4" s="1"/>
  <c r="G57" i="24"/>
  <c r="G116" i="4" s="1"/>
  <c r="F156" i="25"/>
  <c r="B76" i="24"/>
  <c r="B173" i="4" s="1"/>
  <c r="H77" i="24"/>
  <c r="H174" i="4" s="1"/>
  <c r="H57" i="24"/>
  <c r="H116" i="4" s="1"/>
  <c r="N57" i="24"/>
  <c r="N116" i="4" s="1"/>
  <c r="F70" i="4"/>
  <c r="F143" i="4" s="1"/>
  <c r="L71" i="4"/>
  <c r="L144" i="4" s="1"/>
  <c r="E52" i="24"/>
  <c r="I77" i="24"/>
  <c r="I174" i="4" s="1"/>
  <c r="J68" i="24"/>
  <c r="M136" i="25"/>
  <c r="J52" i="24"/>
  <c r="D76" i="24"/>
  <c r="D173" i="4" s="1"/>
  <c r="M68" i="24"/>
  <c r="I75" i="24"/>
  <c r="I172" i="4" s="1"/>
  <c r="P136" i="25"/>
  <c r="O156" i="25"/>
  <c r="M52" i="24"/>
  <c r="E76" i="24"/>
  <c r="E173" i="4" s="1"/>
  <c r="Q57" i="24"/>
  <c r="Q116" i="4" s="1"/>
  <c r="O68" i="24"/>
  <c r="J156" i="25"/>
  <c r="P156" i="25"/>
  <c r="R52" i="24"/>
  <c r="F76" i="24"/>
  <c r="F173" i="4" s="1"/>
  <c r="L77" i="24"/>
  <c r="L174" i="4" s="1"/>
  <c r="L57" i="24"/>
  <c r="L116" i="4" s="1"/>
  <c r="P68" i="24"/>
  <c r="Q75" i="24"/>
  <c r="Q172" i="4" s="1"/>
  <c r="K156" i="25"/>
  <c r="U52" i="24"/>
  <c r="G76" i="24"/>
  <c r="G173" i="4" s="1"/>
  <c r="R68" i="24"/>
  <c r="M39" i="4"/>
  <c r="B30" i="4"/>
  <c r="O71" i="4"/>
  <c r="U72" i="4"/>
  <c r="S145" i="4"/>
  <c r="K30" i="4"/>
  <c r="J70" i="4"/>
  <c r="J143" i="4" s="1"/>
  <c r="V72" i="4"/>
  <c r="V145" i="4" s="1"/>
  <c r="W117" i="4"/>
  <c r="K70" i="4"/>
  <c r="K143" i="4" s="1"/>
  <c r="W72" i="4"/>
  <c r="W145" i="4" s="1"/>
  <c r="B75" i="24"/>
  <c r="B172" i="4" s="1"/>
  <c r="N77" i="24"/>
  <c r="N174" i="4" s="1"/>
  <c r="U68" i="24"/>
  <c r="C76" i="24"/>
  <c r="C173" i="4" s="1"/>
  <c r="M156" i="25"/>
  <c r="L70" i="4"/>
  <c r="L143" i="4" s="1"/>
  <c r="R71" i="4"/>
  <c r="R144" i="4" s="1"/>
  <c r="C75" i="24"/>
  <c r="C172" i="4" s="1"/>
  <c r="O77" i="24"/>
  <c r="O174" i="4" s="1"/>
  <c r="O57" i="24"/>
  <c r="O116" i="4" s="1"/>
  <c r="W68" i="24"/>
  <c r="N156" i="25"/>
  <c r="E137" i="23"/>
  <c r="E60" i="20"/>
  <c r="E113" i="4" s="1"/>
  <c r="P61" i="20"/>
  <c r="P114" i="4" s="1"/>
  <c r="P158" i="23"/>
  <c r="K60" i="20"/>
  <c r="K113" i="4" s="1"/>
  <c r="D5" i="23"/>
  <c r="L60" i="20"/>
  <c r="L113" i="4" s="1"/>
  <c r="C205" i="23"/>
  <c r="H171" i="23"/>
  <c r="N205" i="23"/>
  <c r="S60" i="20"/>
  <c r="S113" i="4" s="1"/>
  <c r="I48" i="23"/>
  <c r="T60" i="20"/>
  <c r="T113" i="4" s="1"/>
  <c r="M205" i="23"/>
  <c r="I157" i="23"/>
  <c r="P160" i="23"/>
  <c r="Q61" i="20"/>
  <c r="Q114" i="4" s="1"/>
  <c r="Q160" i="23"/>
  <c r="E201" i="23"/>
  <c r="V205" i="23"/>
  <c r="Q205" i="23"/>
  <c r="E141" i="23"/>
  <c r="L139" i="23"/>
  <c r="P157" i="23"/>
  <c r="Q157" i="23"/>
  <c r="H78" i="20"/>
  <c r="H169" i="4" s="1"/>
  <c r="F99" i="23"/>
  <c r="M48" i="23"/>
  <c r="G99" i="23"/>
  <c r="H99" i="23"/>
  <c r="H62" i="20" s="1"/>
  <c r="H115" i="4" s="1"/>
  <c r="M141" i="23"/>
  <c r="I99" i="23"/>
  <c r="N99" i="23"/>
  <c r="O99" i="23"/>
  <c r="Q203" i="23"/>
  <c r="Q194" i="23" s="1"/>
  <c r="P99" i="23"/>
  <c r="Q99" i="23"/>
  <c r="B5" i="23"/>
  <c r="V99" i="23"/>
  <c r="J60" i="20"/>
  <c r="J113" i="4" s="1"/>
  <c r="C5" i="23"/>
  <c r="C141" i="23" s="1"/>
  <c r="U48" i="23"/>
  <c r="U151" i="23" s="1"/>
  <c r="W99" i="23"/>
  <c r="C132" i="22"/>
  <c r="Q132" i="22"/>
  <c r="L201" i="22"/>
  <c r="C146" i="22"/>
  <c r="V202" i="22"/>
  <c r="I165" i="22"/>
  <c r="U165" i="22"/>
  <c r="I146" i="22"/>
  <c r="J165" i="22"/>
  <c r="J146" i="22"/>
  <c r="H165" i="22"/>
  <c r="T165" i="22"/>
  <c r="K132" i="22"/>
  <c r="Q165" i="22"/>
  <c r="F141" i="22"/>
  <c r="F132" i="22" s="1"/>
  <c r="Q146" i="22"/>
  <c r="R165" i="22"/>
  <c r="N132" i="22"/>
  <c r="R146" i="22"/>
  <c r="J157" i="22"/>
  <c r="F202" i="22"/>
  <c r="R157" i="22"/>
  <c r="E165" i="22"/>
  <c r="P165" i="22"/>
  <c r="S132" i="22"/>
  <c r="I132" i="22"/>
  <c r="D201" i="22"/>
  <c r="P203" i="22"/>
  <c r="T146" i="22"/>
  <c r="D165" i="22"/>
  <c r="V132" i="22"/>
  <c r="N202" i="22"/>
  <c r="T67" i="4"/>
  <c r="T140" i="4" s="1"/>
  <c r="M132" i="21"/>
  <c r="U175" i="21"/>
  <c r="S183" i="21"/>
  <c r="C183" i="21"/>
  <c r="U165" i="21"/>
  <c r="N66" i="4"/>
  <c r="N165" i="21"/>
  <c r="C165" i="21"/>
  <c r="K183" i="21"/>
  <c r="C132" i="21"/>
  <c r="W146" i="21"/>
  <c r="K68" i="4"/>
  <c r="K141" i="4" s="1"/>
  <c r="D146" i="21"/>
  <c r="J171" i="21"/>
  <c r="G139" i="4"/>
  <c r="M68" i="4"/>
  <c r="M141" i="4" s="1"/>
  <c r="F132" i="21"/>
  <c r="K171" i="21"/>
  <c r="G201" i="21"/>
  <c r="G194" i="21" s="1"/>
  <c r="G132" i="21"/>
  <c r="R171" i="21"/>
  <c r="C201" i="22"/>
  <c r="E165" i="21"/>
  <c r="K165" i="21"/>
  <c r="S171" i="21"/>
  <c r="W203" i="22"/>
  <c r="H160" i="21"/>
  <c r="K203" i="21"/>
  <c r="C141" i="21"/>
  <c r="I160" i="21"/>
  <c r="K132" i="21"/>
  <c r="I146" i="21"/>
  <c r="H165" i="21"/>
  <c r="N192" i="22"/>
  <c r="D203" i="22"/>
  <c r="P213" i="22"/>
  <c r="E67" i="4"/>
  <c r="G67" i="4"/>
  <c r="C146" i="21"/>
  <c r="J67" i="4"/>
  <c r="J140" i="4" s="1"/>
  <c r="G69" i="20"/>
  <c r="G141" i="21"/>
  <c r="L146" i="21"/>
  <c r="B157" i="21"/>
  <c r="Q160" i="21"/>
  <c r="I165" i="21"/>
  <c r="M192" i="21"/>
  <c r="C157" i="21"/>
  <c r="N192" i="21"/>
  <c r="N183" i="21" s="1"/>
  <c r="M67" i="4"/>
  <c r="N132" i="21"/>
  <c r="G157" i="21"/>
  <c r="O132" i="21"/>
  <c r="O141" i="21"/>
  <c r="G146" i="21"/>
  <c r="J157" i="21"/>
  <c r="B202" i="22"/>
  <c r="U51" i="20"/>
  <c r="U65" i="4" s="1"/>
  <c r="S141" i="21"/>
  <c r="K157" i="21"/>
  <c r="M165" i="21"/>
  <c r="S165" i="21"/>
  <c r="U69" i="20"/>
  <c r="V141" i="21"/>
  <c r="V132" i="21" s="1"/>
  <c r="O157" i="21"/>
  <c r="W141" i="21"/>
  <c r="W132" i="21" s="1"/>
  <c r="R157" i="21"/>
  <c r="S132" i="21"/>
  <c r="K146" i="21"/>
  <c r="Q146" i="21"/>
  <c r="S157" i="21"/>
  <c r="P165" i="21"/>
  <c r="F165" i="21"/>
  <c r="K175" i="21"/>
  <c r="V192" i="22"/>
  <c r="L203" i="22"/>
  <c r="U183" i="23"/>
  <c r="M140" i="4"/>
  <c r="S141" i="4"/>
  <c r="K205" i="21"/>
  <c r="H139" i="4"/>
  <c r="T141" i="4"/>
  <c r="E205" i="23"/>
  <c r="M205" i="21"/>
  <c r="J139" i="4"/>
  <c r="V141" i="4"/>
  <c r="W183" i="21"/>
  <c r="P33" i="4"/>
  <c r="K139" i="4"/>
  <c r="W141" i="4"/>
  <c r="U205" i="21"/>
  <c r="J183" i="23"/>
  <c r="R140" i="4"/>
  <c r="Q183" i="23"/>
  <c r="K205" i="23"/>
  <c r="B51" i="20"/>
  <c r="B65" i="4" s="1"/>
  <c r="B138" i="4" s="1"/>
  <c r="R69" i="20"/>
  <c r="O139" i="4"/>
  <c r="U140" i="4"/>
  <c r="S205" i="21"/>
  <c r="R183" i="21"/>
  <c r="L205" i="21"/>
  <c r="F139" i="4"/>
  <c r="Q51" i="20"/>
  <c r="Q65" i="4" s="1"/>
  <c r="Q138" i="4" s="1"/>
  <c r="D70" i="20"/>
  <c r="D183" i="23"/>
  <c r="B68" i="4"/>
  <c r="B141" i="4" s="1"/>
  <c r="H70" i="20"/>
  <c r="R183" i="23"/>
  <c r="I70" i="20"/>
  <c r="S205" i="23"/>
  <c r="E51" i="20"/>
  <c r="E65" i="4" s="1"/>
  <c r="E138" i="4" s="1"/>
  <c r="G183" i="21"/>
  <c r="I138" i="4"/>
  <c r="J68" i="4"/>
  <c r="J141" i="4" s="1"/>
  <c r="P78" i="20"/>
  <c r="P169" i="4" s="1"/>
  <c r="C205" i="21"/>
  <c r="M51" i="20"/>
  <c r="M65" i="4" s="1"/>
  <c r="M138" i="4" s="1"/>
  <c r="F205" i="23"/>
  <c r="I71" i="20"/>
  <c r="J183" i="21"/>
  <c r="O183" i="21"/>
  <c r="E140" i="4"/>
  <c r="V139" i="4"/>
  <c r="U138" i="4"/>
  <c r="W139" i="4"/>
  <c r="B66" i="4"/>
  <c r="B139" i="4" s="1"/>
  <c r="H67" i="4"/>
  <c r="H140" i="4" s="1"/>
  <c r="N68" i="4"/>
  <c r="N141" i="4" s="1"/>
  <c r="I67" i="4"/>
  <c r="I140" i="4" s="1"/>
  <c r="O68" i="4"/>
  <c r="O141" i="4" s="1"/>
  <c r="W194" i="21"/>
  <c r="B183" i="23"/>
  <c r="I183" i="23"/>
  <c r="E66" i="4"/>
  <c r="K67" i="4"/>
  <c r="Q68" i="4"/>
  <c r="N71" i="20"/>
  <c r="B183" i="21"/>
  <c r="T183" i="23"/>
  <c r="L167" i="19"/>
  <c r="L80" i="16"/>
  <c r="L109" i="4" s="1"/>
  <c r="Q173" i="19"/>
  <c r="Q80" i="16"/>
  <c r="Q109" i="4" s="1"/>
  <c r="Q168" i="19"/>
  <c r="Q172" i="19"/>
  <c r="R171" i="19"/>
  <c r="R80" i="16"/>
  <c r="R109" i="4" s="1"/>
  <c r="W81" i="16"/>
  <c r="W187" i="19"/>
  <c r="T167" i="19"/>
  <c r="T80" i="16"/>
  <c r="T109" i="4" s="1"/>
  <c r="T77" i="16"/>
  <c r="T76" i="16" s="1"/>
  <c r="W80" i="16"/>
  <c r="W109" i="4" s="1"/>
  <c r="W77" i="16"/>
  <c r="W76" i="16" s="1"/>
  <c r="W167" i="19"/>
  <c r="G81" i="16"/>
  <c r="G77" i="16"/>
  <c r="G76" i="16" s="1"/>
  <c r="H185" i="19"/>
  <c r="H81" i="16"/>
  <c r="H110" i="4" s="1"/>
  <c r="G171" i="19"/>
  <c r="T171" i="19"/>
  <c r="D77" i="16"/>
  <c r="I171" i="19"/>
  <c r="I168" i="19"/>
  <c r="U197" i="19"/>
  <c r="B80" i="16"/>
  <c r="B109" i="4" s="1"/>
  <c r="O197" i="19"/>
  <c r="L61" i="19"/>
  <c r="D197" i="19"/>
  <c r="P197" i="19"/>
  <c r="B197" i="19"/>
  <c r="T61" i="19"/>
  <c r="L197" i="19"/>
  <c r="O5" i="19"/>
  <c r="I197" i="19"/>
  <c r="J197" i="19"/>
  <c r="D176" i="19"/>
  <c r="S5" i="19"/>
  <c r="S80" i="16" s="1"/>
  <c r="S109" i="4" s="1"/>
  <c r="M61" i="19"/>
  <c r="E81" i="16"/>
  <c r="E110" i="4" s="1"/>
  <c r="O61" i="19"/>
  <c r="B103" i="16"/>
  <c r="B166" i="4" s="1"/>
  <c r="P61" i="19"/>
  <c r="M197" i="19"/>
  <c r="U61" i="19"/>
  <c r="F61" i="19"/>
  <c r="D171" i="19"/>
  <c r="D103" i="16"/>
  <c r="D166" i="4" s="1"/>
  <c r="W197" i="19"/>
  <c r="G197" i="19"/>
  <c r="N81" i="16"/>
  <c r="N110" i="4" s="1"/>
  <c r="G167" i="19"/>
  <c r="R197" i="19"/>
  <c r="H197" i="19"/>
  <c r="K169" i="18"/>
  <c r="K97" i="16"/>
  <c r="K95" i="16"/>
  <c r="E178" i="18"/>
  <c r="R197" i="18"/>
  <c r="F197" i="18"/>
  <c r="N178" i="18"/>
  <c r="D197" i="18"/>
  <c r="B178" i="18"/>
  <c r="M178" i="18"/>
  <c r="G197" i="18"/>
  <c r="J197" i="18"/>
  <c r="L197" i="18"/>
  <c r="S178" i="18"/>
  <c r="M197" i="18"/>
  <c r="S197" i="18"/>
  <c r="T178" i="18"/>
  <c r="N197" i="18"/>
  <c r="U178" i="18"/>
  <c r="K178" i="18"/>
  <c r="O197" i="18"/>
  <c r="E197" i="18"/>
  <c r="V197" i="18"/>
  <c r="C5" i="18"/>
  <c r="C169" i="18" s="1"/>
  <c r="P178" i="18"/>
  <c r="T197" i="18"/>
  <c r="F190" i="17"/>
  <c r="V90" i="16"/>
  <c r="V184" i="17"/>
  <c r="N190" i="17"/>
  <c r="V197" i="17"/>
  <c r="D178" i="17"/>
  <c r="J53" i="16"/>
  <c r="E178" i="17"/>
  <c r="N53" i="16"/>
  <c r="N62" i="4" s="1"/>
  <c r="R161" i="17"/>
  <c r="O5" i="18"/>
  <c r="O97" i="16" s="1"/>
  <c r="O53" i="16"/>
  <c r="G178" i="17"/>
  <c r="H178" i="17"/>
  <c r="G197" i="17"/>
  <c r="P203" i="17"/>
  <c r="Q217" i="17"/>
  <c r="Q53" i="16"/>
  <c r="F95" i="16"/>
  <c r="O163" i="17"/>
  <c r="S223" i="18"/>
  <c r="R53" i="16"/>
  <c r="R91" i="16" s="1"/>
  <c r="C197" i="17"/>
  <c r="O197" i="17"/>
  <c r="R164" i="17"/>
  <c r="J178" i="17"/>
  <c r="T53" i="16"/>
  <c r="F217" i="17"/>
  <c r="Q178" i="17"/>
  <c r="R178" i="17"/>
  <c r="E197" i="17"/>
  <c r="L178" i="17"/>
  <c r="F197" i="17"/>
  <c r="L197" i="17"/>
  <c r="M178" i="17"/>
  <c r="F237" i="18"/>
  <c r="R248" i="18"/>
  <c r="L96" i="16"/>
  <c r="M96" i="16"/>
  <c r="O178" i="17"/>
  <c r="F178" i="17"/>
  <c r="I197" i="17"/>
  <c r="V63" i="4"/>
  <c r="N96" i="16"/>
  <c r="P178" i="17"/>
  <c r="N5" i="18"/>
  <c r="N173" i="18" s="1"/>
  <c r="O96" i="16"/>
  <c r="K197" i="17"/>
  <c r="W197" i="17"/>
  <c r="S5" i="18"/>
  <c r="S163" i="18" s="1"/>
  <c r="S71" i="16"/>
  <c r="V5" i="18"/>
  <c r="V170" i="18" s="1"/>
  <c r="T71" i="16"/>
  <c r="Q96" i="16"/>
  <c r="S178" i="17"/>
  <c r="C178" i="17"/>
  <c r="R166" i="18"/>
  <c r="U71" i="16"/>
  <c r="T178" i="17"/>
  <c r="N197" i="17"/>
  <c r="T197" i="17"/>
  <c r="W166" i="18"/>
  <c r="H64" i="4"/>
  <c r="S96" i="16"/>
  <c r="U197" i="17"/>
  <c r="K168" i="18"/>
  <c r="T96" i="16"/>
  <c r="G64" i="4"/>
  <c r="G137" i="4" s="1"/>
  <c r="I64" i="4"/>
  <c r="U96" i="16"/>
  <c r="B5" i="17"/>
  <c r="N168" i="17"/>
  <c r="W178" i="17"/>
  <c r="N178" i="17"/>
  <c r="Q197" i="17"/>
  <c r="K173" i="18"/>
  <c r="V96" i="16"/>
  <c r="D5" i="17"/>
  <c r="F5" i="17"/>
  <c r="F217" i="18" s="1"/>
  <c r="O170" i="17"/>
  <c r="S197" i="17"/>
  <c r="N90" i="16"/>
  <c r="C97" i="16"/>
  <c r="C95" i="16" s="1"/>
  <c r="G5" i="17"/>
  <c r="G5" i="18"/>
  <c r="C3" i="4"/>
  <c r="C128" i="4" s="1"/>
  <c r="C9" i="4"/>
  <c r="G3" i="4"/>
  <c r="G128" i="4" s="1"/>
  <c r="G9" i="4"/>
  <c r="B136" i="4"/>
  <c r="W110" i="4"/>
  <c r="L52" i="16"/>
  <c r="L61" i="4" s="1"/>
  <c r="L134" i="4" s="1"/>
  <c r="S52" i="16"/>
  <c r="S61" i="4" s="1"/>
  <c r="T52" i="16"/>
  <c r="W71" i="16"/>
  <c r="N135" i="4"/>
  <c r="K136" i="4"/>
  <c r="L63" i="4"/>
  <c r="L136" i="4" s="1"/>
  <c r="R64" i="4"/>
  <c r="R137" i="4" s="1"/>
  <c r="D79" i="16"/>
  <c r="D108" i="4" s="1"/>
  <c r="S137" i="4"/>
  <c r="T137" i="4"/>
  <c r="C103" i="16"/>
  <c r="C166" i="4" s="1"/>
  <c r="D76" i="16"/>
  <c r="F90" i="16"/>
  <c r="U137" i="4"/>
  <c r="G90" i="16"/>
  <c r="V137" i="4"/>
  <c r="W64" i="4"/>
  <c r="W137" i="4" s="1"/>
  <c r="W3" i="4"/>
  <c r="W128" i="4" s="1"/>
  <c r="R30" i="4"/>
  <c r="R63" i="4"/>
  <c r="R136" i="4" s="1"/>
  <c r="J3" i="4"/>
  <c r="J128" i="4" s="1"/>
  <c r="L89" i="16"/>
  <c r="S30" i="4"/>
  <c r="S63" i="4"/>
  <c r="S136" i="4" s="1"/>
  <c r="T63" i="4"/>
  <c r="T136" i="4" s="1"/>
  <c r="U63" i="4"/>
  <c r="U136" i="4" s="1"/>
  <c r="J103" i="16"/>
  <c r="J166" i="4" s="1"/>
  <c r="N217" i="17"/>
  <c r="L103" i="16"/>
  <c r="L166" i="4" s="1"/>
  <c r="C71" i="16"/>
  <c r="D93" i="16"/>
  <c r="M136" i="4"/>
  <c r="B64" i="4"/>
  <c r="B137" i="4" s="1"/>
  <c r="D71" i="16"/>
  <c r="L93" i="16"/>
  <c r="C137" i="4"/>
  <c r="E71" i="16"/>
  <c r="T93" i="16"/>
  <c r="D137" i="4"/>
  <c r="O103" i="16"/>
  <c r="O166" i="4" s="1"/>
  <c r="H136" i="4"/>
  <c r="I136" i="4"/>
  <c r="E64" i="4"/>
  <c r="E137" i="4" s="1"/>
  <c r="K71" i="16"/>
  <c r="S135" i="4"/>
  <c r="L71" i="16"/>
  <c r="B217" i="15"/>
  <c r="B78" i="12"/>
  <c r="B107" i="4" s="1"/>
  <c r="F253" i="15"/>
  <c r="F78" i="12"/>
  <c r="F107" i="4" s="1"/>
  <c r="E253" i="15"/>
  <c r="E78" i="12"/>
  <c r="E107" i="4" s="1"/>
  <c r="J217" i="15"/>
  <c r="J78" i="12"/>
  <c r="J107" i="4" s="1"/>
  <c r="O220" i="15"/>
  <c r="O78" i="12"/>
  <c r="O107" i="4" s="1"/>
  <c r="U253" i="15"/>
  <c r="U78" i="12"/>
  <c r="U107" i="4" s="1"/>
  <c r="K187" i="15"/>
  <c r="W216" i="15"/>
  <c r="W162" i="15"/>
  <c r="M187" i="15"/>
  <c r="O34" i="15"/>
  <c r="N187" i="15"/>
  <c r="D171" i="15"/>
  <c r="G181" i="15"/>
  <c r="L75" i="12"/>
  <c r="L104" i="4" s="1"/>
  <c r="F162" i="15"/>
  <c r="E171" i="15"/>
  <c r="O181" i="15"/>
  <c r="W187" i="15"/>
  <c r="W181" i="15"/>
  <c r="R187" i="15"/>
  <c r="M101" i="12"/>
  <c r="M162" i="4" s="1"/>
  <c r="G171" i="15"/>
  <c r="S187" i="15"/>
  <c r="I162" i="15"/>
  <c r="H171" i="15"/>
  <c r="D162" i="15"/>
  <c r="U187" i="15"/>
  <c r="E162" i="15"/>
  <c r="V187" i="15"/>
  <c r="Q171" i="15"/>
  <c r="G76" i="12"/>
  <c r="G216" i="15"/>
  <c r="G162" i="15"/>
  <c r="L171" i="15"/>
  <c r="R101" i="12"/>
  <c r="R162" i="4" s="1"/>
  <c r="H162" i="15"/>
  <c r="N162" i="15"/>
  <c r="M171" i="15"/>
  <c r="I75" i="12"/>
  <c r="I104" i="4" s="1"/>
  <c r="Q162" i="15"/>
  <c r="P171" i="15"/>
  <c r="W101" i="12"/>
  <c r="W162" i="4" s="1"/>
  <c r="P76" i="12"/>
  <c r="L162" i="15"/>
  <c r="G187" i="15"/>
  <c r="G71" i="12"/>
  <c r="G70" i="12" s="1"/>
  <c r="G78" i="12"/>
  <c r="G107" i="4" s="1"/>
  <c r="M162" i="15"/>
  <c r="B187" i="15"/>
  <c r="C187" i="15"/>
  <c r="O216" i="15"/>
  <c r="E187" i="15"/>
  <c r="F187" i="15"/>
  <c r="P162" i="15"/>
  <c r="V162" i="15"/>
  <c r="U171" i="15"/>
  <c r="R78" i="12"/>
  <c r="R107" i="4" s="1"/>
  <c r="W171" i="15"/>
  <c r="D34" i="15"/>
  <c r="T162" i="15"/>
  <c r="O187" i="15"/>
  <c r="N171" i="14"/>
  <c r="C162" i="14"/>
  <c r="I171" i="14"/>
  <c r="U171" i="14"/>
  <c r="H204" i="14"/>
  <c r="T204" i="14"/>
  <c r="F162" i="14"/>
  <c r="L171" i="14"/>
  <c r="D187" i="14"/>
  <c r="U187" i="14"/>
  <c r="I162" i="14"/>
  <c r="U162" i="14"/>
  <c r="W187" i="14"/>
  <c r="V171" i="14"/>
  <c r="B187" i="14"/>
  <c r="K162" i="14"/>
  <c r="Q171" i="14"/>
  <c r="P204" i="14"/>
  <c r="F204" i="14"/>
  <c r="L162" i="14"/>
  <c r="S171" i="14"/>
  <c r="R204" i="14"/>
  <c r="N162" i="14"/>
  <c r="T171" i="14"/>
  <c r="L187" i="14"/>
  <c r="U204" i="14"/>
  <c r="Q162" i="14"/>
  <c r="J187" i="14"/>
  <c r="S162" i="14"/>
  <c r="E187" i="14"/>
  <c r="B204" i="14"/>
  <c r="T162" i="14"/>
  <c r="C204" i="14"/>
  <c r="E162" i="14"/>
  <c r="G187" i="14"/>
  <c r="V162" i="14"/>
  <c r="F171" i="14"/>
  <c r="H187" i="14"/>
  <c r="T187" i="14"/>
  <c r="M171" i="14"/>
  <c r="H162" i="14"/>
  <c r="C171" i="14"/>
  <c r="D171" i="14"/>
  <c r="R187" i="14"/>
  <c r="M187" i="14"/>
  <c r="M162" i="14"/>
  <c r="O187" i="14"/>
  <c r="L204" i="14"/>
  <c r="P187" i="14"/>
  <c r="G204" i="14"/>
  <c r="H56" i="4"/>
  <c r="H131" i="4" s="1"/>
  <c r="T162" i="13"/>
  <c r="B171" i="13"/>
  <c r="N171" i="13"/>
  <c r="C204" i="13"/>
  <c r="T224" i="13"/>
  <c r="D224" i="13"/>
  <c r="F162" i="13"/>
  <c r="D171" i="13"/>
  <c r="K187" i="13"/>
  <c r="E171" i="13"/>
  <c r="F187" i="13"/>
  <c r="R187" i="13"/>
  <c r="H187" i="13"/>
  <c r="T181" i="13"/>
  <c r="I187" i="13"/>
  <c r="O171" i="13"/>
  <c r="K224" i="13"/>
  <c r="W224" i="13"/>
  <c r="G59" i="4"/>
  <c r="J171" i="13"/>
  <c r="V171" i="13"/>
  <c r="E204" i="13"/>
  <c r="K204" i="13"/>
  <c r="O233" i="13"/>
  <c r="G162" i="13"/>
  <c r="K171" i="13"/>
  <c r="F204" i="13"/>
  <c r="R204" i="13"/>
  <c r="G224" i="13"/>
  <c r="B162" i="13"/>
  <c r="N162" i="13"/>
  <c r="L171" i="13"/>
  <c r="S187" i="13"/>
  <c r="C162" i="13"/>
  <c r="M171" i="13"/>
  <c r="N187" i="13"/>
  <c r="H204" i="13"/>
  <c r="C224" i="13"/>
  <c r="D162" i="13"/>
  <c r="I204" i="13"/>
  <c r="E162" i="13"/>
  <c r="P187" i="13"/>
  <c r="Q187" i="13"/>
  <c r="B187" i="13"/>
  <c r="W56" i="4"/>
  <c r="W131" i="4" s="1"/>
  <c r="O59" i="4"/>
  <c r="W171" i="13"/>
  <c r="C58" i="4"/>
  <c r="P59" i="4"/>
  <c r="R171" i="13"/>
  <c r="M204" i="13"/>
  <c r="S204" i="13"/>
  <c r="D58" i="4"/>
  <c r="Q59" i="4"/>
  <c r="O162" i="13"/>
  <c r="S171" i="13"/>
  <c r="N204" i="13"/>
  <c r="T171" i="13"/>
  <c r="G58" i="4"/>
  <c r="T59" i="4"/>
  <c r="T88" i="12"/>
  <c r="L162" i="13"/>
  <c r="F171" i="13"/>
  <c r="Q204" i="13"/>
  <c r="N59" i="4"/>
  <c r="J162" i="13"/>
  <c r="P204" i="13"/>
  <c r="H58" i="4"/>
  <c r="U59" i="4"/>
  <c r="C89" i="12"/>
  <c r="M162" i="13"/>
  <c r="B204" i="13"/>
  <c r="D88" i="12"/>
  <c r="V162" i="13"/>
  <c r="F58" i="4"/>
  <c r="K162" i="13"/>
  <c r="U171" i="13"/>
  <c r="V187" i="13"/>
  <c r="I58" i="4"/>
  <c r="E89" i="12"/>
  <c r="C187" i="13"/>
  <c r="J58" i="4"/>
  <c r="J187" i="13"/>
  <c r="B216" i="13"/>
  <c r="V204" i="13"/>
  <c r="R216" i="13"/>
  <c r="R162" i="13"/>
  <c r="K58" i="4"/>
  <c r="N89" i="12"/>
  <c r="U204" i="13"/>
  <c r="L58" i="4"/>
  <c r="D60" i="4"/>
  <c r="D133" i="4" s="1"/>
  <c r="W162" i="13"/>
  <c r="F56" i="4"/>
  <c r="F131" i="4" s="1"/>
  <c r="N58" i="4"/>
  <c r="S162" i="13"/>
  <c r="G171" i="13"/>
  <c r="U7" i="4"/>
  <c r="Q33" i="4"/>
  <c r="G56" i="4"/>
  <c r="G131" i="4" s="1"/>
  <c r="B58" i="4"/>
  <c r="H59" i="4"/>
  <c r="N60" i="4"/>
  <c r="N133" i="4" s="1"/>
  <c r="T106" i="4"/>
  <c r="I31" i="12"/>
  <c r="L65" i="12"/>
  <c r="L86" i="12" s="1"/>
  <c r="C88" i="12"/>
  <c r="U224" i="13"/>
  <c r="V224" i="13"/>
  <c r="I88" i="12"/>
  <c r="K88" i="12"/>
  <c r="C133" i="4"/>
  <c r="L3" i="4"/>
  <c r="L128" i="4" s="1"/>
  <c r="L88" i="12"/>
  <c r="J30" i="4"/>
  <c r="Q88" i="12"/>
  <c r="J224" i="13"/>
  <c r="L38" i="7"/>
  <c r="E65" i="12"/>
  <c r="E57" i="4" s="1"/>
  <c r="E132" i="4" s="1"/>
  <c r="K42" i="4"/>
  <c r="J31" i="12"/>
  <c r="W233" i="13"/>
  <c r="H253" i="13"/>
  <c r="C85" i="12"/>
  <c r="K89" i="12"/>
  <c r="I253" i="13"/>
  <c r="D37" i="12"/>
  <c r="E85" i="12"/>
  <c r="M89" i="12"/>
  <c r="E224" i="13"/>
  <c r="F224" i="13"/>
  <c r="R224" i="13"/>
  <c r="E7" i="4"/>
  <c r="F37" i="12"/>
  <c r="Q75" i="12"/>
  <c r="Q104" i="4" s="1"/>
  <c r="K85" i="12"/>
  <c r="H243" i="13"/>
  <c r="M133" i="4"/>
  <c r="U38" i="7"/>
  <c r="M65" i="12"/>
  <c r="M57" i="4" s="1"/>
  <c r="M132" i="4" s="1"/>
  <c r="M85" i="12"/>
  <c r="U89" i="12"/>
  <c r="H224" i="13"/>
  <c r="I7" i="4"/>
  <c r="S42" i="4"/>
  <c r="D3" i="12"/>
  <c r="R31" i="12"/>
  <c r="W70" i="12"/>
  <c r="W75" i="12"/>
  <c r="N85" i="12"/>
  <c r="V89" i="12"/>
  <c r="I224" i="13"/>
  <c r="F85" i="12"/>
  <c r="J7" i="4"/>
  <c r="S58" i="4"/>
  <c r="E3" i="12"/>
  <c r="Q63" i="12"/>
  <c r="Q55" i="4" s="1"/>
  <c r="S85" i="12"/>
  <c r="P253" i="13"/>
  <c r="G7" i="4"/>
  <c r="E39" i="4"/>
  <c r="T38" i="7"/>
  <c r="H7" i="4"/>
  <c r="F3" i="12"/>
  <c r="F5" i="4" s="1"/>
  <c r="D233" i="13"/>
  <c r="L7" i="4"/>
  <c r="E133" i="4"/>
  <c r="K3" i="12"/>
  <c r="K5" i="4" s="1"/>
  <c r="K37" i="12"/>
  <c r="Q253" i="13"/>
  <c r="M7" i="4"/>
  <c r="I33" i="4"/>
  <c r="V58" i="4"/>
  <c r="L106" i="4"/>
  <c r="L3" i="12"/>
  <c r="L5" i="4" s="1"/>
  <c r="V31" i="12"/>
  <c r="L37" i="12"/>
  <c r="B101" i="12"/>
  <c r="B162" i="4" s="1"/>
  <c r="B87" i="12"/>
  <c r="M224" i="13"/>
  <c r="G233" i="13"/>
  <c r="N224" i="13"/>
  <c r="B7" i="4"/>
  <c r="D39" i="4"/>
  <c r="O31" i="12"/>
  <c r="K7" i="4"/>
  <c r="G33" i="4"/>
  <c r="N7" i="4"/>
  <c r="J33" i="4"/>
  <c r="L39" i="4"/>
  <c r="B42" i="4"/>
  <c r="K57" i="4"/>
  <c r="K132" i="4" s="1"/>
  <c r="G133" i="4"/>
  <c r="M3" i="12"/>
  <c r="M5" i="4" s="1"/>
  <c r="W31" i="12"/>
  <c r="M37" i="12"/>
  <c r="G87" i="12"/>
  <c r="O7" i="4"/>
  <c r="K33" i="4"/>
  <c r="C42" i="4"/>
  <c r="B59" i="4"/>
  <c r="B3" i="4"/>
  <c r="B128" i="4" s="1"/>
  <c r="N3" i="12"/>
  <c r="C31" i="12"/>
  <c r="I87" i="12"/>
  <c r="P7" i="4"/>
  <c r="B56" i="4"/>
  <c r="B131" i="4" s="1"/>
  <c r="C59" i="4"/>
  <c r="S3" i="12"/>
  <c r="U65" i="12"/>
  <c r="U57" i="4" s="1"/>
  <c r="U132" i="4" s="1"/>
  <c r="J87" i="12"/>
  <c r="P224" i="13"/>
  <c r="P243" i="13"/>
  <c r="D7" i="4"/>
  <c r="Q7" i="4"/>
  <c r="C56" i="4"/>
  <c r="C131" i="4" s="1"/>
  <c r="Q57" i="4"/>
  <c r="Q132" i="4" s="1"/>
  <c r="C65" i="12"/>
  <c r="F101" i="12"/>
  <c r="F162" i="4" s="1"/>
  <c r="Q224" i="13"/>
  <c r="U39" i="4"/>
  <c r="J133" i="4"/>
  <c r="R7" i="4"/>
  <c r="D56" i="4"/>
  <c r="D131" i="4" s="1"/>
  <c r="S57" i="4"/>
  <c r="S132" i="4" s="1"/>
  <c r="E59" i="4"/>
  <c r="U3" i="12"/>
  <c r="D65" i="12"/>
  <c r="D86" i="12" s="1"/>
  <c r="Q87" i="12"/>
  <c r="B224" i="13"/>
  <c r="E56" i="4"/>
  <c r="E131" i="4" s="1"/>
  <c r="T57" i="4"/>
  <c r="T132" i="4" s="1"/>
  <c r="F59" i="4"/>
  <c r="L60" i="4"/>
  <c r="L133" i="4" s="1"/>
  <c r="F3" i="4"/>
  <c r="F128" i="4" s="1"/>
  <c r="I65" i="12"/>
  <c r="I86" i="12" s="1"/>
  <c r="L233" i="13"/>
  <c r="G5" i="11"/>
  <c r="Q100" i="11"/>
  <c r="R100" i="11"/>
  <c r="S100" i="11"/>
  <c r="M117" i="11"/>
  <c r="D100" i="11"/>
  <c r="H117" i="11"/>
  <c r="T117" i="11"/>
  <c r="T5" i="11"/>
  <c r="J117" i="11"/>
  <c r="K117" i="11"/>
  <c r="I117" i="11"/>
  <c r="P54" i="11"/>
  <c r="D111" i="11"/>
  <c r="E100" i="11"/>
  <c r="E111" i="11"/>
  <c r="U117" i="11"/>
  <c r="R54" i="11"/>
  <c r="L100" i="11"/>
  <c r="P117" i="11"/>
  <c r="L52" i="8"/>
  <c r="L51" i="8" s="1"/>
  <c r="Q117" i="11"/>
  <c r="B100" i="11"/>
  <c r="T111" i="11"/>
  <c r="R117" i="11"/>
  <c r="S117" i="11"/>
  <c r="N55" i="8"/>
  <c r="N100" i="4" s="1"/>
  <c r="D117" i="11"/>
  <c r="F55" i="8"/>
  <c r="F100" i="4" s="1"/>
  <c r="L55" i="8"/>
  <c r="L100" i="4" s="1"/>
  <c r="C100" i="11"/>
  <c r="M100" i="11"/>
  <c r="C38" i="7"/>
  <c r="V55" i="8"/>
  <c r="V100" i="4" s="1"/>
  <c r="H100" i="11"/>
  <c r="T100" i="11"/>
  <c r="B56" i="8"/>
  <c r="B101" i="4" s="1"/>
  <c r="J100" i="11"/>
  <c r="O55" i="8"/>
  <c r="O100" i="4" s="1"/>
  <c r="W55" i="8"/>
  <c r="W100" i="4" s="1"/>
  <c r="I100" i="11"/>
  <c r="C56" i="8"/>
  <c r="C101" i="4" s="1"/>
  <c r="K100" i="11"/>
  <c r="E117" i="11"/>
  <c r="D56" i="8"/>
  <c r="D101" i="4" s="1"/>
  <c r="L117" i="11"/>
  <c r="I56" i="8"/>
  <c r="I101" i="4" s="1"/>
  <c r="D5" i="11"/>
  <c r="B117" i="11"/>
  <c r="O128" i="10"/>
  <c r="O117" i="10"/>
  <c r="T100" i="10"/>
  <c r="V100" i="10"/>
  <c r="F117" i="10"/>
  <c r="R117" i="10"/>
  <c r="B100" i="10"/>
  <c r="W117" i="10"/>
  <c r="I117" i="10"/>
  <c r="I111" i="10"/>
  <c r="S100" i="10"/>
  <c r="L111" i="10"/>
  <c r="D100" i="10"/>
  <c r="S111" i="10"/>
  <c r="E100" i="10"/>
  <c r="Q100" i="10"/>
  <c r="T111" i="10"/>
  <c r="B117" i="10"/>
  <c r="K145" i="10"/>
  <c r="D117" i="10"/>
  <c r="F100" i="10"/>
  <c r="Q117" i="10"/>
  <c r="Q145" i="10"/>
  <c r="N117" i="10"/>
  <c r="N100" i="10"/>
  <c r="V117" i="10"/>
  <c r="G117" i="10"/>
  <c r="E156" i="10"/>
  <c r="L100" i="10"/>
  <c r="R100" i="10"/>
  <c r="M100" i="10"/>
  <c r="C100" i="10"/>
  <c r="J117" i="10"/>
  <c r="V53" i="4"/>
  <c r="Q136" i="9"/>
  <c r="E66" i="8"/>
  <c r="E155" i="4" s="1"/>
  <c r="Q117" i="9"/>
  <c r="T67" i="8"/>
  <c r="T156" i="4" s="1"/>
  <c r="H100" i="9"/>
  <c r="S117" i="9"/>
  <c r="T117" i="9"/>
  <c r="D145" i="9"/>
  <c r="V117" i="9"/>
  <c r="G145" i="9"/>
  <c r="M100" i="9"/>
  <c r="H117" i="9"/>
  <c r="I54" i="4"/>
  <c r="F128" i="9"/>
  <c r="M54" i="4"/>
  <c r="P100" i="9"/>
  <c r="E117" i="9"/>
  <c r="N128" i="9"/>
  <c r="P136" i="9"/>
  <c r="P128" i="9"/>
  <c r="M117" i="9"/>
  <c r="Q128" i="9"/>
  <c r="E61" i="8"/>
  <c r="S100" i="9"/>
  <c r="V128" i="9"/>
  <c r="F61" i="8"/>
  <c r="T100" i="9"/>
  <c r="C117" i="9"/>
  <c r="O117" i="9"/>
  <c r="I61" i="8"/>
  <c r="D117" i="9"/>
  <c r="P117" i="9"/>
  <c r="S61" i="8"/>
  <c r="G100" i="9"/>
  <c r="F117" i="9"/>
  <c r="M156" i="9"/>
  <c r="O100" i="9"/>
  <c r="C53" i="4"/>
  <c r="E53" i="4"/>
  <c r="J100" i="9"/>
  <c r="G53" i="4"/>
  <c r="E100" i="9"/>
  <c r="D100" i="9"/>
  <c r="R100" i="9"/>
  <c r="O111" i="9"/>
  <c r="K117" i="9"/>
  <c r="L117" i="9"/>
  <c r="C47" i="8"/>
  <c r="C52" i="4" s="1"/>
  <c r="C129" i="4" s="1"/>
  <c r="W111" i="9"/>
  <c r="C100" i="9"/>
  <c r="N117" i="9"/>
  <c r="O42" i="4"/>
  <c r="O3" i="4"/>
  <c r="O128" i="4" s="1"/>
  <c r="Q53" i="4"/>
  <c r="W54" i="4"/>
  <c r="U67" i="8"/>
  <c r="U156" i="4" s="1"/>
  <c r="N20" i="8"/>
  <c r="V147" i="9"/>
  <c r="L147" i="9"/>
  <c r="N61" i="8"/>
  <c r="P61" i="8"/>
  <c r="Q61" i="8"/>
  <c r="C147" i="9"/>
  <c r="G17" i="8"/>
  <c r="W42" i="4"/>
  <c r="M38" i="7"/>
  <c r="M5" i="7" s="1"/>
  <c r="M55" i="7" s="1"/>
  <c r="K147" i="9"/>
  <c r="H136" i="9"/>
  <c r="J42" i="4"/>
  <c r="P20" i="8"/>
  <c r="T147" i="9"/>
  <c r="O33" i="4"/>
  <c r="Q38" i="7"/>
  <c r="R33" i="4"/>
  <c r="H33" i="4"/>
  <c r="R20" i="8"/>
  <c r="T20" i="8"/>
  <c r="S47" i="8"/>
  <c r="S52" i="4" s="1"/>
  <c r="S129" i="4" s="1"/>
  <c r="F147" i="9"/>
  <c r="J4" i="4"/>
  <c r="D53" i="4"/>
  <c r="T47" i="8"/>
  <c r="T52" i="4" s="1"/>
  <c r="T129" i="4" s="1"/>
  <c r="J54" i="4"/>
  <c r="L4" i="4"/>
  <c r="W33" i="4"/>
  <c r="F53" i="4"/>
  <c r="L54" i="4"/>
  <c r="R17" i="8"/>
  <c r="W20" i="8"/>
  <c r="D47" i="8"/>
  <c r="G60" i="8"/>
  <c r="F66" i="8"/>
  <c r="F155" i="4" s="1"/>
  <c r="R42" i="4"/>
  <c r="O60" i="8"/>
  <c r="S33" i="4"/>
  <c r="I60" i="8"/>
  <c r="G42" i="4"/>
  <c r="L54" i="8"/>
  <c r="L99" i="4" s="1"/>
  <c r="I53" i="4"/>
  <c r="O54" i="4"/>
  <c r="L47" i="8"/>
  <c r="L52" i="4" s="1"/>
  <c r="L129" i="4" s="1"/>
  <c r="R128" i="4"/>
  <c r="J53" i="4"/>
  <c r="P54" i="4"/>
  <c r="V17" i="8"/>
  <c r="M47" i="8"/>
  <c r="Q60" i="8"/>
  <c r="N66" i="8"/>
  <c r="N155" i="4" s="1"/>
  <c r="J60" i="8"/>
  <c r="N147" i="9"/>
  <c r="D147" i="9"/>
  <c r="I47" i="8"/>
  <c r="R66" i="8"/>
  <c r="R155" i="4" s="1"/>
  <c r="F47" i="8"/>
  <c r="H54" i="8"/>
  <c r="H99" i="4" s="1"/>
  <c r="N54" i="4"/>
  <c r="K53" i="4"/>
  <c r="Q54" i="4"/>
  <c r="W17" i="8"/>
  <c r="Q47" i="8"/>
  <c r="O66" i="8"/>
  <c r="O155" i="4" s="1"/>
  <c r="L53" i="4"/>
  <c r="U47" i="8"/>
  <c r="U52" i="4" s="1"/>
  <c r="U129" i="4" s="1"/>
  <c r="S60" i="8"/>
  <c r="G136" i="9"/>
  <c r="B33" i="4"/>
  <c r="M53" i="4"/>
  <c r="S54" i="4"/>
  <c r="B20" i="8"/>
  <c r="V47" i="8"/>
  <c r="V60" i="8"/>
  <c r="W66" i="8"/>
  <c r="W155" i="4" s="1"/>
  <c r="V128" i="4"/>
  <c r="C33" i="4"/>
  <c r="N53" i="4"/>
  <c r="T54" i="4"/>
  <c r="B47" i="8"/>
  <c r="B52" i="4" s="1"/>
  <c r="B129" i="4" s="1"/>
  <c r="L67" i="8"/>
  <c r="L156" i="4" s="1"/>
  <c r="U54" i="4"/>
  <c r="C61" i="8"/>
  <c r="S38" i="7"/>
  <c r="O38" i="7"/>
  <c r="J38" i="7"/>
  <c r="W38" i="7"/>
  <c r="B38" i="7"/>
  <c r="E38" i="7"/>
  <c r="H38" i="7"/>
  <c r="R38" i="7"/>
  <c r="K38" i="7"/>
  <c r="P38" i="7"/>
  <c r="I38" i="7"/>
  <c r="G38" i="7"/>
  <c r="G5" i="7" s="1"/>
  <c r="G53" i="7" s="1"/>
  <c r="D38" i="7"/>
  <c r="V16" i="5"/>
  <c r="P16" i="5"/>
  <c r="P16" i="6"/>
  <c r="W16" i="5"/>
  <c r="P88" i="4"/>
  <c r="B16" i="5"/>
  <c r="N16" i="5"/>
  <c r="W16" i="6"/>
  <c r="W47" i="6" s="1"/>
  <c r="U88" i="4"/>
  <c r="J16" i="5"/>
  <c r="F10" i="5"/>
  <c r="C88" i="4"/>
  <c r="J10" i="5"/>
  <c r="D10" i="6"/>
  <c r="J10" i="6"/>
  <c r="W10" i="5"/>
  <c r="Q16" i="5"/>
  <c r="G16" i="5"/>
  <c r="E10" i="6"/>
  <c r="E5" i="6" s="1"/>
  <c r="E43" i="6" s="1"/>
  <c r="D16" i="6"/>
  <c r="D27" i="6"/>
  <c r="W27" i="7"/>
  <c r="M27" i="7"/>
  <c r="Q88" i="4"/>
  <c r="W88" i="4"/>
  <c r="G10" i="6"/>
  <c r="G5" i="6" s="1"/>
  <c r="Q10" i="7"/>
  <c r="G27" i="6"/>
  <c r="N16" i="6"/>
  <c r="H27" i="6"/>
  <c r="H5" i="6" s="1"/>
  <c r="I16" i="6"/>
  <c r="J27" i="6"/>
  <c r="J5" i="6" s="1"/>
  <c r="J45" i="6" s="1"/>
  <c r="U16" i="7"/>
  <c r="I10" i="5"/>
  <c r="C16" i="5"/>
  <c r="O16" i="5"/>
  <c r="M10" i="6"/>
  <c r="L16" i="6"/>
  <c r="L27" i="6"/>
  <c r="D16" i="7"/>
  <c r="B27" i="7"/>
  <c r="B88" i="4"/>
  <c r="N10" i="6"/>
  <c r="N5" i="6" s="1"/>
  <c r="F10" i="7"/>
  <c r="P10" i="6"/>
  <c r="P5" i="6" s="1"/>
  <c r="O27" i="6"/>
  <c r="E27" i="6"/>
  <c r="H10" i="7"/>
  <c r="G16" i="7"/>
  <c r="B94" i="4"/>
  <c r="G10" i="5"/>
  <c r="M16" i="5"/>
  <c r="M5" i="5" s="1"/>
  <c r="V16" i="6"/>
  <c r="P27" i="6"/>
  <c r="H16" i="7"/>
  <c r="Q16" i="6"/>
  <c r="Q5" i="6" s="1"/>
  <c r="Q45" i="6" s="1"/>
  <c r="G16" i="6"/>
  <c r="G27" i="7"/>
  <c r="S27" i="7"/>
  <c r="R16" i="6"/>
  <c r="R5" i="6" s="1"/>
  <c r="R27" i="6"/>
  <c r="J16" i="7"/>
  <c r="H27" i="7"/>
  <c r="Q10" i="5"/>
  <c r="T16" i="6"/>
  <c r="T27" i="6"/>
  <c r="L16" i="7"/>
  <c r="J27" i="7"/>
  <c r="J88" i="4"/>
  <c r="N10" i="7"/>
  <c r="E10" i="5"/>
  <c r="K16" i="5"/>
  <c r="U10" i="6"/>
  <c r="U5" i="6" s="1"/>
  <c r="K10" i="6"/>
  <c r="V10" i="6"/>
  <c r="V5" i="6" s="1"/>
  <c r="E88" i="4"/>
  <c r="K88" i="4"/>
  <c r="W10" i="6"/>
  <c r="H10" i="5"/>
  <c r="N10" i="5"/>
  <c r="H16" i="5"/>
  <c r="B10" i="6"/>
  <c r="W27" i="6"/>
  <c r="P10" i="7"/>
  <c r="O16" i="7"/>
  <c r="E16" i="7"/>
  <c r="P16" i="7"/>
  <c r="U16" i="5"/>
  <c r="M27" i="5"/>
  <c r="H88" i="4"/>
  <c r="O16" i="6"/>
  <c r="O27" i="7"/>
  <c r="I88" i="4"/>
  <c r="O88" i="4"/>
  <c r="S10" i="7"/>
  <c r="I10" i="7"/>
  <c r="R16" i="7"/>
  <c r="P27" i="7"/>
  <c r="M94" i="4"/>
  <c r="R16" i="5"/>
  <c r="T10" i="7"/>
  <c r="M10" i="5"/>
  <c r="C10" i="5"/>
  <c r="T16" i="7"/>
  <c r="R27" i="7"/>
  <c r="V10" i="7"/>
  <c r="C27" i="7"/>
  <c r="J94" i="4"/>
  <c r="O10" i="5"/>
  <c r="I16" i="5"/>
  <c r="S16" i="5"/>
  <c r="F16" i="6"/>
  <c r="R88" i="4"/>
  <c r="M88" i="4"/>
  <c r="S88" i="4"/>
  <c r="I10" i="6"/>
  <c r="I5" i="6" s="1"/>
  <c r="B16" i="6"/>
  <c r="B27" i="6"/>
  <c r="T27" i="7"/>
  <c r="P136" i="4"/>
  <c r="J137" i="4"/>
  <c r="F88" i="4"/>
  <c r="N88" i="4"/>
  <c r="V88" i="4"/>
  <c r="F39" i="4"/>
  <c r="N39" i="4"/>
  <c r="V39" i="4"/>
  <c r="D42" i="4"/>
  <c r="L42" i="4"/>
  <c r="T42" i="4"/>
  <c r="N139" i="4"/>
  <c r="R141" i="4"/>
  <c r="D88" i="4"/>
  <c r="L88" i="4"/>
  <c r="T88" i="4"/>
  <c r="H94" i="4"/>
  <c r="P94" i="4"/>
  <c r="D30" i="4"/>
  <c r="L30" i="4"/>
  <c r="T30" i="4"/>
  <c r="D33" i="4"/>
  <c r="L33" i="4"/>
  <c r="T33" i="4"/>
  <c r="H42" i="4"/>
  <c r="P42" i="4"/>
  <c r="I94" i="4"/>
  <c r="Q94" i="4"/>
  <c r="V143" i="4"/>
  <c r="P144" i="4"/>
  <c r="J145" i="4"/>
  <c r="D146" i="4"/>
  <c r="T146" i="4"/>
  <c r="N147" i="4"/>
  <c r="H148" i="4"/>
  <c r="B149" i="4"/>
  <c r="R149" i="4"/>
  <c r="L150" i="4"/>
  <c r="F151" i="4"/>
  <c r="V151" i="4"/>
  <c r="R94" i="4"/>
  <c r="H30" i="4"/>
  <c r="P30" i="4"/>
  <c r="F33" i="4"/>
  <c r="N33" i="4"/>
  <c r="V33" i="4"/>
  <c r="B39" i="4"/>
  <c r="J39" i="4"/>
  <c r="R39" i="4"/>
  <c r="I30" i="4"/>
  <c r="Q30" i="4"/>
  <c r="C39" i="4"/>
  <c r="K39" i="4"/>
  <c r="S39" i="4"/>
  <c r="I42" i="4"/>
  <c r="Q42" i="4"/>
  <c r="I139" i="4"/>
  <c r="Q139" i="4"/>
  <c r="C140" i="4"/>
  <c r="K140" i="4"/>
  <c r="S140" i="4"/>
  <c r="E141" i="4"/>
  <c r="U141" i="4"/>
  <c r="Q143" i="4"/>
  <c r="C144" i="4"/>
  <c r="K144" i="4"/>
  <c r="S144" i="4"/>
  <c r="E145" i="4"/>
  <c r="M145" i="4"/>
  <c r="U145" i="4"/>
  <c r="G146" i="4"/>
  <c r="O146" i="4"/>
  <c r="W146" i="4"/>
  <c r="I147" i="4"/>
  <c r="Q147" i="4"/>
  <c r="C148" i="4"/>
  <c r="K148" i="4"/>
  <c r="S148" i="4"/>
  <c r="E149" i="4"/>
  <c r="M149" i="4"/>
  <c r="U149" i="4"/>
  <c r="G150" i="4"/>
  <c r="O150" i="4"/>
  <c r="W150" i="4"/>
  <c r="I151" i="4"/>
  <c r="Q151" i="4"/>
  <c r="H133" i="4"/>
  <c r="P133" i="4"/>
  <c r="L135" i="4"/>
  <c r="F136" i="4"/>
  <c r="N136" i="4"/>
  <c r="V136" i="4"/>
  <c r="H137" i="4"/>
  <c r="P137" i="4"/>
  <c r="J138" i="4"/>
  <c r="R138" i="4"/>
  <c r="D139" i="4"/>
  <c r="L139" i="4"/>
  <c r="T139" i="4"/>
  <c r="F140" i="4"/>
  <c r="N140" i="4"/>
  <c r="V140" i="4"/>
  <c r="H141" i="4"/>
  <c r="P141" i="4"/>
  <c r="D143" i="4"/>
  <c r="T143" i="4"/>
  <c r="F144" i="4"/>
  <c r="N144" i="4"/>
  <c r="V144" i="4"/>
  <c r="H145" i="4"/>
  <c r="P145" i="4"/>
  <c r="B146" i="4"/>
  <c r="J146" i="4"/>
  <c r="R146" i="4"/>
  <c r="D147" i="4"/>
  <c r="L147" i="4"/>
  <c r="T147" i="4"/>
  <c r="F148" i="4"/>
  <c r="N148" i="4"/>
  <c r="V148" i="4"/>
  <c r="H149" i="4"/>
  <c r="P149" i="4"/>
  <c r="B150" i="4"/>
  <c r="J150" i="4"/>
  <c r="R150" i="4"/>
  <c r="D151" i="4"/>
  <c r="L151" i="4"/>
  <c r="T151" i="4"/>
  <c r="E30" i="4"/>
  <c r="M30" i="4"/>
  <c r="U30" i="4"/>
  <c r="G39" i="4"/>
  <c r="O39" i="4"/>
  <c r="W39" i="4"/>
  <c r="E42" i="4"/>
  <c r="M42" i="4"/>
  <c r="U42" i="4"/>
  <c r="S134" i="4"/>
  <c r="G136" i="4"/>
  <c r="O136" i="4"/>
  <c r="W136" i="4"/>
  <c r="I137" i="4"/>
  <c r="Q137" i="4"/>
  <c r="E139" i="4"/>
  <c r="M139" i="4"/>
  <c r="U139" i="4"/>
  <c r="G140" i="4"/>
  <c r="O140" i="4"/>
  <c r="W140" i="4"/>
  <c r="I141" i="4"/>
  <c r="Q141" i="4"/>
  <c r="E143" i="4"/>
  <c r="M143" i="4"/>
  <c r="U143" i="4"/>
  <c r="G144" i="4"/>
  <c r="O144" i="4"/>
  <c r="W144" i="4"/>
  <c r="I145" i="4"/>
  <c r="Q145" i="4"/>
  <c r="C146" i="4"/>
  <c r="K146" i="4"/>
  <c r="S146" i="4"/>
  <c r="E147" i="4"/>
  <c r="M147" i="4"/>
  <c r="U147" i="4"/>
  <c r="G148" i="4"/>
  <c r="O148" i="4"/>
  <c r="W148" i="4"/>
  <c r="I149" i="4"/>
  <c r="Q149" i="4"/>
  <c r="C150" i="4"/>
  <c r="K150" i="4"/>
  <c r="S150" i="4"/>
  <c r="E151" i="4"/>
  <c r="M151" i="4"/>
  <c r="U151" i="4"/>
  <c r="F30" i="4"/>
  <c r="N30" i="4"/>
  <c r="V30" i="4"/>
  <c r="H39" i="4"/>
  <c r="P39" i="4"/>
  <c r="F42" i="4"/>
  <c r="N42" i="4"/>
  <c r="V42" i="4"/>
  <c r="D16" i="5"/>
  <c r="L16" i="5"/>
  <c r="T16" i="5"/>
  <c r="E111" i="9"/>
  <c r="E145" i="9"/>
  <c r="E136" i="9" s="1"/>
  <c r="M145" i="9"/>
  <c r="M136" i="9" s="1"/>
  <c r="M111" i="9"/>
  <c r="U111" i="9"/>
  <c r="U145" i="9"/>
  <c r="U136" i="9" s="1"/>
  <c r="G156" i="9"/>
  <c r="G147" i="9" s="1"/>
  <c r="G128" i="9"/>
  <c r="O128" i="9"/>
  <c r="O156" i="9"/>
  <c r="O147" i="9" s="1"/>
  <c r="W156" i="9"/>
  <c r="W147" i="9" s="1"/>
  <c r="W128" i="9"/>
  <c r="G30" i="4"/>
  <c r="O30" i="4"/>
  <c r="W30" i="4"/>
  <c r="E33" i="4"/>
  <c r="M33" i="4"/>
  <c r="U33" i="4"/>
  <c r="I39" i="4"/>
  <c r="Q39" i="4"/>
  <c r="D10" i="5"/>
  <c r="L10" i="5"/>
  <c r="T10" i="5"/>
  <c r="E10" i="7"/>
  <c r="M10" i="7"/>
  <c r="U10" i="7"/>
  <c r="G10" i="7"/>
  <c r="O10" i="7"/>
  <c r="W10" i="7"/>
  <c r="I16" i="7"/>
  <c r="Q16" i="7"/>
  <c r="C16" i="7"/>
  <c r="K16" i="7"/>
  <c r="S16" i="7"/>
  <c r="J43" i="6"/>
  <c r="F38" i="7"/>
  <c r="N38" i="7"/>
  <c r="V38" i="7"/>
  <c r="K27" i="7"/>
  <c r="O5" i="6"/>
  <c r="O45" i="6" s="1"/>
  <c r="W5" i="6"/>
  <c r="W45" i="6" s="1"/>
  <c r="J47" i="6"/>
  <c r="F5" i="7"/>
  <c r="F54" i="7" s="1"/>
  <c r="H60" i="8"/>
  <c r="H47" i="8"/>
  <c r="H66" i="8"/>
  <c r="H155" i="4" s="1"/>
  <c r="P60" i="8"/>
  <c r="P47" i="8"/>
  <c r="P66" i="8"/>
  <c r="P155" i="4" s="1"/>
  <c r="B61" i="8"/>
  <c r="B67" i="8"/>
  <c r="B156" i="4" s="1"/>
  <c r="J47" i="8"/>
  <c r="J61" i="8"/>
  <c r="R67" i="8"/>
  <c r="R156" i="4" s="1"/>
  <c r="R47" i="8"/>
  <c r="R61" i="8"/>
  <c r="O136" i="9"/>
  <c r="W136" i="9"/>
  <c r="B111" i="10"/>
  <c r="B145" i="10"/>
  <c r="J145" i="10"/>
  <c r="J111" i="10"/>
  <c r="R145" i="10"/>
  <c r="R111" i="10"/>
  <c r="D156" i="10"/>
  <c r="D128" i="10"/>
  <c r="L156" i="10"/>
  <c r="L128" i="10"/>
  <c r="T156" i="10"/>
  <c r="T128" i="10"/>
  <c r="D5" i="6"/>
  <c r="D45" i="6" s="1"/>
  <c r="L5" i="6"/>
  <c r="L48" i="6" s="1"/>
  <c r="T5" i="6"/>
  <c r="T44" i="6" s="1"/>
  <c r="C16" i="6"/>
  <c r="C5" i="6" s="1"/>
  <c r="K16" i="6"/>
  <c r="S16" i="6"/>
  <c r="E16" i="6"/>
  <c r="M16" i="6"/>
  <c r="M5" i="6" s="1"/>
  <c r="U16" i="6"/>
  <c r="I27" i="6"/>
  <c r="Q27" i="6"/>
  <c r="C27" i="6"/>
  <c r="K27" i="6"/>
  <c r="S27" i="6"/>
  <c r="E117" i="10"/>
  <c r="M117" i="10"/>
  <c r="U117" i="10"/>
  <c r="D47" i="6"/>
  <c r="J48" i="6"/>
  <c r="B59" i="8"/>
  <c r="B65" i="8"/>
  <c r="B154" i="4" s="1"/>
  <c r="I147" i="9"/>
  <c r="Q147" i="9"/>
  <c r="M147" i="9"/>
  <c r="U147" i="9"/>
  <c r="F5" i="6"/>
  <c r="F45" i="6" s="1"/>
  <c r="J44" i="6"/>
  <c r="J46" i="6"/>
  <c r="I48" i="7"/>
  <c r="Q48" i="7"/>
  <c r="E27" i="7"/>
  <c r="K59" i="8"/>
  <c r="K65" i="8"/>
  <c r="K154" i="4" s="1"/>
  <c r="I100" i="9"/>
  <c r="Q100" i="9"/>
  <c r="N48" i="7"/>
  <c r="F145" i="9"/>
  <c r="F111" i="9"/>
  <c r="N145" i="9"/>
  <c r="N111" i="9"/>
  <c r="V145" i="9"/>
  <c r="V136" i="9" s="1"/>
  <c r="V111" i="9"/>
  <c r="R145" i="9"/>
  <c r="C233" i="13"/>
  <c r="K233" i="13"/>
  <c r="G253" i="13"/>
  <c r="O253" i="13"/>
  <c r="W253" i="13"/>
  <c r="F42" i="6"/>
  <c r="I27" i="7"/>
  <c r="Q27" i="7"/>
  <c r="F48" i="7"/>
  <c r="U49" i="7"/>
  <c r="I20" i="8"/>
  <c r="Q20" i="8"/>
  <c r="E47" i="8"/>
  <c r="N47" i="8"/>
  <c r="B60" i="8"/>
  <c r="K60" i="8"/>
  <c r="T60" i="8"/>
  <c r="H61" i="8"/>
  <c r="D67" i="8"/>
  <c r="D156" i="4" s="1"/>
  <c r="M67" i="8"/>
  <c r="M156" i="4" s="1"/>
  <c r="V67" i="8"/>
  <c r="V156" i="4" s="1"/>
  <c r="P111" i="9"/>
  <c r="H128" i="9"/>
  <c r="S128" i="9"/>
  <c r="I145" i="9"/>
  <c r="I136" i="9" s="1"/>
  <c r="S145" i="9"/>
  <c r="S136" i="9" s="1"/>
  <c r="H147" i="9"/>
  <c r="P147" i="9"/>
  <c r="M49" i="7"/>
  <c r="I17" i="8"/>
  <c r="Q17" i="8"/>
  <c r="C60" i="8"/>
  <c r="L60" i="8"/>
  <c r="W67" i="8"/>
  <c r="W156" i="4" s="1"/>
  <c r="B128" i="9"/>
  <c r="B156" i="9"/>
  <c r="B147" i="9" s="1"/>
  <c r="J128" i="9"/>
  <c r="J156" i="9"/>
  <c r="J147" i="9" s="1"/>
  <c r="R128" i="9"/>
  <c r="R156" i="9"/>
  <c r="R147" i="9" s="1"/>
  <c r="H111" i="9"/>
  <c r="I128" i="9"/>
  <c r="U128" i="9"/>
  <c r="J145" i="9"/>
  <c r="J136" i="9" s="1"/>
  <c r="H128" i="10"/>
  <c r="C243" i="13"/>
  <c r="G243" i="13"/>
  <c r="O243" i="13"/>
  <c r="W243" i="13"/>
  <c r="E49" i="7"/>
  <c r="D60" i="8"/>
  <c r="S66" i="8"/>
  <c r="S155" i="4" s="1"/>
  <c r="O67" i="8"/>
  <c r="O156" i="4" s="1"/>
  <c r="K128" i="9"/>
  <c r="K145" i="9"/>
  <c r="K136" i="9" s="1"/>
  <c r="E156" i="9"/>
  <c r="E147" i="9" s="1"/>
  <c r="F145" i="10"/>
  <c r="F111" i="10"/>
  <c r="N145" i="10"/>
  <c r="N111" i="10"/>
  <c r="V145" i="10"/>
  <c r="V111" i="10"/>
  <c r="P111" i="10"/>
  <c r="G147" i="11"/>
  <c r="G56" i="8"/>
  <c r="G101" i="4" s="1"/>
  <c r="O147" i="11"/>
  <c r="O56" i="8"/>
  <c r="O101" i="4" s="1"/>
  <c r="W147" i="11"/>
  <c r="W56" i="8"/>
  <c r="F233" i="13"/>
  <c r="N233" i="13"/>
  <c r="V233" i="13"/>
  <c r="B233" i="13"/>
  <c r="J233" i="13"/>
  <c r="R233" i="13"/>
  <c r="B253" i="13"/>
  <c r="J253" i="13"/>
  <c r="R253" i="13"/>
  <c r="B66" i="8"/>
  <c r="B155" i="4" s="1"/>
  <c r="K66" i="8"/>
  <c r="K155" i="4" s="1"/>
  <c r="T66" i="8"/>
  <c r="T155" i="4" s="1"/>
  <c r="G67" i="8"/>
  <c r="G156" i="4" s="1"/>
  <c r="R136" i="9"/>
  <c r="F136" i="9"/>
  <c r="N136" i="9"/>
  <c r="B145" i="9"/>
  <c r="B136" i="9" s="1"/>
  <c r="G145" i="10"/>
  <c r="G111" i="10"/>
  <c r="O145" i="10"/>
  <c r="O111" i="10"/>
  <c r="W145" i="10"/>
  <c r="W111" i="10"/>
  <c r="I128" i="10"/>
  <c r="I156" i="10"/>
  <c r="Q128" i="10"/>
  <c r="Q156" i="10"/>
  <c r="G100" i="10"/>
  <c r="O100" i="10"/>
  <c r="W100" i="10"/>
  <c r="U66" i="8"/>
  <c r="U155" i="4" s="1"/>
  <c r="F100" i="9"/>
  <c r="N100" i="9"/>
  <c r="V100" i="9"/>
  <c r="C128" i="9"/>
  <c r="C145" i="9"/>
  <c r="C136" i="9" s="1"/>
  <c r="B156" i="10"/>
  <c r="B128" i="10"/>
  <c r="J156" i="10"/>
  <c r="J128" i="10"/>
  <c r="R156" i="10"/>
  <c r="R128" i="10"/>
  <c r="H100" i="10"/>
  <c r="P100" i="10"/>
  <c r="C117" i="10"/>
  <c r="K117" i="10"/>
  <c r="S117" i="10"/>
  <c r="P128" i="10"/>
  <c r="H233" i="13"/>
  <c r="P233" i="13"/>
  <c r="G47" i="8"/>
  <c r="O47" i="8"/>
  <c r="W47" i="8"/>
  <c r="M66" i="8"/>
  <c r="M155" i="4" s="1"/>
  <c r="D136" i="9"/>
  <c r="L136" i="9"/>
  <c r="T136" i="9"/>
  <c r="H111" i="10"/>
  <c r="I233" i="13"/>
  <c r="Q233" i="13"/>
  <c r="S233" i="13"/>
  <c r="E233" i="13"/>
  <c r="M233" i="13"/>
  <c r="U233" i="13"/>
  <c r="I5" i="11"/>
  <c r="Q5" i="11"/>
  <c r="E54" i="11"/>
  <c r="M54" i="11"/>
  <c r="U54" i="11"/>
  <c r="G111" i="11"/>
  <c r="O111" i="11"/>
  <c r="W111" i="11"/>
  <c r="G128" i="11"/>
  <c r="O128" i="11"/>
  <c r="W128" i="11"/>
  <c r="C145" i="11"/>
  <c r="K145" i="11"/>
  <c r="S145" i="11"/>
  <c r="G156" i="11"/>
  <c r="O156" i="11"/>
  <c r="W156" i="11"/>
  <c r="H3" i="12"/>
  <c r="P3" i="12"/>
  <c r="F65" i="12"/>
  <c r="N65" i="12"/>
  <c r="V65" i="12"/>
  <c r="B82" i="12"/>
  <c r="J82" i="12"/>
  <c r="R82" i="12"/>
  <c r="D97" i="12"/>
  <c r="D158" i="4" s="1"/>
  <c r="L97" i="12"/>
  <c r="L158" i="4" s="1"/>
  <c r="T97" i="12"/>
  <c r="T158" i="4" s="1"/>
  <c r="H99" i="12"/>
  <c r="H160" i="4" s="1"/>
  <c r="P99" i="12"/>
  <c r="P160" i="4" s="1"/>
  <c r="B100" i="12"/>
  <c r="B161" i="4" s="1"/>
  <c r="J100" i="12"/>
  <c r="J161" i="4" s="1"/>
  <c r="R100" i="12"/>
  <c r="R161" i="4" s="1"/>
  <c r="G181" i="13"/>
  <c r="O181" i="13"/>
  <c r="W181" i="13"/>
  <c r="G199" i="13"/>
  <c r="O199" i="13"/>
  <c r="W199" i="13"/>
  <c r="G216" i="13"/>
  <c r="O216" i="13"/>
  <c r="W216" i="13"/>
  <c r="I251" i="13"/>
  <c r="I243" i="13" s="1"/>
  <c r="Q251" i="13"/>
  <c r="Q243" i="13" s="1"/>
  <c r="C261" i="13"/>
  <c r="C253" i="13" s="1"/>
  <c r="K261" i="13"/>
  <c r="K253" i="13" s="1"/>
  <c r="S261" i="13"/>
  <c r="S253" i="13" s="1"/>
  <c r="H216" i="14"/>
  <c r="H261" i="14"/>
  <c r="P216" i="14"/>
  <c r="P261" i="14"/>
  <c r="F181" i="14"/>
  <c r="N181" i="14"/>
  <c r="V181" i="14"/>
  <c r="F199" i="14"/>
  <c r="N199" i="14"/>
  <c r="V199" i="14"/>
  <c r="E261" i="15"/>
  <c r="M261" i="15"/>
  <c r="U261" i="15"/>
  <c r="G52" i="8"/>
  <c r="G51" i="8" s="1"/>
  <c r="O52" i="8"/>
  <c r="O51" i="8" s="1"/>
  <c r="W52" i="8"/>
  <c r="W51" i="8" s="1"/>
  <c r="E55" i="8"/>
  <c r="M55" i="8"/>
  <c r="U55" i="8"/>
  <c r="D128" i="9"/>
  <c r="L128" i="9"/>
  <c r="T128" i="9"/>
  <c r="E111" i="10"/>
  <c r="M111" i="10"/>
  <c r="U111" i="10"/>
  <c r="C128" i="10"/>
  <c r="K128" i="10"/>
  <c r="S128" i="10"/>
  <c r="B5" i="11"/>
  <c r="J5" i="11"/>
  <c r="R5" i="11"/>
  <c r="F54" i="11"/>
  <c r="N54" i="11"/>
  <c r="V54" i="11"/>
  <c r="H111" i="11"/>
  <c r="P111" i="11"/>
  <c r="H128" i="11"/>
  <c r="P128" i="11"/>
  <c r="I3" i="12"/>
  <c r="Q3" i="12"/>
  <c r="K63" i="12"/>
  <c r="S63" i="12"/>
  <c r="G65" i="12"/>
  <c r="O65" i="12"/>
  <c r="W65" i="12"/>
  <c r="G85" i="12"/>
  <c r="O85" i="12"/>
  <c r="W85" i="12"/>
  <c r="Q86" i="12"/>
  <c r="C87" i="12"/>
  <c r="K87" i="12"/>
  <c r="S87" i="12"/>
  <c r="E88" i="12"/>
  <c r="M88" i="12"/>
  <c r="U88" i="12"/>
  <c r="G89" i="12"/>
  <c r="O89" i="12"/>
  <c r="W89" i="12"/>
  <c r="H181" i="13"/>
  <c r="P181" i="13"/>
  <c r="H199" i="13"/>
  <c r="P199" i="13"/>
  <c r="H216" i="13"/>
  <c r="P216" i="13"/>
  <c r="B251" i="13"/>
  <c r="B243" i="13" s="1"/>
  <c r="J251" i="13"/>
  <c r="J243" i="13" s="1"/>
  <c r="R251" i="13"/>
  <c r="R243" i="13" s="1"/>
  <c r="D261" i="13"/>
  <c r="D253" i="13" s="1"/>
  <c r="L261" i="13"/>
  <c r="L253" i="13" s="1"/>
  <c r="T261" i="13"/>
  <c r="T253" i="13" s="1"/>
  <c r="I216" i="14"/>
  <c r="I261" i="14"/>
  <c r="Q216" i="14"/>
  <c r="Q261" i="14"/>
  <c r="G181" i="14"/>
  <c r="O181" i="14"/>
  <c r="W181" i="14"/>
  <c r="G199" i="14"/>
  <c r="O199" i="14"/>
  <c r="W199" i="14"/>
  <c r="F261" i="15"/>
  <c r="N261" i="15"/>
  <c r="V261" i="15"/>
  <c r="C5" i="11"/>
  <c r="K5" i="11"/>
  <c r="S5" i="11"/>
  <c r="I111" i="11"/>
  <c r="Q111" i="11"/>
  <c r="I128" i="11"/>
  <c r="Q128" i="11"/>
  <c r="D63" i="12"/>
  <c r="T63" i="12"/>
  <c r="H65" i="12"/>
  <c r="P65" i="12"/>
  <c r="H85" i="12"/>
  <c r="P85" i="12"/>
  <c r="D87" i="12"/>
  <c r="L87" i="12"/>
  <c r="T87" i="12"/>
  <c r="F88" i="12"/>
  <c r="N88" i="12"/>
  <c r="V88" i="12"/>
  <c r="H89" i="12"/>
  <c r="P89" i="12"/>
  <c r="I181" i="13"/>
  <c r="Q181" i="13"/>
  <c r="I216" i="13"/>
  <c r="Q216" i="13"/>
  <c r="C251" i="13"/>
  <c r="K251" i="13"/>
  <c r="K243" i="13" s="1"/>
  <c r="S251" i="13"/>
  <c r="S243" i="13" s="1"/>
  <c r="E261" i="13"/>
  <c r="E253" i="13" s="1"/>
  <c r="M261" i="13"/>
  <c r="M253" i="13" s="1"/>
  <c r="U261" i="13"/>
  <c r="U253" i="13" s="1"/>
  <c r="B261" i="14"/>
  <c r="J261" i="14"/>
  <c r="R216" i="14"/>
  <c r="R261" i="14"/>
  <c r="H181" i="14"/>
  <c r="P181" i="14"/>
  <c r="H199" i="14"/>
  <c r="P199" i="14"/>
  <c r="B216" i="14"/>
  <c r="B111" i="11"/>
  <c r="J111" i="11"/>
  <c r="R111" i="11"/>
  <c r="B128" i="11"/>
  <c r="J128" i="11"/>
  <c r="R128" i="11"/>
  <c r="F145" i="11"/>
  <c r="N145" i="11"/>
  <c r="V145" i="11"/>
  <c r="I85" i="12"/>
  <c r="Q85" i="12"/>
  <c r="C86" i="12"/>
  <c r="K86" i="12"/>
  <c r="S86" i="12"/>
  <c r="E87" i="12"/>
  <c r="M87" i="12"/>
  <c r="U87" i="12"/>
  <c r="G88" i="12"/>
  <c r="O88" i="12"/>
  <c r="W88" i="12"/>
  <c r="I89" i="12"/>
  <c r="Q89" i="12"/>
  <c r="B181" i="13"/>
  <c r="J181" i="13"/>
  <c r="R181" i="13"/>
  <c r="D251" i="13"/>
  <c r="D243" i="13" s="1"/>
  <c r="L251" i="13"/>
  <c r="L243" i="13" s="1"/>
  <c r="T251" i="13"/>
  <c r="T243" i="13" s="1"/>
  <c r="F261" i="13"/>
  <c r="F253" i="13" s="1"/>
  <c r="N261" i="13"/>
  <c r="N253" i="13" s="1"/>
  <c r="V261" i="13"/>
  <c r="V253" i="13" s="1"/>
  <c r="C261" i="14"/>
  <c r="K261" i="14"/>
  <c r="S261" i="14"/>
  <c r="I181" i="14"/>
  <c r="Q181" i="14"/>
  <c r="I199" i="14"/>
  <c r="Q199" i="14"/>
  <c r="C216" i="14"/>
  <c r="R89" i="16"/>
  <c r="F128" i="10"/>
  <c r="N128" i="10"/>
  <c r="V128" i="10"/>
  <c r="C128" i="11"/>
  <c r="K128" i="11"/>
  <c r="S128" i="11"/>
  <c r="B65" i="12"/>
  <c r="B63" i="12" s="1"/>
  <c r="J65" i="12"/>
  <c r="J63" i="12" s="1"/>
  <c r="R65" i="12"/>
  <c r="B85" i="12"/>
  <c r="J85" i="12"/>
  <c r="R85" i="12"/>
  <c r="T86" i="12"/>
  <c r="F87" i="12"/>
  <c r="N87" i="12"/>
  <c r="V87" i="12"/>
  <c r="H88" i="12"/>
  <c r="P88" i="12"/>
  <c r="B89" i="12"/>
  <c r="J89" i="12"/>
  <c r="R89" i="12"/>
  <c r="C181" i="13"/>
  <c r="K181" i="13"/>
  <c r="S181" i="13"/>
  <c r="E251" i="13"/>
  <c r="E243" i="13" s="1"/>
  <c r="M251" i="13"/>
  <c r="M243" i="13" s="1"/>
  <c r="U251" i="13"/>
  <c r="U243" i="13" s="1"/>
  <c r="D261" i="14"/>
  <c r="L261" i="14"/>
  <c r="T261" i="14"/>
  <c r="B181" i="14"/>
  <c r="J181" i="14"/>
  <c r="R181" i="14"/>
  <c r="B199" i="14"/>
  <c r="J199" i="14"/>
  <c r="R199" i="14"/>
  <c r="D216" i="14"/>
  <c r="S216" i="14"/>
  <c r="I261" i="15"/>
  <c r="Q261" i="15"/>
  <c r="S89" i="16"/>
  <c r="D128" i="11"/>
  <c r="L128" i="11"/>
  <c r="T128" i="11"/>
  <c r="H145" i="11"/>
  <c r="P145" i="11"/>
  <c r="D156" i="11"/>
  <c r="L156" i="11"/>
  <c r="T156" i="11"/>
  <c r="G82" i="12"/>
  <c r="O82" i="12"/>
  <c r="W82" i="12"/>
  <c r="I97" i="12"/>
  <c r="I158" i="4" s="1"/>
  <c r="Q97" i="12"/>
  <c r="Q158" i="4" s="1"/>
  <c r="E99" i="12"/>
  <c r="E160" i="4" s="1"/>
  <c r="M99" i="12"/>
  <c r="M160" i="4" s="1"/>
  <c r="U99" i="12"/>
  <c r="U160" i="4" s="1"/>
  <c r="F251" i="13"/>
  <c r="F243" i="13" s="1"/>
  <c r="N251" i="13"/>
  <c r="N243" i="13" s="1"/>
  <c r="V251" i="13"/>
  <c r="V243" i="13" s="1"/>
  <c r="E261" i="14"/>
  <c r="E216" i="14"/>
  <c r="M261" i="14"/>
  <c r="M216" i="14"/>
  <c r="U261" i="14"/>
  <c r="U216" i="14"/>
  <c r="C181" i="14"/>
  <c r="K181" i="14"/>
  <c r="S181" i="14"/>
  <c r="C199" i="14"/>
  <c r="K199" i="14"/>
  <c r="S199" i="14"/>
  <c r="T216" i="14"/>
  <c r="B261" i="15"/>
  <c r="J261" i="15"/>
  <c r="R261" i="15"/>
  <c r="K175" i="17"/>
  <c r="K170" i="17"/>
  <c r="K163" i="17"/>
  <c r="K172" i="17"/>
  <c r="K165" i="17"/>
  <c r="K167" i="17"/>
  <c r="K174" i="17"/>
  <c r="K169" i="17"/>
  <c r="K162" i="17"/>
  <c r="K164" i="17"/>
  <c r="K173" i="17"/>
  <c r="K168" i="17"/>
  <c r="K166" i="17"/>
  <c r="K161" i="17"/>
  <c r="K53" i="16"/>
  <c r="E128" i="11"/>
  <c r="M128" i="11"/>
  <c r="U128" i="11"/>
  <c r="E181" i="13"/>
  <c r="M181" i="13"/>
  <c r="U181" i="13"/>
  <c r="F261" i="14"/>
  <c r="N261" i="14"/>
  <c r="V261" i="14"/>
  <c r="D181" i="14"/>
  <c r="L181" i="14"/>
  <c r="T181" i="14"/>
  <c r="D199" i="14"/>
  <c r="L199" i="14"/>
  <c r="T199" i="14"/>
  <c r="V216" i="14"/>
  <c r="C261" i="15"/>
  <c r="K261" i="15"/>
  <c r="S261" i="15"/>
  <c r="F128" i="11"/>
  <c r="N128" i="11"/>
  <c r="V128" i="11"/>
  <c r="G261" i="14"/>
  <c r="O261" i="14"/>
  <c r="W261" i="14"/>
  <c r="E181" i="14"/>
  <c r="M181" i="14"/>
  <c r="U181" i="14"/>
  <c r="E199" i="14"/>
  <c r="M199" i="14"/>
  <c r="U199" i="14"/>
  <c r="J216" i="14"/>
  <c r="W216" i="14"/>
  <c r="D261" i="15"/>
  <c r="L261" i="15"/>
  <c r="T261" i="15"/>
  <c r="W229" i="17"/>
  <c r="I199" i="15"/>
  <c r="Q199" i="15"/>
  <c r="E210" i="15"/>
  <c r="M210" i="15"/>
  <c r="U210" i="15"/>
  <c r="G211" i="15"/>
  <c r="O211" i="15"/>
  <c r="W211" i="15"/>
  <c r="E214" i="15"/>
  <c r="M214" i="15"/>
  <c r="U214" i="15"/>
  <c r="E218" i="15"/>
  <c r="M218" i="15"/>
  <c r="U218" i="15"/>
  <c r="C241" i="15"/>
  <c r="K241" i="15"/>
  <c r="S241" i="15"/>
  <c r="E251" i="15"/>
  <c r="M251" i="15"/>
  <c r="U251" i="15"/>
  <c r="G253" i="15"/>
  <c r="O253" i="15"/>
  <c r="W253" i="15"/>
  <c r="G261" i="15"/>
  <c r="O261" i="15"/>
  <c r="W261" i="15"/>
  <c r="Q52" i="16"/>
  <c r="N91" i="16"/>
  <c r="H92" i="16"/>
  <c r="P92" i="16"/>
  <c r="B93" i="16"/>
  <c r="J93" i="16"/>
  <c r="R93" i="16"/>
  <c r="U103" i="16"/>
  <c r="U166" i="4" s="1"/>
  <c r="I246" i="17"/>
  <c r="I203" i="17"/>
  <c r="Q246" i="17"/>
  <c r="Q240" i="17" s="1"/>
  <c r="Q203" i="17"/>
  <c r="B161" i="17"/>
  <c r="T161" i="17"/>
  <c r="G162" i="17"/>
  <c r="Q162" i="17"/>
  <c r="D163" i="17"/>
  <c r="O165" i="17"/>
  <c r="B166" i="17"/>
  <c r="O167" i="17"/>
  <c r="Q169" i="17"/>
  <c r="S171" i="17"/>
  <c r="O172" i="17"/>
  <c r="G174" i="17"/>
  <c r="Q174" i="17"/>
  <c r="I184" i="17"/>
  <c r="S184" i="17"/>
  <c r="U190" i="17"/>
  <c r="E203" i="17"/>
  <c r="L209" i="17"/>
  <c r="C217" i="17"/>
  <c r="K226" i="17"/>
  <c r="K217" i="17" s="1"/>
  <c r="F173" i="18"/>
  <c r="F168" i="18"/>
  <c r="F163" i="18"/>
  <c r="F175" i="18"/>
  <c r="F170" i="18"/>
  <c r="F164" i="18"/>
  <c r="F172" i="18"/>
  <c r="F174" i="18"/>
  <c r="F169" i="18"/>
  <c r="F162" i="18"/>
  <c r="G168" i="18"/>
  <c r="G173" i="18"/>
  <c r="G163" i="18"/>
  <c r="G175" i="18"/>
  <c r="G170" i="18"/>
  <c r="G164" i="18"/>
  <c r="G217" i="18"/>
  <c r="G167" i="18"/>
  <c r="G165" i="18"/>
  <c r="G161" i="18"/>
  <c r="G162" i="18"/>
  <c r="G166" i="18"/>
  <c r="O168" i="18"/>
  <c r="O166" i="18"/>
  <c r="O173" i="18"/>
  <c r="O164" i="18"/>
  <c r="O175" i="18"/>
  <c r="O165" i="18"/>
  <c r="O174" i="18"/>
  <c r="O169" i="18"/>
  <c r="O162" i="18"/>
  <c r="R209" i="18"/>
  <c r="B34" i="15"/>
  <c r="J34" i="15"/>
  <c r="R34" i="15"/>
  <c r="H115" i="15"/>
  <c r="H216" i="15" s="1"/>
  <c r="P115" i="15"/>
  <c r="P216" i="15" s="1"/>
  <c r="H181" i="15"/>
  <c r="P181" i="15"/>
  <c r="B199" i="15"/>
  <c r="J199" i="15"/>
  <c r="R199" i="15"/>
  <c r="F210" i="15"/>
  <c r="N210" i="15"/>
  <c r="V210" i="15"/>
  <c r="F214" i="15"/>
  <c r="N214" i="15"/>
  <c r="V214" i="15"/>
  <c r="B216" i="15"/>
  <c r="J216" i="15"/>
  <c r="R216" i="15"/>
  <c r="F218" i="15"/>
  <c r="N218" i="15"/>
  <c r="V218" i="15"/>
  <c r="B220" i="15"/>
  <c r="J220" i="15"/>
  <c r="R220" i="15"/>
  <c r="D241" i="15"/>
  <c r="L241" i="15"/>
  <c r="T241" i="15"/>
  <c r="F251" i="15"/>
  <c r="N251" i="15"/>
  <c r="V251" i="15"/>
  <c r="H261" i="15"/>
  <c r="P261" i="15"/>
  <c r="J52" i="16"/>
  <c r="O91" i="16"/>
  <c r="O89" i="16" s="1"/>
  <c r="I92" i="16"/>
  <c r="Q92" i="16"/>
  <c r="C93" i="16"/>
  <c r="K93" i="16"/>
  <c r="S93" i="16"/>
  <c r="Q101" i="16"/>
  <c r="Q164" i="4" s="1"/>
  <c r="E103" i="16"/>
  <c r="E166" i="4" s="1"/>
  <c r="M103" i="16"/>
  <c r="M166" i="4" s="1"/>
  <c r="V103" i="16"/>
  <c r="V166" i="4" s="1"/>
  <c r="I5" i="17"/>
  <c r="I171" i="17" s="1"/>
  <c r="R217" i="19"/>
  <c r="R175" i="17"/>
  <c r="R167" i="17"/>
  <c r="R163" i="17"/>
  <c r="N235" i="17"/>
  <c r="N229" i="17" s="1"/>
  <c r="N235" i="19"/>
  <c r="H190" i="17"/>
  <c r="H237" i="17"/>
  <c r="P190" i="17"/>
  <c r="P237" i="17"/>
  <c r="B246" i="17"/>
  <c r="B203" i="17"/>
  <c r="J246" i="17"/>
  <c r="J203" i="17"/>
  <c r="R246" i="17"/>
  <c r="R203" i="17"/>
  <c r="L161" i="17"/>
  <c r="R162" i="17"/>
  <c r="N163" i="17"/>
  <c r="S164" i="17"/>
  <c r="G165" i="17"/>
  <c r="G167" i="17"/>
  <c r="R169" i="17"/>
  <c r="N170" i="17"/>
  <c r="K171" i="17"/>
  <c r="T171" i="17"/>
  <c r="G172" i="17"/>
  <c r="L173" i="17"/>
  <c r="R174" i="17"/>
  <c r="N175" i="17"/>
  <c r="J184" i="17"/>
  <c r="U184" i="17"/>
  <c r="K190" i="17"/>
  <c r="B197" i="17"/>
  <c r="J197" i="17"/>
  <c r="R197" i="17"/>
  <c r="O209" i="17"/>
  <c r="D217" i="17"/>
  <c r="L217" i="17"/>
  <c r="T217" i="17"/>
  <c r="S226" i="17"/>
  <c r="S217" i="17" s="1"/>
  <c r="C235" i="17"/>
  <c r="E240" i="17"/>
  <c r="F166" i="18"/>
  <c r="D237" i="18"/>
  <c r="L237" i="18"/>
  <c r="H248" i="18"/>
  <c r="P248" i="18"/>
  <c r="F226" i="19"/>
  <c r="C34" i="15"/>
  <c r="K34" i="15"/>
  <c r="S34" i="15"/>
  <c r="I115" i="15"/>
  <c r="Q115" i="15"/>
  <c r="Q216" i="15" s="1"/>
  <c r="I181" i="15"/>
  <c r="Q181" i="15"/>
  <c r="C199" i="15"/>
  <c r="K199" i="15"/>
  <c r="S199" i="15"/>
  <c r="E209" i="15"/>
  <c r="M209" i="15"/>
  <c r="M204" i="15" s="1"/>
  <c r="U209" i="15"/>
  <c r="G210" i="15"/>
  <c r="O210" i="15"/>
  <c r="W210" i="15"/>
  <c r="E213" i="15"/>
  <c r="M213" i="15"/>
  <c r="U213" i="15"/>
  <c r="G214" i="15"/>
  <c r="O214" i="15"/>
  <c r="W214" i="15"/>
  <c r="E217" i="15"/>
  <c r="M217" i="15"/>
  <c r="U217" i="15"/>
  <c r="G218" i="15"/>
  <c r="O218" i="15"/>
  <c r="W218" i="15"/>
  <c r="E241" i="15"/>
  <c r="M241" i="15"/>
  <c r="U241" i="15"/>
  <c r="G251" i="15"/>
  <c r="O251" i="15"/>
  <c r="W251" i="15"/>
  <c r="J101" i="16"/>
  <c r="J164" i="4" s="1"/>
  <c r="R101" i="16"/>
  <c r="R164" i="4" s="1"/>
  <c r="D102" i="16"/>
  <c r="D165" i="4" s="1"/>
  <c r="F103" i="16"/>
  <c r="F166" i="4" s="1"/>
  <c r="N103" i="16"/>
  <c r="N166" i="4" s="1"/>
  <c r="J175" i="17"/>
  <c r="J167" i="17"/>
  <c r="J163" i="17"/>
  <c r="S246" i="17"/>
  <c r="S246" i="19"/>
  <c r="E248" i="17"/>
  <c r="E209" i="17"/>
  <c r="M248" i="17"/>
  <c r="M240" i="17" s="1"/>
  <c r="M209" i="17"/>
  <c r="U248" i="17"/>
  <c r="U240" i="17" s="1"/>
  <c r="U209" i="17"/>
  <c r="J162" i="17"/>
  <c r="S162" i="17"/>
  <c r="Q165" i="17"/>
  <c r="Q167" i="17"/>
  <c r="J169" i="17"/>
  <c r="S169" i="17"/>
  <c r="Q172" i="17"/>
  <c r="J174" i="17"/>
  <c r="S174" i="17"/>
  <c r="O175" i="17"/>
  <c r="K184" i="17"/>
  <c r="B190" i="17"/>
  <c r="M190" i="17"/>
  <c r="W190" i="17"/>
  <c r="K203" i="17"/>
  <c r="Q209" i="17"/>
  <c r="E217" i="17"/>
  <c r="M217" i="17"/>
  <c r="U217" i="17"/>
  <c r="I229" i="17"/>
  <c r="Q229" i="17"/>
  <c r="G237" i="17"/>
  <c r="G229" i="17" s="1"/>
  <c r="N174" i="18"/>
  <c r="N169" i="18"/>
  <c r="N162" i="18"/>
  <c r="I226" i="18"/>
  <c r="Q226" i="18"/>
  <c r="N172" i="18"/>
  <c r="B181" i="15"/>
  <c r="J181" i="15"/>
  <c r="R181" i="15"/>
  <c r="D199" i="15"/>
  <c r="L199" i="15"/>
  <c r="T199" i="15"/>
  <c r="F209" i="15"/>
  <c r="N209" i="15"/>
  <c r="V209" i="15"/>
  <c r="V204" i="15" s="1"/>
  <c r="B211" i="15"/>
  <c r="J211" i="15"/>
  <c r="R211" i="15"/>
  <c r="F213" i="15"/>
  <c r="N213" i="15"/>
  <c r="V213" i="15"/>
  <c r="F217" i="15"/>
  <c r="N217" i="15"/>
  <c r="V217" i="15"/>
  <c r="F241" i="15"/>
  <c r="N241" i="15"/>
  <c r="V241" i="15"/>
  <c r="H251" i="15"/>
  <c r="P251" i="15"/>
  <c r="B253" i="15"/>
  <c r="J253" i="15"/>
  <c r="R253" i="15"/>
  <c r="H71" i="16"/>
  <c r="P71" i="16"/>
  <c r="G103" i="16"/>
  <c r="G166" i="4" s="1"/>
  <c r="P103" i="16"/>
  <c r="P166" i="4" s="1"/>
  <c r="T172" i="17"/>
  <c r="T168" i="17"/>
  <c r="T164" i="17"/>
  <c r="H235" i="17"/>
  <c r="H229" i="17" s="1"/>
  <c r="H184" i="17"/>
  <c r="P235" i="17"/>
  <c r="P229" i="17" s="1"/>
  <c r="P184" i="17"/>
  <c r="J237" i="17"/>
  <c r="J229" i="17" s="1"/>
  <c r="J237" i="19"/>
  <c r="D246" i="17"/>
  <c r="D203" i="17"/>
  <c r="L246" i="17"/>
  <c r="L203" i="17"/>
  <c r="T246" i="17"/>
  <c r="T240" i="17" s="1"/>
  <c r="T203" i="17"/>
  <c r="F248" i="17"/>
  <c r="F209" i="17"/>
  <c r="N248" i="17"/>
  <c r="N209" i="17"/>
  <c r="V248" i="17"/>
  <c r="V209" i="17"/>
  <c r="O161" i="17"/>
  <c r="B162" i="17"/>
  <c r="T162" i="17"/>
  <c r="G163" i="17"/>
  <c r="N166" i="17"/>
  <c r="S167" i="17"/>
  <c r="O168" i="17"/>
  <c r="B169" i="17"/>
  <c r="T169" i="17"/>
  <c r="G170" i="17"/>
  <c r="Q170" i="17"/>
  <c r="R172" i="17"/>
  <c r="O173" i="17"/>
  <c r="B174" i="17"/>
  <c r="T174" i="17"/>
  <c r="G175" i="17"/>
  <c r="B184" i="17"/>
  <c r="M184" i="17"/>
  <c r="W184" i="17"/>
  <c r="C190" i="17"/>
  <c r="M203" i="17"/>
  <c r="T209" i="17"/>
  <c r="B229" i="17"/>
  <c r="R229" i="17"/>
  <c r="O237" i="17"/>
  <c r="O229" i="17" s="1"/>
  <c r="H5" i="18"/>
  <c r="H223" i="18"/>
  <c r="H166" i="18"/>
  <c r="P5" i="18"/>
  <c r="P171" i="18" s="1"/>
  <c r="P223" i="18"/>
  <c r="P166" i="18"/>
  <c r="B226" i="18"/>
  <c r="J226" i="18"/>
  <c r="D235" i="18"/>
  <c r="D184" i="18"/>
  <c r="L235" i="18"/>
  <c r="L184" i="18"/>
  <c r="T235" i="18"/>
  <c r="T184" i="18"/>
  <c r="N237" i="18"/>
  <c r="N190" i="18"/>
  <c r="V237" i="18"/>
  <c r="V190" i="18"/>
  <c r="H246" i="18"/>
  <c r="H203" i="18"/>
  <c r="P246" i="18"/>
  <c r="P203" i="18"/>
  <c r="B248" i="18"/>
  <c r="B209" i="18"/>
  <c r="J248" i="18"/>
  <c r="J209" i="18"/>
  <c r="F190" i="18"/>
  <c r="E34" i="15"/>
  <c r="M34" i="15"/>
  <c r="U34" i="15"/>
  <c r="C115" i="15"/>
  <c r="K115" i="15"/>
  <c r="S115" i="15"/>
  <c r="S216" i="15" s="1"/>
  <c r="G209" i="15"/>
  <c r="G204" i="15" s="1"/>
  <c r="O209" i="15"/>
  <c r="O204" i="15" s="1"/>
  <c r="W209" i="15"/>
  <c r="G213" i="15"/>
  <c r="O213" i="15"/>
  <c r="W213" i="15"/>
  <c r="E216" i="15"/>
  <c r="M216" i="15"/>
  <c r="U216" i="15"/>
  <c r="G217" i="15"/>
  <c r="O217" i="15"/>
  <c r="W217" i="15"/>
  <c r="E220" i="15"/>
  <c r="M220" i="15"/>
  <c r="U220" i="15"/>
  <c r="I71" i="16"/>
  <c r="Q71" i="16"/>
  <c r="L101" i="16"/>
  <c r="L164" i="4" s="1"/>
  <c r="T101" i="16"/>
  <c r="T164" i="4" s="1"/>
  <c r="V102" i="16"/>
  <c r="V165" i="4" s="1"/>
  <c r="H103" i="16"/>
  <c r="H166" i="4" s="1"/>
  <c r="Q103" i="16"/>
  <c r="Q166" i="4" s="1"/>
  <c r="C5" i="17"/>
  <c r="C171" i="17" s="1"/>
  <c r="L172" i="17"/>
  <c r="L168" i="17"/>
  <c r="L164" i="17"/>
  <c r="U5" i="17"/>
  <c r="G161" i="17"/>
  <c r="L162" i="17"/>
  <c r="Q163" i="17"/>
  <c r="J165" i="17"/>
  <c r="S165" i="17"/>
  <c r="O166" i="17"/>
  <c r="T167" i="17"/>
  <c r="G168" i="17"/>
  <c r="L169" i="17"/>
  <c r="R170" i="17"/>
  <c r="N171" i="17"/>
  <c r="J172" i="17"/>
  <c r="S172" i="17"/>
  <c r="G173" i="17"/>
  <c r="L174" i="17"/>
  <c r="Q175" i="17"/>
  <c r="N184" i="17"/>
  <c r="E190" i="17"/>
  <c r="W209" i="17"/>
  <c r="G217" i="17"/>
  <c r="O217" i="17"/>
  <c r="W217" i="17"/>
  <c r="C229" i="17"/>
  <c r="K229" i="17"/>
  <c r="S229" i="17"/>
  <c r="G246" i="17"/>
  <c r="G240" i="17" s="1"/>
  <c r="V162" i="18"/>
  <c r="F161" i="18"/>
  <c r="G229" i="19"/>
  <c r="G188" i="19"/>
  <c r="G192" i="19"/>
  <c r="G187" i="19"/>
  <c r="G183" i="19"/>
  <c r="G191" i="19"/>
  <c r="G185" i="19"/>
  <c r="F34" i="15"/>
  <c r="N34" i="15"/>
  <c r="V34" i="15"/>
  <c r="D115" i="15"/>
  <c r="D216" i="15" s="1"/>
  <c r="L115" i="15"/>
  <c r="L216" i="15" s="1"/>
  <c r="T115" i="15"/>
  <c r="B210" i="15"/>
  <c r="J210" i="15"/>
  <c r="R210" i="15"/>
  <c r="B214" i="15"/>
  <c r="J214" i="15"/>
  <c r="R214" i="15"/>
  <c r="F216" i="15"/>
  <c r="N216" i="15"/>
  <c r="V216" i="15"/>
  <c r="B218" i="15"/>
  <c r="J218" i="15"/>
  <c r="R218" i="15"/>
  <c r="F220" i="15"/>
  <c r="N220" i="15"/>
  <c r="V220" i="15"/>
  <c r="N52" i="16"/>
  <c r="B71" i="16"/>
  <c r="J71" i="16"/>
  <c r="R71" i="16"/>
  <c r="O93" i="16"/>
  <c r="W93" i="16"/>
  <c r="G102" i="16"/>
  <c r="G165" i="4" s="1"/>
  <c r="W102" i="16"/>
  <c r="W165" i="4" s="1"/>
  <c r="I103" i="16"/>
  <c r="I166" i="4" s="1"/>
  <c r="D168" i="17"/>
  <c r="D164" i="17"/>
  <c r="M5" i="17"/>
  <c r="V5" i="17"/>
  <c r="H226" i="17"/>
  <c r="H217" i="17" s="1"/>
  <c r="H5" i="17"/>
  <c r="H171" i="17" s="1"/>
  <c r="P226" i="17"/>
  <c r="P5" i="17"/>
  <c r="P217" i="19" s="1"/>
  <c r="D237" i="17"/>
  <c r="D190" i="17"/>
  <c r="L237" i="17"/>
  <c r="L190" i="17"/>
  <c r="T237" i="17"/>
  <c r="T190" i="17"/>
  <c r="F203" i="17"/>
  <c r="F246" i="17"/>
  <c r="N203" i="17"/>
  <c r="N246" i="17"/>
  <c r="V203" i="17"/>
  <c r="V246" i="17"/>
  <c r="H248" i="17"/>
  <c r="H240" i="17" s="1"/>
  <c r="H209" i="17"/>
  <c r="P248" i="17"/>
  <c r="P240" i="17" s="1"/>
  <c r="P209" i="17"/>
  <c r="Q161" i="17"/>
  <c r="D162" i="17"/>
  <c r="S163" i="17"/>
  <c r="O164" i="17"/>
  <c r="B165" i="17"/>
  <c r="T165" i="17"/>
  <c r="G166" i="17"/>
  <c r="L167" i="17"/>
  <c r="Q168" i="17"/>
  <c r="D169" i="17"/>
  <c r="J170" i="17"/>
  <c r="S170" i="17"/>
  <c r="O171" i="17"/>
  <c r="B172" i="17"/>
  <c r="Q173" i="17"/>
  <c r="S175" i="17"/>
  <c r="E184" i="17"/>
  <c r="O184" i="17"/>
  <c r="Q190" i="17"/>
  <c r="H197" i="17"/>
  <c r="P197" i="17"/>
  <c r="S203" i="17"/>
  <c r="D209" i="17"/>
  <c r="P217" i="17"/>
  <c r="B217" i="17"/>
  <c r="J217" i="17"/>
  <c r="R217" i="17"/>
  <c r="I240" i="17"/>
  <c r="O246" i="17"/>
  <c r="O240" i="17" s="1"/>
  <c r="C248" i="17"/>
  <c r="C240" i="17" s="1"/>
  <c r="J5" i="18"/>
  <c r="J171" i="18" s="1"/>
  <c r="R5" i="18"/>
  <c r="N161" i="18"/>
  <c r="F167" i="18"/>
  <c r="D178" i="18"/>
  <c r="L178" i="18"/>
  <c r="F178" i="18"/>
  <c r="V178" i="18"/>
  <c r="H197" i="18"/>
  <c r="P197" i="18"/>
  <c r="F248" i="19"/>
  <c r="E211" i="15"/>
  <c r="M211" i="15"/>
  <c r="U211" i="15"/>
  <c r="O52" i="16"/>
  <c r="E5" i="17"/>
  <c r="N173" i="17"/>
  <c r="N169" i="17"/>
  <c r="N165" i="17"/>
  <c r="N161" i="17"/>
  <c r="W5" i="17"/>
  <c r="W171" i="17" s="1"/>
  <c r="N162" i="17"/>
  <c r="T163" i="17"/>
  <c r="G164" i="17"/>
  <c r="L165" i="17"/>
  <c r="D167" i="17"/>
  <c r="R168" i="17"/>
  <c r="O169" i="17"/>
  <c r="B170" i="17"/>
  <c r="T170" i="17"/>
  <c r="G171" i="17"/>
  <c r="R173" i="17"/>
  <c r="N174" i="17"/>
  <c r="T175" i="17"/>
  <c r="F184" i="17"/>
  <c r="Q184" i="17"/>
  <c r="R190" i="17"/>
  <c r="U203" i="17"/>
  <c r="G209" i="17"/>
  <c r="E229" i="17"/>
  <c r="M229" i="17"/>
  <c r="U229" i="17"/>
  <c r="D240" i="17"/>
  <c r="L240" i="17"/>
  <c r="W246" i="17"/>
  <c r="W240" i="17" s="1"/>
  <c r="K248" i="17"/>
  <c r="K240" i="17" s="1"/>
  <c r="V161" i="18"/>
  <c r="G174" i="18"/>
  <c r="C178" i="18"/>
  <c r="B209" i="15"/>
  <c r="B204" i="15" s="1"/>
  <c r="J209" i="15"/>
  <c r="R209" i="15"/>
  <c r="F211" i="15"/>
  <c r="N211" i="15"/>
  <c r="V211" i="15"/>
  <c r="B213" i="15"/>
  <c r="J213" i="15"/>
  <c r="R213" i="15"/>
  <c r="J161" i="17"/>
  <c r="S161" i="17"/>
  <c r="O162" i="17"/>
  <c r="L163" i="17"/>
  <c r="J166" i="17"/>
  <c r="N167" i="17"/>
  <c r="J168" i="17"/>
  <c r="S168" i="17"/>
  <c r="L170" i="17"/>
  <c r="Q171" i="17"/>
  <c r="N172" i="17"/>
  <c r="J173" i="17"/>
  <c r="L175" i="17"/>
  <c r="G184" i="17"/>
  <c r="R184" i="17"/>
  <c r="I190" i="17"/>
  <c r="S190" i="17"/>
  <c r="C203" i="17"/>
  <c r="I209" i="17"/>
  <c r="F229" i="17"/>
  <c r="V229" i="17"/>
  <c r="S248" i="17"/>
  <c r="H235" i="18"/>
  <c r="P235" i="18"/>
  <c r="L246" i="18"/>
  <c r="T246" i="18"/>
  <c r="F165" i="18"/>
  <c r="P226" i="18"/>
  <c r="D5" i="18"/>
  <c r="D166" i="18" s="1"/>
  <c r="L5" i="18"/>
  <c r="T5" i="18"/>
  <c r="T171" i="18" s="1"/>
  <c r="B235" i="18"/>
  <c r="J235" i="18"/>
  <c r="R235" i="18"/>
  <c r="F246" i="18"/>
  <c r="N246" i="18"/>
  <c r="V246" i="18"/>
  <c r="C167" i="18"/>
  <c r="G171" i="18"/>
  <c r="C172" i="18"/>
  <c r="S175" i="18"/>
  <c r="D190" i="18"/>
  <c r="H226" i="18"/>
  <c r="T237" i="18"/>
  <c r="S217" i="19"/>
  <c r="W226" i="19"/>
  <c r="W229" i="19"/>
  <c r="W188" i="19"/>
  <c r="W192" i="19"/>
  <c r="W191" i="19"/>
  <c r="W185" i="19"/>
  <c r="I235" i="19"/>
  <c r="I61" i="19"/>
  <c r="I184" i="19" s="1"/>
  <c r="Q235" i="19"/>
  <c r="Q61" i="19"/>
  <c r="Q190" i="19" s="1"/>
  <c r="Q184" i="19"/>
  <c r="C237" i="19"/>
  <c r="C61" i="19"/>
  <c r="C190" i="19" s="1"/>
  <c r="K61" i="19"/>
  <c r="K184" i="19" s="1"/>
  <c r="K237" i="19"/>
  <c r="S237" i="19"/>
  <c r="S61" i="19"/>
  <c r="E246" i="19"/>
  <c r="M246" i="19"/>
  <c r="M203" i="19"/>
  <c r="U246" i="19"/>
  <c r="U203" i="19"/>
  <c r="G209" i="19"/>
  <c r="G248" i="19"/>
  <c r="O248" i="19"/>
  <c r="O209" i="19"/>
  <c r="W209" i="19"/>
  <c r="W248" i="19"/>
  <c r="G178" i="19"/>
  <c r="T197" i="19"/>
  <c r="B171" i="17"/>
  <c r="J171" i="17"/>
  <c r="R171" i="17"/>
  <c r="B248" i="17"/>
  <c r="B240" i="17" s="1"/>
  <c r="J248" i="17"/>
  <c r="J240" i="17" s="1"/>
  <c r="R248" i="17"/>
  <c r="R240" i="17" s="1"/>
  <c r="E5" i="18"/>
  <c r="E166" i="18" s="1"/>
  <c r="M5" i="18"/>
  <c r="U5" i="18"/>
  <c r="U171" i="18" s="1"/>
  <c r="C184" i="18"/>
  <c r="C235" i="18"/>
  <c r="K184" i="18"/>
  <c r="K235" i="18"/>
  <c r="S184" i="18"/>
  <c r="S235" i="18"/>
  <c r="E237" i="18"/>
  <c r="M237" i="18"/>
  <c r="U237" i="18"/>
  <c r="G246" i="18"/>
  <c r="O246" i="18"/>
  <c r="W246" i="18"/>
  <c r="I209" i="18"/>
  <c r="I248" i="18"/>
  <c r="Q209" i="18"/>
  <c r="Q248" i="18"/>
  <c r="C164" i="18"/>
  <c r="K164" i="18"/>
  <c r="Q166" i="18"/>
  <c r="S168" i="18"/>
  <c r="S173" i="18"/>
  <c r="K175" i="18"/>
  <c r="P184" i="18"/>
  <c r="E190" i="18"/>
  <c r="P209" i="18"/>
  <c r="E223" i="18"/>
  <c r="R223" i="18"/>
  <c r="P172" i="19"/>
  <c r="P165" i="19"/>
  <c r="P173" i="19"/>
  <c r="P169" i="19"/>
  <c r="P167" i="19"/>
  <c r="P168" i="19"/>
  <c r="D190" i="19"/>
  <c r="L237" i="19"/>
  <c r="P248" i="19"/>
  <c r="D235" i="17"/>
  <c r="D229" i="17" s="1"/>
  <c r="L235" i="17"/>
  <c r="T235" i="17"/>
  <c r="W5" i="18"/>
  <c r="C226" i="18"/>
  <c r="K226" i="18"/>
  <c r="S226" i="18"/>
  <c r="E235" i="18"/>
  <c r="M235" i="18"/>
  <c r="U235" i="18"/>
  <c r="G190" i="18"/>
  <c r="G237" i="18"/>
  <c r="O190" i="18"/>
  <c r="O237" i="18"/>
  <c r="W190" i="18"/>
  <c r="W237" i="18"/>
  <c r="I246" i="18"/>
  <c r="Q246" i="18"/>
  <c r="C248" i="18"/>
  <c r="K248" i="18"/>
  <c r="S248" i="18"/>
  <c r="C163" i="18"/>
  <c r="K163" i="18"/>
  <c r="T166" i="18"/>
  <c r="C168" i="18"/>
  <c r="S171" i="18"/>
  <c r="C173" i="18"/>
  <c r="R184" i="18"/>
  <c r="T203" i="18"/>
  <c r="S209" i="18"/>
  <c r="U223" i="18"/>
  <c r="D246" i="18"/>
  <c r="K167" i="19"/>
  <c r="K172" i="19"/>
  <c r="K217" i="19"/>
  <c r="K168" i="19"/>
  <c r="K176" i="19"/>
  <c r="K173" i="19"/>
  <c r="K169" i="19"/>
  <c r="D191" i="19"/>
  <c r="D187" i="19"/>
  <c r="D183" i="19"/>
  <c r="D229" i="19"/>
  <c r="D188" i="19"/>
  <c r="D192" i="19"/>
  <c r="D185" i="19"/>
  <c r="L191" i="19"/>
  <c r="L187" i="19"/>
  <c r="L183" i="19"/>
  <c r="L185" i="19"/>
  <c r="L188" i="19"/>
  <c r="L192" i="19"/>
  <c r="T187" i="19"/>
  <c r="T185" i="19"/>
  <c r="T188" i="19"/>
  <c r="N229" i="19"/>
  <c r="N192" i="19"/>
  <c r="N188" i="19"/>
  <c r="N191" i="19"/>
  <c r="N185" i="19"/>
  <c r="V229" i="19"/>
  <c r="V192" i="19"/>
  <c r="V188" i="19"/>
  <c r="V187" i="19"/>
  <c r="V183" i="19"/>
  <c r="V191" i="19"/>
  <c r="V178" i="19" s="1"/>
  <c r="V185" i="19"/>
  <c r="K171" i="19"/>
  <c r="D226" i="18"/>
  <c r="L226" i="18"/>
  <c r="T226" i="18"/>
  <c r="F235" i="18"/>
  <c r="N235" i="18"/>
  <c r="V235" i="18"/>
  <c r="H237" i="18"/>
  <c r="P237" i="18"/>
  <c r="B246" i="18"/>
  <c r="J246" i="18"/>
  <c r="R246" i="18"/>
  <c r="D248" i="18"/>
  <c r="L248" i="18"/>
  <c r="T248" i="18"/>
  <c r="L166" i="18"/>
  <c r="S169" i="18"/>
  <c r="K171" i="18"/>
  <c r="G178" i="18"/>
  <c r="O178" i="18"/>
  <c r="W178" i="18"/>
  <c r="J184" i="18"/>
  <c r="I197" i="18"/>
  <c r="Q197" i="18"/>
  <c r="L203" i="18"/>
  <c r="V203" i="18"/>
  <c r="K209" i="18"/>
  <c r="T209" i="18"/>
  <c r="J223" i="18"/>
  <c r="C171" i="19"/>
  <c r="K226" i="19"/>
  <c r="G190" i="19"/>
  <c r="K165" i="19"/>
  <c r="N183" i="19"/>
  <c r="E203" i="19"/>
  <c r="I5" i="18"/>
  <c r="Q5" i="18"/>
  <c r="Q171" i="18" s="1"/>
  <c r="C166" i="18"/>
  <c r="K166" i="18"/>
  <c r="E226" i="18"/>
  <c r="M226" i="18"/>
  <c r="M171" i="18"/>
  <c r="U226" i="18"/>
  <c r="G235" i="18"/>
  <c r="O235" i="18"/>
  <c r="W235" i="18"/>
  <c r="I237" i="18"/>
  <c r="Q237" i="18"/>
  <c r="C246" i="18"/>
  <c r="K246" i="18"/>
  <c r="S246" i="18"/>
  <c r="E248" i="18"/>
  <c r="M248" i="18"/>
  <c r="U248" i="18"/>
  <c r="C162" i="18"/>
  <c r="K162" i="18"/>
  <c r="S162" i="18"/>
  <c r="M166" i="18"/>
  <c r="V166" i="18"/>
  <c r="C171" i="18"/>
  <c r="L171" i="18"/>
  <c r="B184" i="18"/>
  <c r="U184" i="18"/>
  <c r="N203" i="18"/>
  <c r="W203" i="18"/>
  <c r="C209" i="18"/>
  <c r="L209" i="18"/>
  <c r="U209" i="18"/>
  <c r="K223" i="18"/>
  <c r="L226" i="19"/>
  <c r="T226" i="19"/>
  <c r="O188" i="19"/>
  <c r="O192" i="19"/>
  <c r="O187" i="19"/>
  <c r="O183" i="19"/>
  <c r="F235" i="19"/>
  <c r="V235" i="19"/>
  <c r="H237" i="19"/>
  <c r="P237" i="19"/>
  <c r="S165" i="19"/>
  <c r="W183" i="19"/>
  <c r="W178" i="19" s="1"/>
  <c r="F191" i="19"/>
  <c r="Q197" i="19"/>
  <c r="B5" i="18"/>
  <c r="B171" i="18" s="1"/>
  <c r="F226" i="18"/>
  <c r="N226" i="18"/>
  <c r="V226" i="18"/>
  <c r="B237" i="18"/>
  <c r="J237" i="18"/>
  <c r="R237" i="18"/>
  <c r="F248" i="18"/>
  <c r="N248" i="18"/>
  <c r="V248" i="18"/>
  <c r="N166" i="18"/>
  <c r="N171" i="18"/>
  <c r="M184" i="18"/>
  <c r="V184" i="18"/>
  <c r="B190" i="18"/>
  <c r="F203" i="18"/>
  <c r="O203" i="18"/>
  <c r="D209" i="18"/>
  <c r="M209" i="18"/>
  <c r="V209" i="18"/>
  <c r="C172" i="19"/>
  <c r="C167" i="19"/>
  <c r="C217" i="19"/>
  <c r="C168" i="19"/>
  <c r="C176" i="19"/>
  <c r="C173" i="19"/>
  <c r="C169" i="19"/>
  <c r="E226" i="19"/>
  <c r="E5" i="19"/>
  <c r="E171" i="19" s="1"/>
  <c r="M226" i="19"/>
  <c r="M5" i="19"/>
  <c r="U226" i="19"/>
  <c r="U5" i="19"/>
  <c r="U171" i="19"/>
  <c r="G235" i="19"/>
  <c r="W235" i="19"/>
  <c r="C246" i="19"/>
  <c r="K246" i="19"/>
  <c r="C174" i="18"/>
  <c r="C170" i="18"/>
  <c r="K217" i="18"/>
  <c r="K174" i="18"/>
  <c r="K170" i="18"/>
  <c r="S217" i="18"/>
  <c r="S174" i="18"/>
  <c r="S170" i="18"/>
  <c r="G226" i="18"/>
  <c r="O226" i="18"/>
  <c r="W226" i="18"/>
  <c r="I235" i="18"/>
  <c r="Q235" i="18"/>
  <c r="C237" i="18"/>
  <c r="K237" i="18"/>
  <c r="S237" i="18"/>
  <c r="E203" i="18"/>
  <c r="E246" i="18"/>
  <c r="M203" i="18"/>
  <c r="M246" i="18"/>
  <c r="U203" i="18"/>
  <c r="U246" i="18"/>
  <c r="G248" i="18"/>
  <c r="O248" i="18"/>
  <c r="W248" i="18"/>
  <c r="C161" i="18"/>
  <c r="K161" i="18"/>
  <c r="S161" i="18"/>
  <c r="C165" i="18"/>
  <c r="K165" i="18"/>
  <c r="S165" i="18"/>
  <c r="K167" i="18"/>
  <c r="F171" i="18"/>
  <c r="O171" i="18"/>
  <c r="K172" i="18"/>
  <c r="E184" i="18"/>
  <c r="N184" i="18"/>
  <c r="W184" i="18"/>
  <c r="C190" i="18"/>
  <c r="L190" i="18"/>
  <c r="G203" i="18"/>
  <c r="E209" i="18"/>
  <c r="N209" i="18"/>
  <c r="W209" i="18"/>
  <c r="H235" i="19"/>
  <c r="D246" i="19"/>
  <c r="L246" i="19"/>
  <c r="C197" i="19"/>
  <c r="K197" i="19"/>
  <c r="S197" i="19"/>
  <c r="T146" i="21"/>
  <c r="I237" i="19"/>
  <c r="Q237" i="19"/>
  <c r="E248" i="19"/>
  <c r="M248" i="19"/>
  <c r="U248" i="19"/>
  <c r="I165" i="19"/>
  <c r="Q165" i="19"/>
  <c r="G168" i="19"/>
  <c r="O168" i="19"/>
  <c r="W168" i="19"/>
  <c r="T169" i="19"/>
  <c r="W172" i="19"/>
  <c r="T173" i="19"/>
  <c r="H184" i="19"/>
  <c r="M185" i="19"/>
  <c r="H188" i="19"/>
  <c r="P190" i="19"/>
  <c r="M191" i="19"/>
  <c r="C203" i="19"/>
  <c r="L203" i="19"/>
  <c r="O217" i="19"/>
  <c r="C226" i="19"/>
  <c r="O226" i="19"/>
  <c r="D237" i="19"/>
  <c r="T237" i="19"/>
  <c r="V248" i="19"/>
  <c r="C51" i="20"/>
  <c r="C69" i="20"/>
  <c r="K51" i="20"/>
  <c r="K69" i="20"/>
  <c r="S51" i="20"/>
  <c r="S69" i="20"/>
  <c r="E183" i="21"/>
  <c r="U183" i="21"/>
  <c r="O143" i="23"/>
  <c r="O139" i="23"/>
  <c r="O144" i="23"/>
  <c r="O140" i="23"/>
  <c r="O137" i="23"/>
  <c r="O60" i="20"/>
  <c r="W143" i="23"/>
  <c r="W139" i="23"/>
  <c r="W144" i="23"/>
  <c r="W140" i="23"/>
  <c r="W137" i="23"/>
  <c r="W60" i="20"/>
  <c r="W77" i="20" s="1"/>
  <c r="W168" i="4" s="1"/>
  <c r="E158" i="23"/>
  <c r="E154" i="23"/>
  <c r="E163" i="23"/>
  <c r="E155" i="23"/>
  <c r="E151" i="23"/>
  <c r="E160" i="23"/>
  <c r="E161" i="23"/>
  <c r="E146" i="23" s="1"/>
  <c r="E153" i="23"/>
  <c r="E61" i="20"/>
  <c r="M158" i="23"/>
  <c r="M154" i="23"/>
  <c r="M163" i="23"/>
  <c r="M155" i="23"/>
  <c r="M151" i="23"/>
  <c r="M160" i="23"/>
  <c r="M161" i="23"/>
  <c r="M153" i="23"/>
  <c r="M61" i="20"/>
  <c r="M78" i="20" s="1"/>
  <c r="M169" i="4" s="1"/>
  <c r="U158" i="23"/>
  <c r="U154" i="23"/>
  <c r="U163" i="23"/>
  <c r="U155" i="23"/>
  <c r="B173" i="19"/>
  <c r="B169" i="19"/>
  <c r="J173" i="19"/>
  <c r="J169" i="19"/>
  <c r="R173" i="19"/>
  <c r="R169" i="19"/>
  <c r="B165" i="19"/>
  <c r="J165" i="19"/>
  <c r="R165" i="19"/>
  <c r="L169" i="19"/>
  <c r="J171" i="19"/>
  <c r="L173" i="19"/>
  <c r="E185" i="19"/>
  <c r="H190" i="19"/>
  <c r="E191" i="19"/>
  <c r="D203" i="19"/>
  <c r="G217" i="19"/>
  <c r="Q217" i="19"/>
  <c r="D226" i="19"/>
  <c r="P226" i="19"/>
  <c r="L235" i="19"/>
  <c r="R246" i="19"/>
  <c r="D51" i="20"/>
  <c r="D69" i="20"/>
  <c r="L51" i="20"/>
  <c r="L77" i="20"/>
  <c r="L168" i="4" s="1"/>
  <c r="L69" i="20"/>
  <c r="T51" i="20"/>
  <c r="T77" i="20"/>
  <c r="T168" i="4" s="1"/>
  <c r="T69" i="20"/>
  <c r="F51" i="20"/>
  <c r="F70" i="20"/>
  <c r="N51" i="20"/>
  <c r="N70" i="20"/>
  <c r="V51" i="20"/>
  <c r="V70" i="20"/>
  <c r="H79" i="20"/>
  <c r="H170" i="4" s="1"/>
  <c r="H71" i="20"/>
  <c r="P71" i="20"/>
  <c r="N171" i="19"/>
  <c r="B235" i="19"/>
  <c r="J235" i="19"/>
  <c r="R235" i="19"/>
  <c r="F246" i="19"/>
  <c r="N246" i="19"/>
  <c r="V246" i="19"/>
  <c r="D165" i="19"/>
  <c r="D160" i="19" s="1"/>
  <c r="L165" i="19"/>
  <c r="L160" i="19" s="1"/>
  <c r="T165" i="19"/>
  <c r="B168" i="19"/>
  <c r="J168" i="19"/>
  <c r="R168" i="19"/>
  <c r="W169" i="19"/>
  <c r="L171" i="19"/>
  <c r="I172" i="19"/>
  <c r="R172" i="19"/>
  <c r="W173" i="19"/>
  <c r="T184" i="19"/>
  <c r="F203" i="19"/>
  <c r="M209" i="19"/>
  <c r="J217" i="19"/>
  <c r="G226" i="19"/>
  <c r="O235" i="19"/>
  <c r="B246" i="19"/>
  <c r="T246" i="19"/>
  <c r="B175" i="21"/>
  <c r="K146" i="22"/>
  <c r="S146" i="22"/>
  <c r="C235" i="19"/>
  <c r="K235" i="19"/>
  <c r="S235" i="19"/>
  <c r="E237" i="19"/>
  <c r="M237" i="19"/>
  <c r="U237" i="19"/>
  <c r="G246" i="19"/>
  <c r="O246" i="19"/>
  <c r="W246" i="19"/>
  <c r="I248" i="19"/>
  <c r="Q248" i="19"/>
  <c r="I167" i="19"/>
  <c r="Q167" i="19"/>
  <c r="W171" i="19"/>
  <c r="J172" i="19"/>
  <c r="L184" i="19"/>
  <c r="L190" i="19"/>
  <c r="H191" i="19"/>
  <c r="M192" i="19"/>
  <c r="G203" i="19"/>
  <c r="E209" i="19"/>
  <c r="B217" i="19"/>
  <c r="T217" i="19"/>
  <c r="H226" i="19"/>
  <c r="V226" i="19"/>
  <c r="P235" i="19"/>
  <c r="H248" i="19"/>
  <c r="F5" i="19"/>
  <c r="F171" i="19" s="1"/>
  <c r="N5" i="19"/>
  <c r="V5" i="19"/>
  <c r="V171" i="19" s="1"/>
  <c r="B61" i="19"/>
  <c r="B184" i="19" s="1"/>
  <c r="J61" i="19"/>
  <c r="R61" i="19"/>
  <c r="F237" i="19"/>
  <c r="N237" i="19"/>
  <c r="V237" i="19"/>
  <c r="H246" i="19"/>
  <c r="P246" i="19"/>
  <c r="B248" i="19"/>
  <c r="J248" i="19"/>
  <c r="R248" i="19"/>
  <c r="B167" i="19"/>
  <c r="J167" i="19"/>
  <c r="R167" i="19"/>
  <c r="D168" i="19"/>
  <c r="L168" i="19"/>
  <c r="T168" i="19"/>
  <c r="G169" i="19"/>
  <c r="B172" i="19"/>
  <c r="T172" i="19"/>
  <c r="G173" i="19"/>
  <c r="G176" i="19"/>
  <c r="H183" i="19"/>
  <c r="D184" i="19"/>
  <c r="W184" i="19"/>
  <c r="H187" i="19"/>
  <c r="V190" i="19"/>
  <c r="E192" i="19"/>
  <c r="H203" i="19"/>
  <c r="P209" i="19"/>
  <c r="L217" i="19"/>
  <c r="D235" i="19"/>
  <c r="T235" i="19"/>
  <c r="N248" i="19"/>
  <c r="H192" i="21"/>
  <c r="H183" i="21" s="1"/>
  <c r="H141" i="21"/>
  <c r="H132" i="21" s="1"/>
  <c r="P192" i="21"/>
  <c r="P183" i="21" s="1"/>
  <c r="P141" i="21"/>
  <c r="P132" i="21" s="1"/>
  <c r="D202" i="21"/>
  <c r="D157" i="21"/>
  <c r="L202" i="21"/>
  <c r="L157" i="21"/>
  <c r="T202" i="21"/>
  <c r="T157" i="21"/>
  <c r="F203" i="21"/>
  <c r="F160" i="21"/>
  <c r="N203" i="21"/>
  <c r="N160" i="21"/>
  <c r="V203" i="21"/>
  <c r="V160" i="21"/>
  <c r="P211" i="21"/>
  <c r="P171" i="21"/>
  <c r="J213" i="21"/>
  <c r="J205" i="21" s="1"/>
  <c r="J175" i="21"/>
  <c r="R175" i="21"/>
  <c r="R213" i="21"/>
  <c r="F146" i="21"/>
  <c r="N146" i="21"/>
  <c r="V146" i="21"/>
  <c r="B153" i="21"/>
  <c r="B165" i="21"/>
  <c r="J165" i="21"/>
  <c r="R165" i="21"/>
  <c r="D165" i="21"/>
  <c r="L165" i="21"/>
  <c r="T165" i="21"/>
  <c r="D205" i="21"/>
  <c r="T205" i="21"/>
  <c r="I226" i="19"/>
  <c r="Q226" i="19"/>
  <c r="E235" i="19"/>
  <c r="M235" i="19"/>
  <c r="U235" i="19"/>
  <c r="G237" i="19"/>
  <c r="O237" i="19"/>
  <c r="W237" i="19"/>
  <c r="I246" i="19"/>
  <c r="Q246" i="19"/>
  <c r="C248" i="19"/>
  <c r="K248" i="19"/>
  <c r="S248" i="19"/>
  <c r="W165" i="19"/>
  <c r="Q169" i="19"/>
  <c r="P171" i="19"/>
  <c r="L172" i="19"/>
  <c r="I176" i="19"/>
  <c r="E184" i="19"/>
  <c r="E188" i="19"/>
  <c r="E190" i="19"/>
  <c r="N190" i="19"/>
  <c r="W190" i="19"/>
  <c r="P192" i="19"/>
  <c r="F197" i="19"/>
  <c r="N197" i="19"/>
  <c r="V197" i="19"/>
  <c r="I203" i="19"/>
  <c r="Q209" i="19"/>
  <c r="D217" i="19"/>
  <c r="B237" i="19"/>
  <c r="R237" i="19"/>
  <c r="J246" i="19"/>
  <c r="K77" i="20"/>
  <c r="K168" i="4" s="1"/>
  <c r="J153" i="21"/>
  <c r="M183" i="21"/>
  <c r="I194" i="21"/>
  <c r="Q194" i="21"/>
  <c r="H5" i="19"/>
  <c r="H171" i="19" s="1"/>
  <c r="B226" i="19"/>
  <c r="J226" i="19"/>
  <c r="R226" i="19"/>
  <c r="N184" i="19"/>
  <c r="V184" i="19"/>
  <c r="D248" i="19"/>
  <c r="L248" i="19"/>
  <c r="T248" i="19"/>
  <c r="D167" i="19"/>
  <c r="I169" i="19"/>
  <c r="Q171" i="19"/>
  <c r="J176" i="19"/>
  <c r="G184" i="19"/>
  <c r="U185" i="19"/>
  <c r="P188" i="19"/>
  <c r="F190" i="19"/>
  <c r="O190" i="19"/>
  <c r="U191" i="19"/>
  <c r="H192" i="19"/>
  <c r="K203" i="19"/>
  <c r="I209" i="19"/>
  <c r="R209" i="19"/>
  <c r="N226" i="19"/>
  <c r="H229" i="19"/>
  <c r="J77" i="20"/>
  <c r="J168" i="4" s="1"/>
  <c r="R77" i="20"/>
  <c r="R168" i="4" s="1"/>
  <c r="S77" i="20"/>
  <c r="S168" i="4" s="1"/>
  <c r="B205" i="21"/>
  <c r="R205" i="21"/>
  <c r="H146" i="21"/>
  <c r="P146" i="21"/>
  <c r="B146" i="21"/>
  <c r="J146" i="21"/>
  <c r="R146" i="21"/>
  <c r="R153" i="21"/>
  <c r="H211" i="21"/>
  <c r="G51" i="20"/>
  <c r="O51" i="20"/>
  <c r="W51" i="20"/>
  <c r="D141" i="21"/>
  <c r="D132" i="21" s="1"/>
  <c r="L141" i="21"/>
  <c r="L132" i="21" s="1"/>
  <c r="T141" i="21"/>
  <c r="T132" i="21" s="1"/>
  <c r="H153" i="21"/>
  <c r="P153" i="21"/>
  <c r="H157" i="21"/>
  <c r="P157" i="21"/>
  <c r="I175" i="21"/>
  <c r="S175" i="21"/>
  <c r="E201" i="21"/>
  <c r="E194" i="21" s="1"/>
  <c r="U201" i="21"/>
  <c r="U194" i="21" s="1"/>
  <c r="I205" i="21"/>
  <c r="Q205" i="21"/>
  <c r="E213" i="21"/>
  <c r="E205" i="21" s="1"/>
  <c r="H202" i="22"/>
  <c r="P202" i="22"/>
  <c r="B203" i="22"/>
  <c r="J203" i="22"/>
  <c r="R203" i="22"/>
  <c r="F213" i="22"/>
  <c r="N213" i="22"/>
  <c r="V213" i="22"/>
  <c r="G203" i="22"/>
  <c r="M211" i="22"/>
  <c r="I213" i="22"/>
  <c r="E157" i="23"/>
  <c r="H51" i="20"/>
  <c r="P51" i="20"/>
  <c r="E141" i="21"/>
  <c r="E132" i="21" s="1"/>
  <c r="U141" i="21"/>
  <c r="U132" i="21" s="1"/>
  <c r="I153" i="21"/>
  <c r="Q153" i="21"/>
  <c r="I157" i="21"/>
  <c r="G160" i="21"/>
  <c r="O160" i="21"/>
  <c r="W160" i="21"/>
  <c r="I171" i="21"/>
  <c r="Q171" i="21"/>
  <c r="T175" i="21"/>
  <c r="F183" i="21"/>
  <c r="V183" i="21"/>
  <c r="L192" i="21"/>
  <c r="L183" i="21" s="1"/>
  <c r="F201" i="21"/>
  <c r="V201" i="21"/>
  <c r="J203" i="21"/>
  <c r="J194" i="21" s="1"/>
  <c r="F211" i="21"/>
  <c r="E192" i="22"/>
  <c r="M192" i="22"/>
  <c r="U192" i="22"/>
  <c r="G201" i="22"/>
  <c r="G153" i="22"/>
  <c r="O201" i="22"/>
  <c r="O153" i="22"/>
  <c r="W201" i="22"/>
  <c r="W153" i="22"/>
  <c r="I202" i="22"/>
  <c r="Q202" i="22"/>
  <c r="C203" i="22"/>
  <c r="C160" i="22"/>
  <c r="K203" i="22"/>
  <c r="K160" i="22"/>
  <c r="S203" i="22"/>
  <c r="S160" i="22"/>
  <c r="G213" i="22"/>
  <c r="G175" i="22"/>
  <c r="O213" i="22"/>
  <c r="O175" i="22"/>
  <c r="W213" i="22"/>
  <c r="W175" i="22"/>
  <c r="O203" i="22"/>
  <c r="U211" i="22"/>
  <c r="Q213" i="22"/>
  <c r="F192" i="23"/>
  <c r="F183" i="23" s="1"/>
  <c r="F5" i="23"/>
  <c r="F141" i="23"/>
  <c r="N5" i="23"/>
  <c r="N141" i="23" s="1"/>
  <c r="V5" i="23"/>
  <c r="V192" i="23"/>
  <c r="V183" i="23" s="1"/>
  <c r="V141" i="23"/>
  <c r="L48" i="23"/>
  <c r="T48" i="23"/>
  <c r="H160" i="23"/>
  <c r="K183" i="23"/>
  <c r="S183" i="23"/>
  <c r="G183" i="23"/>
  <c r="N192" i="23"/>
  <c r="N183" i="23" s="1"/>
  <c r="I192" i="21"/>
  <c r="I183" i="21" s="1"/>
  <c r="I192" i="22"/>
  <c r="Q192" i="21"/>
  <c r="Q183" i="21" s="1"/>
  <c r="Q192" i="22"/>
  <c r="C153" i="21"/>
  <c r="K153" i="21"/>
  <c r="S153" i="21"/>
  <c r="C175" i="21"/>
  <c r="B194" i="21"/>
  <c r="R194" i="21"/>
  <c r="L201" i="21"/>
  <c r="F202" i="21"/>
  <c r="V202" i="21"/>
  <c r="P203" i="21"/>
  <c r="P194" i="21" s="1"/>
  <c r="G192" i="22"/>
  <c r="G141" i="22"/>
  <c r="O192" i="22"/>
  <c r="O141" i="22"/>
  <c r="O132" i="22" s="1"/>
  <c r="W192" i="22"/>
  <c r="W141" i="22"/>
  <c r="W132" i="22" s="1"/>
  <c r="I201" i="22"/>
  <c r="Q201" i="22"/>
  <c r="C157" i="22"/>
  <c r="C202" i="22"/>
  <c r="K157" i="22"/>
  <c r="K202" i="22"/>
  <c r="S157" i="22"/>
  <c r="S202" i="22"/>
  <c r="E203" i="22"/>
  <c r="E160" i="22"/>
  <c r="M203" i="22"/>
  <c r="M160" i="22"/>
  <c r="U203" i="22"/>
  <c r="U160" i="22"/>
  <c r="G211" i="22"/>
  <c r="G171" i="22"/>
  <c r="O211" i="22"/>
  <c r="O171" i="22"/>
  <c r="W211" i="22"/>
  <c r="W171" i="22"/>
  <c r="E146" i="22"/>
  <c r="M146" i="22"/>
  <c r="U146" i="22"/>
  <c r="G146" i="22"/>
  <c r="O146" i="22"/>
  <c r="W146" i="22"/>
  <c r="G165" i="22"/>
  <c r="O165" i="22"/>
  <c r="W165" i="22"/>
  <c r="C165" i="22"/>
  <c r="K165" i="22"/>
  <c r="S165" i="22"/>
  <c r="K201" i="22"/>
  <c r="D137" i="23"/>
  <c r="D144" i="23"/>
  <c r="D140" i="23"/>
  <c r="T137" i="23"/>
  <c r="T144" i="23"/>
  <c r="T140" i="23"/>
  <c r="P143" i="23"/>
  <c r="P139" i="23"/>
  <c r="P144" i="23"/>
  <c r="P140" i="23"/>
  <c r="H161" i="23"/>
  <c r="H163" i="23"/>
  <c r="H155" i="23"/>
  <c r="H151" i="23"/>
  <c r="H157" i="23"/>
  <c r="H170" i="23"/>
  <c r="H179" i="23"/>
  <c r="H176" i="23"/>
  <c r="H172" i="23"/>
  <c r="B211" i="23"/>
  <c r="B205" i="23" s="1"/>
  <c r="B171" i="23"/>
  <c r="B99" i="23"/>
  <c r="J99" i="23"/>
  <c r="J171" i="23" s="1"/>
  <c r="J211" i="23"/>
  <c r="J205" i="23" s="1"/>
  <c r="R211" i="23"/>
  <c r="R205" i="23" s="1"/>
  <c r="R99" i="23"/>
  <c r="D213" i="23"/>
  <c r="D205" i="23" s="1"/>
  <c r="L213" i="23"/>
  <c r="L205" i="23" s="1"/>
  <c r="T213" i="23"/>
  <c r="T205" i="23" s="1"/>
  <c r="P137" i="23"/>
  <c r="H175" i="23"/>
  <c r="E77" i="20"/>
  <c r="E168" i="4" s="1"/>
  <c r="M77" i="20"/>
  <c r="M168" i="4" s="1"/>
  <c r="U77" i="20"/>
  <c r="U168" i="4" s="1"/>
  <c r="D153" i="21"/>
  <c r="L153" i="21"/>
  <c r="T153" i="21"/>
  <c r="B160" i="21"/>
  <c r="R160" i="21"/>
  <c r="D171" i="21"/>
  <c r="L171" i="21"/>
  <c r="T171" i="21"/>
  <c r="D175" i="21"/>
  <c r="C194" i="21"/>
  <c r="K194" i="21"/>
  <c r="S194" i="21"/>
  <c r="M201" i="21"/>
  <c r="M194" i="21" s="1"/>
  <c r="N211" i="21"/>
  <c r="H192" i="22"/>
  <c r="H141" i="22"/>
  <c r="H132" i="22" s="1"/>
  <c r="P192" i="22"/>
  <c r="P141" i="22"/>
  <c r="P132" i="22" s="1"/>
  <c r="B201" i="22"/>
  <c r="J201" i="22"/>
  <c r="R201" i="22"/>
  <c r="D157" i="22"/>
  <c r="D202" i="22"/>
  <c r="L157" i="22"/>
  <c r="L202" i="22"/>
  <c r="T157" i="22"/>
  <c r="T202" i="22"/>
  <c r="F203" i="22"/>
  <c r="F160" i="22"/>
  <c r="N203" i="22"/>
  <c r="N160" i="22"/>
  <c r="V203" i="22"/>
  <c r="V160" i="22"/>
  <c r="H211" i="22"/>
  <c r="H171" i="22"/>
  <c r="P211" i="22"/>
  <c r="P171" i="22"/>
  <c r="B213" i="22"/>
  <c r="B175" i="22"/>
  <c r="J213" i="22"/>
  <c r="J175" i="22"/>
  <c r="R213" i="22"/>
  <c r="R175" i="22"/>
  <c r="F146" i="22"/>
  <c r="N146" i="22"/>
  <c r="V146" i="22"/>
  <c r="H146" i="22"/>
  <c r="P146" i="22"/>
  <c r="B153" i="22"/>
  <c r="S201" i="22"/>
  <c r="T139" i="23"/>
  <c r="H154" i="23"/>
  <c r="H69" i="20"/>
  <c r="P69" i="20"/>
  <c r="B70" i="20"/>
  <c r="J70" i="20"/>
  <c r="R70" i="20"/>
  <c r="D71" i="20"/>
  <c r="L71" i="20"/>
  <c r="T71" i="20"/>
  <c r="I141" i="21"/>
  <c r="I132" i="21" s="1"/>
  <c r="Q141" i="21"/>
  <c r="Q132" i="21" s="1"/>
  <c r="E157" i="21"/>
  <c r="M157" i="21"/>
  <c r="U157" i="21"/>
  <c r="C160" i="21"/>
  <c r="S160" i="21"/>
  <c r="E171" i="21"/>
  <c r="M171" i="21"/>
  <c r="U171" i="21"/>
  <c r="P175" i="21"/>
  <c r="D192" i="21"/>
  <c r="D183" i="21" s="1"/>
  <c r="T192" i="21"/>
  <c r="T183" i="21" s="1"/>
  <c r="N201" i="21"/>
  <c r="I211" i="22"/>
  <c r="Q211" i="22"/>
  <c r="C213" i="22"/>
  <c r="K213" i="22"/>
  <c r="S213" i="22"/>
  <c r="E132" i="22"/>
  <c r="M132" i="22"/>
  <c r="U132" i="22"/>
  <c r="G132" i="22"/>
  <c r="I153" i="22"/>
  <c r="I157" i="22"/>
  <c r="C192" i="22"/>
  <c r="E202" i="22"/>
  <c r="P161" i="23"/>
  <c r="P163" i="23"/>
  <c r="P155" i="23"/>
  <c r="P151" i="23"/>
  <c r="H153" i="23"/>
  <c r="P153" i="23"/>
  <c r="J157" i="23"/>
  <c r="P154" i="23"/>
  <c r="G194" i="23"/>
  <c r="W194" i="23"/>
  <c r="I205" i="23"/>
  <c r="N213" i="21"/>
  <c r="N205" i="21" s="1"/>
  <c r="N175" i="21"/>
  <c r="V213" i="21"/>
  <c r="V205" i="21" s="1"/>
  <c r="V175" i="21"/>
  <c r="B141" i="21"/>
  <c r="B132" i="21" s="1"/>
  <c r="J141" i="21"/>
  <c r="J132" i="21" s="1"/>
  <c r="R141" i="21"/>
  <c r="R132" i="21" s="1"/>
  <c r="F157" i="21"/>
  <c r="N157" i="21"/>
  <c r="V157" i="21"/>
  <c r="D160" i="21"/>
  <c r="L160" i="21"/>
  <c r="T160" i="21"/>
  <c r="V171" i="21"/>
  <c r="F175" i="21"/>
  <c r="Q175" i="21"/>
  <c r="O201" i="21"/>
  <c r="O194" i="21" s="1"/>
  <c r="B211" i="22"/>
  <c r="J211" i="22"/>
  <c r="R211" i="22"/>
  <c r="D213" i="22"/>
  <c r="L213" i="22"/>
  <c r="T213" i="22"/>
  <c r="B132" i="22"/>
  <c r="J132" i="22"/>
  <c r="R132" i="22"/>
  <c r="J153" i="22"/>
  <c r="K192" i="22"/>
  <c r="M202" i="22"/>
  <c r="G213" i="21"/>
  <c r="G205" i="21" s="1"/>
  <c r="G175" i="21"/>
  <c r="O213" i="21"/>
  <c r="O205" i="21" s="1"/>
  <c r="O175" i="21"/>
  <c r="W213" i="21"/>
  <c r="W205" i="21" s="1"/>
  <c r="W175" i="21"/>
  <c r="E160" i="21"/>
  <c r="M160" i="21"/>
  <c r="U160" i="21"/>
  <c r="G171" i="21"/>
  <c r="O171" i="21"/>
  <c r="W171" i="21"/>
  <c r="H175" i="21"/>
  <c r="D201" i="21"/>
  <c r="T201" i="21"/>
  <c r="T194" i="21" s="1"/>
  <c r="N202" i="21"/>
  <c r="H203" i="21"/>
  <c r="H194" i="21" s="1"/>
  <c r="F205" i="21"/>
  <c r="H205" i="21"/>
  <c r="P205" i="21"/>
  <c r="G202" i="22"/>
  <c r="O202" i="22"/>
  <c r="W202" i="22"/>
  <c r="I203" i="22"/>
  <c r="Q203" i="22"/>
  <c r="E213" i="22"/>
  <c r="M213" i="22"/>
  <c r="U213" i="22"/>
  <c r="Q153" i="22"/>
  <c r="S192" i="22"/>
  <c r="U202" i="22"/>
  <c r="E211" i="22"/>
  <c r="L137" i="23"/>
  <c r="L144" i="23"/>
  <c r="L140" i="23"/>
  <c r="D141" i="23"/>
  <c r="L141" i="23"/>
  <c r="B201" i="23"/>
  <c r="B194" i="23" s="1"/>
  <c r="B48" i="23"/>
  <c r="B153" i="23" s="1"/>
  <c r="J201" i="23"/>
  <c r="J48" i="23"/>
  <c r="R201" i="23"/>
  <c r="R153" i="23"/>
  <c r="R48" i="23"/>
  <c r="D202" i="23"/>
  <c r="D194" i="23" s="1"/>
  <c r="L202" i="23"/>
  <c r="L157" i="23"/>
  <c r="T202" i="23"/>
  <c r="T194" i="23" s="1"/>
  <c r="T157" i="23"/>
  <c r="F203" i="23"/>
  <c r="F194" i="23" s="1"/>
  <c r="F160" i="23"/>
  <c r="F48" i="23"/>
  <c r="N203" i="23"/>
  <c r="N194" i="23" s="1"/>
  <c r="N48" i="23"/>
  <c r="V203" i="23"/>
  <c r="V194" i="23" s="1"/>
  <c r="V48" i="23"/>
  <c r="V160" i="23" s="1"/>
  <c r="P170" i="23"/>
  <c r="P179" i="23"/>
  <c r="P176" i="23"/>
  <c r="P172" i="23"/>
  <c r="C211" i="22"/>
  <c r="K211" i="22"/>
  <c r="S211" i="22"/>
  <c r="B139" i="23"/>
  <c r="J139" i="23"/>
  <c r="R139" i="23"/>
  <c r="B143" i="23"/>
  <c r="J143" i="23"/>
  <c r="R143" i="23"/>
  <c r="F171" i="23"/>
  <c r="N171" i="23"/>
  <c r="V171" i="23"/>
  <c r="F175" i="23"/>
  <c r="N175" i="23"/>
  <c r="V175" i="23"/>
  <c r="G179" i="23"/>
  <c r="L192" i="23"/>
  <c r="L183" i="23" s="1"/>
  <c r="E202" i="23"/>
  <c r="E194" i="23" s="1"/>
  <c r="O203" i="23"/>
  <c r="O194" i="23" s="1"/>
  <c r="G67" i="24"/>
  <c r="G52" i="24"/>
  <c r="G75" i="24"/>
  <c r="G172" i="4" s="1"/>
  <c r="O67" i="24"/>
  <c r="O52" i="24"/>
  <c r="O75" i="24"/>
  <c r="O172" i="4" s="1"/>
  <c r="W67" i="24"/>
  <c r="W52" i="24"/>
  <c r="W75" i="24"/>
  <c r="W172" i="4" s="1"/>
  <c r="I68" i="24"/>
  <c r="I52" i="24"/>
  <c r="I76" i="24"/>
  <c r="I173" i="4" s="1"/>
  <c r="Q68" i="24"/>
  <c r="Q52" i="24"/>
  <c r="Q76" i="24"/>
  <c r="Q173" i="4" s="1"/>
  <c r="C69" i="24"/>
  <c r="C77" i="24"/>
  <c r="C174" i="4" s="1"/>
  <c r="K69" i="24"/>
  <c r="K77" i="24"/>
  <c r="K174" i="4" s="1"/>
  <c r="S69" i="24"/>
  <c r="S77" i="24"/>
  <c r="S174" i="4" s="1"/>
  <c r="E105" i="27"/>
  <c r="E143" i="27"/>
  <c r="M105" i="27"/>
  <c r="M143" i="27"/>
  <c r="U105" i="27"/>
  <c r="U143" i="27"/>
  <c r="G152" i="27"/>
  <c r="G116" i="27"/>
  <c r="O152" i="27"/>
  <c r="O116" i="27"/>
  <c r="W152" i="27"/>
  <c r="W116" i="27"/>
  <c r="I119" i="27"/>
  <c r="I153" i="27"/>
  <c r="Q119" i="27"/>
  <c r="Q153" i="27"/>
  <c r="C154" i="27"/>
  <c r="C122" i="27"/>
  <c r="K154" i="27"/>
  <c r="K122" i="27"/>
  <c r="S154" i="27"/>
  <c r="S122" i="27"/>
  <c r="H153" i="22"/>
  <c r="P153" i="22"/>
  <c r="H157" i="22"/>
  <c r="P157" i="22"/>
  <c r="H175" i="22"/>
  <c r="P175" i="22"/>
  <c r="B192" i="22"/>
  <c r="J192" i="22"/>
  <c r="R192" i="22"/>
  <c r="D211" i="22"/>
  <c r="L211" i="22"/>
  <c r="T211" i="22"/>
  <c r="G48" i="23"/>
  <c r="O48" i="23"/>
  <c r="O57" i="20" s="1"/>
  <c r="O56" i="20" s="1"/>
  <c r="W48" i="23"/>
  <c r="K139" i="23"/>
  <c r="S139" i="23"/>
  <c r="E140" i="23"/>
  <c r="M140" i="23"/>
  <c r="U140" i="23"/>
  <c r="O141" i="23"/>
  <c r="W141" i="23"/>
  <c r="C143" i="23"/>
  <c r="K143" i="23"/>
  <c r="S143" i="23"/>
  <c r="E144" i="23"/>
  <c r="M144" i="23"/>
  <c r="U144" i="23"/>
  <c r="I151" i="23"/>
  <c r="Q151" i="23"/>
  <c r="I155" i="23"/>
  <c r="Q155" i="23"/>
  <c r="M157" i="23"/>
  <c r="U157" i="23"/>
  <c r="I163" i="23"/>
  <c r="Q163" i="23"/>
  <c r="G171" i="23"/>
  <c r="O171" i="23"/>
  <c r="W171" i="23"/>
  <c r="I172" i="23"/>
  <c r="Q172" i="23"/>
  <c r="G175" i="23"/>
  <c r="O175" i="23"/>
  <c r="I176" i="23"/>
  <c r="Q176" i="23"/>
  <c r="Q179" i="23"/>
  <c r="C192" i="23"/>
  <c r="C183" i="23" s="1"/>
  <c r="M192" i="23"/>
  <c r="M183" i="23" s="1"/>
  <c r="W192" i="23"/>
  <c r="W183" i="23" s="1"/>
  <c r="P201" i="23"/>
  <c r="P202" i="23"/>
  <c r="P203" i="23"/>
  <c r="F211" i="22"/>
  <c r="N211" i="22"/>
  <c r="V211" i="22"/>
  <c r="E139" i="23"/>
  <c r="M139" i="23"/>
  <c r="U139" i="23"/>
  <c r="E143" i="23"/>
  <c r="M143" i="23"/>
  <c r="U143" i="23"/>
  <c r="I154" i="23"/>
  <c r="Q154" i="23"/>
  <c r="I158" i="23"/>
  <c r="Q158" i="23"/>
  <c r="I171" i="23"/>
  <c r="I175" i="23"/>
  <c r="Q175" i="23"/>
  <c r="E192" i="23"/>
  <c r="E183" i="23" s="1"/>
  <c r="O192" i="23"/>
  <c r="O183" i="23" s="1"/>
  <c r="S194" i="23"/>
  <c r="H201" i="23"/>
  <c r="H194" i="23" s="1"/>
  <c r="R202" i="23"/>
  <c r="G143" i="25"/>
  <c r="G136" i="25" s="1"/>
  <c r="G105" i="25"/>
  <c r="O143" i="25"/>
  <c r="O136" i="25" s="1"/>
  <c r="O143" i="26"/>
  <c r="O105" i="25"/>
  <c r="W143" i="25"/>
  <c r="W105" i="25"/>
  <c r="I152" i="25"/>
  <c r="I116" i="25"/>
  <c r="Q152" i="25"/>
  <c r="Q116" i="25"/>
  <c r="Q152" i="26"/>
  <c r="C153" i="25"/>
  <c r="C119" i="25"/>
  <c r="K153" i="25"/>
  <c r="K153" i="26"/>
  <c r="K119" i="25"/>
  <c r="S153" i="25"/>
  <c r="S119" i="25"/>
  <c r="E154" i="25"/>
  <c r="E122" i="25"/>
  <c r="M154" i="25"/>
  <c r="M122" i="25"/>
  <c r="U154" i="25"/>
  <c r="U122" i="25"/>
  <c r="U154" i="26"/>
  <c r="I160" i="22"/>
  <c r="Q160" i="22"/>
  <c r="C175" i="22"/>
  <c r="K175" i="22"/>
  <c r="S175" i="22"/>
  <c r="E201" i="22"/>
  <c r="M201" i="22"/>
  <c r="U201" i="22"/>
  <c r="B137" i="23"/>
  <c r="J137" i="23"/>
  <c r="R137" i="23"/>
  <c r="R132" i="23" s="1"/>
  <c r="B141" i="23"/>
  <c r="J141" i="23"/>
  <c r="R141" i="23"/>
  <c r="B175" i="23"/>
  <c r="J175" i="23"/>
  <c r="R175" i="23"/>
  <c r="P192" i="23"/>
  <c r="P183" i="23" s="1"/>
  <c r="K201" i="23"/>
  <c r="K194" i="23" s="1"/>
  <c r="U201" i="23"/>
  <c r="U194" i="23" s="1"/>
  <c r="I202" i="23"/>
  <c r="I203" i="23"/>
  <c r="C57" i="24"/>
  <c r="K57" i="24"/>
  <c r="S57" i="24"/>
  <c r="F98" i="25"/>
  <c r="N98" i="25"/>
  <c r="B160" i="22"/>
  <c r="J160" i="22"/>
  <c r="R160" i="22"/>
  <c r="D175" i="22"/>
  <c r="L175" i="22"/>
  <c r="T175" i="22"/>
  <c r="F201" i="22"/>
  <c r="N201" i="22"/>
  <c r="V201" i="22"/>
  <c r="G5" i="23"/>
  <c r="G141" i="23" s="1"/>
  <c r="C48" i="23"/>
  <c r="C157" i="23" s="1"/>
  <c r="K48" i="23"/>
  <c r="S48" i="23"/>
  <c r="S153" i="23" s="1"/>
  <c r="C99" i="23"/>
  <c r="C171" i="23" s="1"/>
  <c r="K99" i="23"/>
  <c r="K171" i="23" s="1"/>
  <c r="S99" i="23"/>
  <c r="S171" i="23" s="1"/>
  <c r="C137" i="23"/>
  <c r="K137" i="23"/>
  <c r="S137" i="23"/>
  <c r="K141" i="23"/>
  <c r="S141" i="23"/>
  <c r="I153" i="23"/>
  <c r="Q153" i="23"/>
  <c r="L201" i="23"/>
  <c r="J202" i="23"/>
  <c r="G205" i="23"/>
  <c r="O205" i="23"/>
  <c r="W205" i="23"/>
  <c r="U211" i="23"/>
  <c r="U205" i="23" s="1"/>
  <c r="O98" i="25"/>
  <c r="W98" i="25"/>
  <c r="E175" i="22"/>
  <c r="M175" i="22"/>
  <c r="U175" i="22"/>
  <c r="H5" i="23"/>
  <c r="D48" i="23"/>
  <c r="D157" i="23" s="1"/>
  <c r="D99" i="23"/>
  <c r="D175" i="23" s="1"/>
  <c r="L99" i="23"/>
  <c r="L171" i="23" s="1"/>
  <c r="T99" i="23"/>
  <c r="T171" i="23" s="1"/>
  <c r="B140" i="23"/>
  <c r="J140" i="23"/>
  <c r="R140" i="23"/>
  <c r="T141" i="23"/>
  <c r="B157" i="23"/>
  <c r="D171" i="23"/>
  <c r="F172" i="23"/>
  <c r="N172" i="23"/>
  <c r="V172" i="23"/>
  <c r="F176" i="23"/>
  <c r="N176" i="23"/>
  <c r="V176" i="23"/>
  <c r="W179" i="23"/>
  <c r="C201" i="23"/>
  <c r="C194" i="23" s="1"/>
  <c r="M201" i="23"/>
  <c r="M194" i="23" s="1"/>
  <c r="H205" i="23"/>
  <c r="P205" i="23"/>
  <c r="D160" i="22"/>
  <c r="L160" i="22"/>
  <c r="T160" i="22"/>
  <c r="F175" i="22"/>
  <c r="N175" i="22"/>
  <c r="V175" i="22"/>
  <c r="I5" i="23"/>
  <c r="Q5" i="23"/>
  <c r="E99" i="23"/>
  <c r="E171" i="23" s="1"/>
  <c r="M99" i="23"/>
  <c r="M171" i="23" s="1"/>
  <c r="U99" i="23"/>
  <c r="U171" i="23" s="1"/>
  <c r="C140" i="23"/>
  <c r="K140" i="23"/>
  <c r="S140" i="23"/>
  <c r="U141" i="23"/>
  <c r="G172" i="23"/>
  <c r="O172" i="23"/>
  <c r="W172" i="23"/>
  <c r="O176" i="23"/>
  <c r="H183" i="23"/>
  <c r="C52" i="24"/>
  <c r="K52" i="24"/>
  <c r="S52" i="24"/>
  <c r="I119" i="25"/>
  <c r="I153" i="25"/>
  <c r="Q119" i="25"/>
  <c r="Q153" i="25"/>
  <c r="E105" i="25"/>
  <c r="N116" i="25"/>
  <c r="U119" i="25"/>
  <c r="R122" i="25"/>
  <c r="H153" i="25"/>
  <c r="U152" i="26"/>
  <c r="G153" i="26"/>
  <c r="O153" i="26"/>
  <c r="W153" i="26"/>
  <c r="I154" i="26"/>
  <c r="D52" i="24"/>
  <c r="L52" i="24"/>
  <c r="T52" i="24"/>
  <c r="B67" i="24"/>
  <c r="J67" i="24"/>
  <c r="R67" i="24"/>
  <c r="D68" i="24"/>
  <c r="L68" i="24"/>
  <c r="T68" i="24"/>
  <c r="F69" i="24"/>
  <c r="N69" i="24"/>
  <c r="V69" i="24"/>
  <c r="H75" i="24"/>
  <c r="H172" i="4" s="1"/>
  <c r="P75" i="24"/>
  <c r="P172" i="4" s="1"/>
  <c r="H152" i="27"/>
  <c r="H152" i="25"/>
  <c r="P152" i="27"/>
  <c r="P152" i="25"/>
  <c r="B153" i="27"/>
  <c r="B153" i="25"/>
  <c r="B146" i="25" s="1"/>
  <c r="J153" i="27"/>
  <c r="J153" i="25"/>
  <c r="J146" i="25" s="1"/>
  <c r="R153" i="27"/>
  <c r="R153" i="25"/>
  <c r="R146" i="25" s="1"/>
  <c r="D154" i="27"/>
  <c r="D154" i="25"/>
  <c r="D146" i="25" s="1"/>
  <c r="L154" i="27"/>
  <c r="L154" i="25"/>
  <c r="L146" i="25" s="1"/>
  <c r="T154" i="27"/>
  <c r="T154" i="25"/>
  <c r="T146" i="25" s="1"/>
  <c r="D116" i="25"/>
  <c r="O116" i="25"/>
  <c r="V119" i="25"/>
  <c r="H122" i="25"/>
  <c r="S122" i="25"/>
  <c r="F146" i="25"/>
  <c r="N146" i="25"/>
  <c r="V146" i="25"/>
  <c r="P153" i="25"/>
  <c r="E110" i="26"/>
  <c r="M110" i="26"/>
  <c r="U110" i="26"/>
  <c r="H154" i="27"/>
  <c r="F52" i="24"/>
  <c r="N52" i="24"/>
  <c r="V52" i="24"/>
  <c r="D67" i="24"/>
  <c r="L67" i="24"/>
  <c r="T67" i="24"/>
  <c r="F68" i="24"/>
  <c r="N68" i="24"/>
  <c r="V68" i="24"/>
  <c r="H69" i="24"/>
  <c r="P69" i="24"/>
  <c r="I105" i="25"/>
  <c r="R105" i="25"/>
  <c r="F116" i="25"/>
  <c r="T116" i="25"/>
  <c r="M119" i="25"/>
  <c r="J122" i="25"/>
  <c r="F143" i="25"/>
  <c r="F136" i="25" s="1"/>
  <c r="G98" i="26"/>
  <c r="O98" i="26"/>
  <c r="W98" i="26"/>
  <c r="C152" i="25"/>
  <c r="C116" i="25"/>
  <c r="K152" i="25"/>
  <c r="K146" i="25" s="1"/>
  <c r="K116" i="25"/>
  <c r="S152" i="25"/>
  <c r="S116" i="25"/>
  <c r="G154" i="25"/>
  <c r="G122" i="25"/>
  <c r="O154" i="25"/>
  <c r="O122" i="25"/>
  <c r="W154" i="25"/>
  <c r="W122" i="25"/>
  <c r="J105" i="25"/>
  <c r="S105" i="25"/>
  <c r="G116" i="25"/>
  <c r="N119" i="25"/>
  <c r="K122" i="25"/>
  <c r="W136" i="25"/>
  <c r="N143" i="25"/>
  <c r="N136" i="25" s="1"/>
  <c r="G143" i="26"/>
  <c r="W143" i="26"/>
  <c r="I152" i="26"/>
  <c r="C153" i="26"/>
  <c r="S153" i="26"/>
  <c r="M154" i="26"/>
  <c r="R143" i="27"/>
  <c r="B105" i="25"/>
  <c r="K105" i="25"/>
  <c r="T105" i="25"/>
  <c r="V116" i="25"/>
  <c r="C126" i="25"/>
  <c r="K126" i="25"/>
  <c r="S126" i="25"/>
  <c r="E126" i="25"/>
  <c r="M126" i="25"/>
  <c r="U126" i="25"/>
  <c r="V143" i="25"/>
  <c r="V136" i="25" s="1"/>
  <c r="I110" i="26"/>
  <c r="Q110" i="26"/>
  <c r="C110" i="26"/>
  <c r="K110" i="26"/>
  <c r="S110" i="26"/>
  <c r="E152" i="27"/>
  <c r="E152" i="25"/>
  <c r="M152" i="27"/>
  <c r="M152" i="25"/>
  <c r="U152" i="27"/>
  <c r="U152" i="25"/>
  <c r="U146" i="25" s="1"/>
  <c r="G119" i="25"/>
  <c r="G153" i="25"/>
  <c r="O153" i="27"/>
  <c r="O119" i="25"/>
  <c r="O153" i="25"/>
  <c r="O146" i="25" s="1"/>
  <c r="W119" i="25"/>
  <c r="W153" i="25"/>
  <c r="W153" i="27"/>
  <c r="I154" i="27"/>
  <c r="I154" i="25"/>
  <c r="Q154" i="27"/>
  <c r="Q154" i="25"/>
  <c r="C105" i="25"/>
  <c r="L105" i="25"/>
  <c r="W110" i="25"/>
  <c r="L116" i="25"/>
  <c r="W116" i="25"/>
  <c r="E119" i="25"/>
  <c r="P122" i="25"/>
  <c r="I136" i="25"/>
  <c r="Q136" i="25"/>
  <c r="C136" i="25"/>
  <c r="K136" i="25"/>
  <c r="S136" i="25"/>
  <c r="I143" i="26"/>
  <c r="I105" i="26"/>
  <c r="Q143" i="26"/>
  <c r="Q105" i="26"/>
  <c r="C152" i="26"/>
  <c r="K152" i="26"/>
  <c r="S152" i="26"/>
  <c r="E153" i="26"/>
  <c r="E119" i="26"/>
  <c r="M153" i="26"/>
  <c r="M119" i="26"/>
  <c r="U153" i="26"/>
  <c r="U119" i="26"/>
  <c r="G154" i="26"/>
  <c r="O154" i="26"/>
  <c r="W154" i="26"/>
  <c r="S116" i="26"/>
  <c r="D110" i="27"/>
  <c r="L110" i="27"/>
  <c r="T110" i="27"/>
  <c r="F110" i="27"/>
  <c r="N110" i="27"/>
  <c r="V110" i="27"/>
  <c r="D126" i="27"/>
  <c r="L126" i="27"/>
  <c r="T126" i="27"/>
  <c r="H98" i="25"/>
  <c r="P98" i="25"/>
  <c r="D105" i="25"/>
  <c r="M116" i="25"/>
  <c r="F119" i="25"/>
  <c r="Q122" i="25"/>
  <c r="B136" i="25"/>
  <c r="J136" i="25"/>
  <c r="R136" i="25"/>
  <c r="D136" i="25"/>
  <c r="L136" i="25"/>
  <c r="T136" i="25"/>
  <c r="R143" i="26"/>
  <c r="C98" i="26"/>
  <c r="K98" i="26"/>
  <c r="S98" i="26"/>
  <c r="E98" i="26"/>
  <c r="M98" i="26"/>
  <c r="U98" i="26"/>
  <c r="B143" i="27"/>
  <c r="J143" i="27"/>
  <c r="L152" i="27"/>
  <c r="P154" i="27"/>
  <c r="E105" i="26"/>
  <c r="M105" i="26"/>
  <c r="U105" i="26"/>
  <c r="I116" i="26"/>
  <c r="M122" i="26"/>
  <c r="J143" i="26"/>
  <c r="M152" i="26"/>
  <c r="Q154" i="26"/>
  <c r="C143" i="27"/>
  <c r="K143" i="27"/>
  <c r="S143" i="27"/>
  <c r="L143" i="27"/>
  <c r="D152" i="27"/>
  <c r="D153" i="27"/>
  <c r="B84" i="30"/>
  <c r="C119" i="31"/>
  <c r="C90" i="31"/>
  <c r="K119" i="31"/>
  <c r="K90" i="31"/>
  <c r="S119" i="31"/>
  <c r="S90" i="31"/>
  <c r="E120" i="31"/>
  <c r="E94" i="31"/>
  <c r="M120" i="31"/>
  <c r="M94" i="31"/>
  <c r="U120" i="31"/>
  <c r="U94" i="31"/>
  <c r="G122" i="31"/>
  <c r="G99" i="31"/>
  <c r="O122" i="31"/>
  <c r="O99" i="31"/>
  <c r="W122" i="31"/>
  <c r="W99" i="31"/>
  <c r="I105" i="31"/>
  <c r="I123" i="31"/>
  <c r="Q123" i="31"/>
  <c r="Q105" i="31"/>
  <c r="J116" i="26"/>
  <c r="R116" i="26"/>
  <c r="F122" i="26"/>
  <c r="N122" i="26"/>
  <c r="V122" i="26"/>
  <c r="O152" i="26"/>
  <c r="C154" i="26"/>
  <c r="S154" i="26"/>
  <c r="F152" i="27"/>
  <c r="N152" i="27"/>
  <c r="V152" i="27"/>
  <c r="H153" i="27"/>
  <c r="P153" i="27"/>
  <c r="B154" i="27"/>
  <c r="J154" i="27"/>
  <c r="R154" i="27"/>
  <c r="I98" i="27"/>
  <c r="Q98" i="27"/>
  <c r="H119" i="27"/>
  <c r="J122" i="27"/>
  <c r="F153" i="27"/>
  <c r="O99" i="29"/>
  <c r="P113" i="29"/>
  <c r="K84" i="30"/>
  <c r="D152" i="26"/>
  <c r="L152" i="26"/>
  <c r="T152" i="26"/>
  <c r="F153" i="26"/>
  <c r="N153" i="26"/>
  <c r="V153" i="26"/>
  <c r="H154" i="26"/>
  <c r="P154" i="26"/>
  <c r="H105" i="26"/>
  <c r="P105" i="26"/>
  <c r="D116" i="26"/>
  <c r="L116" i="26"/>
  <c r="T116" i="26"/>
  <c r="H122" i="26"/>
  <c r="P122" i="26"/>
  <c r="B143" i="26"/>
  <c r="E152" i="26"/>
  <c r="L153" i="26"/>
  <c r="F143" i="27"/>
  <c r="N143" i="27"/>
  <c r="V143" i="27"/>
  <c r="J105" i="27"/>
  <c r="I110" i="27"/>
  <c r="Q110" i="27"/>
  <c r="L116" i="27"/>
  <c r="L119" i="27"/>
  <c r="N122" i="27"/>
  <c r="T143" i="27"/>
  <c r="O119" i="30"/>
  <c r="O90" i="30"/>
  <c r="W119" i="30"/>
  <c r="W90" i="30"/>
  <c r="I120" i="30"/>
  <c r="I94" i="30"/>
  <c r="Q120" i="30"/>
  <c r="Q94" i="30"/>
  <c r="C122" i="30"/>
  <c r="C99" i="30"/>
  <c r="K99" i="30"/>
  <c r="K122" i="30"/>
  <c r="M105" i="30"/>
  <c r="M123" i="30"/>
  <c r="U123" i="30"/>
  <c r="U105" i="30"/>
  <c r="U84" i="30"/>
  <c r="G84" i="30"/>
  <c r="B116" i="25"/>
  <c r="J116" i="25"/>
  <c r="R116" i="25"/>
  <c r="F122" i="25"/>
  <c r="N122" i="25"/>
  <c r="V122" i="25"/>
  <c r="C143" i="26"/>
  <c r="K143" i="26"/>
  <c r="S143" i="26"/>
  <c r="U116" i="26"/>
  <c r="C119" i="26"/>
  <c r="S119" i="26"/>
  <c r="I122" i="26"/>
  <c r="G152" i="26"/>
  <c r="I152" i="27"/>
  <c r="Q152" i="27"/>
  <c r="C153" i="27"/>
  <c r="K153" i="27"/>
  <c r="S153" i="27"/>
  <c r="E154" i="27"/>
  <c r="M154" i="27"/>
  <c r="U154" i="27"/>
  <c r="N116" i="27"/>
  <c r="P122" i="27"/>
  <c r="N153" i="27"/>
  <c r="V113" i="29"/>
  <c r="P84" i="30"/>
  <c r="E105" i="30"/>
  <c r="D143" i="26"/>
  <c r="L143" i="26"/>
  <c r="T143" i="26"/>
  <c r="F152" i="26"/>
  <c r="N152" i="26"/>
  <c r="V152" i="26"/>
  <c r="H153" i="26"/>
  <c r="P153" i="26"/>
  <c r="B154" i="26"/>
  <c r="J154" i="26"/>
  <c r="R154" i="26"/>
  <c r="R105" i="26"/>
  <c r="F116" i="26"/>
  <c r="N116" i="26"/>
  <c r="V116" i="26"/>
  <c r="D119" i="26"/>
  <c r="T119" i="26"/>
  <c r="B122" i="26"/>
  <c r="J122" i="26"/>
  <c r="R122" i="26"/>
  <c r="H152" i="26"/>
  <c r="W152" i="26"/>
  <c r="K154" i="26"/>
  <c r="H143" i="27"/>
  <c r="P143" i="27"/>
  <c r="G110" i="27"/>
  <c r="O110" i="27"/>
  <c r="W110" i="27"/>
  <c r="P119" i="27"/>
  <c r="B122" i="27"/>
  <c r="R122" i="27"/>
  <c r="D143" i="27"/>
  <c r="I119" i="29"/>
  <c r="I90" i="29"/>
  <c r="Q119" i="31"/>
  <c r="Q119" i="29"/>
  <c r="Q90" i="29"/>
  <c r="C120" i="31"/>
  <c r="C94" i="29"/>
  <c r="C120" i="29"/>
  <c r="K94" i="29"/>
  <c r="K120" i="29"/>
  <c r="K113" i="29" s="1"/>
  <c r="S120" i="31"/>
  <c r="S94" i="29"/>
  <c r="S120" i="29"/>
  <c r="E122" i="31"/>
  <c r="E99" i="29"/>
  <c r="M122" i="29"/>
  <c r="M113" i="29" s="1"/>
  <c r="M99" i="29"/>
  <c r="U122" i="31"/>
  <c r="U122" i="29"/>
  <c r="U113" i="29" s="1"/>
  <c r="U99" i="29"/>
  <c r="G123" i="29"/>
  <c r="G113" i="29" s="1"/>
  <c r="G105" i="29"/>
  <c r="O123" i="31"/>
  <c r="O123" i="29"/>
  <c r="O113" i="29" s="1"/>
  <c r="O105" i="29"/>
  <c r="W105" i="29"/>
  <c r="W123" i="29"/>
  <c r="W113" i="29" s="1"/>
  <c r="I119" i="30"/>
  <c r="Q119" i="30"/>
  <c r="G122" i="30"/>
  <c r="I143" i="27"/>
  <c r="Q143" i="27"/>
  <c r="E153" i="27"/>
  <c r="M153" i="27"/>
  <c r="U153" i="27"/>
  <c r="F98" i="27"/>
  <c r="N98" i="27"/>
  <c r="V98" i="27"/>
  <c r="B126" i="27"/>
  <c r="J126" i="27"/>
  <c r="R126" i="27"/>
  <c r="T152" i="27"/>
  <c r="S122" i="30"/>
  <c r="F143" i="26"/>
  <c r="N143" i="26"/>
  <c r="V143" i="26"/>
  <c r="P152" i="26"/>
  <c r="B153" i="26"/>
  <c r="J153" i="26"/>
  <c r="R153" i="26"/>
  <c r="D154" i="26"/>
  <c r="L154" i="26"/>
  <c r="T154" i="26"/>
  <c r="P116" i="26"/>
  <c r="D122" i="26"/>
  <c r="L122" i="26"/>
  <c r="T122" i="26"/>
  <c r="G98" i="27"/>
  <c r="O98" i="27"/>
  <c r="W98" i="27"/>
  <c r="V153" i="27"/>
  <c r="C119" i="29"/>
  <c r="C113" i="29" s="1"/>
  <c r="C90" i="29"/>
  <c r="K119" i="29"/>
  <c r="K90" i="29"/>
  <c r="S119" i="29"/>
  <c r="S90" i="29"/>
  <c r="I123" i="29"/>
  <c r="I105" i="29"/>
  <c r="Q123" i="29"/>
  <c r="Q105" i="29"/>
  <c r="E94" i="29"/>
  <c r="G99" i="29"/>
  <c r="E122" i="29"/>
  <c r="E113" i="29" s="1"/>
  <c r="S119" i="30"/>
  <c r="E120" i="30"/>
  <c r="M120" i="30"/>
  <c r="U120" i="30"/>
  <c r="O122" i="30"/>
  <c r="W122" i="30"/>
  <c r="C84" i="30"/>
  <c r="G90" i="30"/>
  <c r="C119" i="27"/>
  <c r="K119" i="27"/>
  <c r="S119" i="27"/>
  <c r="C152" i="27"/>
  <c r="K152" i="27"/>
  <c r="S152" i="27"/>
  <c r="G154" i="27"/>
  <c r="O154" i="27"/>
  <c r="W154" i="27"/>
  <c r="F90" i="29"/>
  <c r="N90" i="29"/>
  <c r="F94" i="29"/>
  <c r="N94" i="29"/>
  <c r="V94" i="29"/>
  <c r="H99" i="29"/>
  <c r="P99" i="29"/>
  <c r="D105" i="29"/>
  <c r="L105" i="29"/>
  <c r="T105" i="29"/>
  <c r="B119" i="29"/>
  <c r="L119" i="29"/>
  <c r="H120" i="29"/>
  <c r="H113" i="29" s="1"/>
  <c r="Q120" i="29"/>
  <c r="F122" i="29"/>
  <c r="F113" i="29" s="1"/>
  <c r="B123" i="29"/>
  <c r="L123" i="29"/>
  <c r="D122" i="30"/>
  <c r="D99" i="30"/>
  <c r="L122" i="30"/>
  <c r="L99" i="30"/>
  <c r="T122" i="30"/>
  <c r="T99" i="30"/>
  <c r="F123" i="30"/>
  <c r="N123" i="30"/>
  <c r="V123" i="30"/>
  <c r="H90" i="30"/>
  <c r="Q90" i="30"/>
  <c r="F105" i="30"/>
  <c r="L119" i="30"/>
  <c r="C120" i="30"/>
  <c r="O120" i="30"/>
  <c r="I122" i="30"/>
  <c r="D119" i="31"/>
  <c r="D90" i="31"/>
  <c r="L119" i="31"/>
  <c r="L90" i="31"/>
  <c r="T119" i="31"/>
  <c r="T90" i="31"/>
  <c r="F120" i="31"/>
  <c r="F94" i="31"/>
  <c r="N120" i="31"/>
  <c r="N94" i="31"/>
  <c r="V120" i="31"/>
  <c r="V94" i="31"/>
  <c r="H122" i="31"/>
  <c r="H99" i="31"/>
  <c r="P122" i="31"/>
  <c r="P99" i="31"/>
  <c r="B123" i="31"/>
  <c r="B105" i="31"/>
  <c r="J123" i="31"/>
  <c r="J105" i="31"/>
  <c r="R123" i="31"/>
  <c r="R105" i="31"/>
  <c r="D119" i="29"/>
  <c r="E122" i="30"/>
  <c r="E99" i="30"/>
  <c r="M122" i="30"/>
  <c r="M99" i="30"/>
  <c r="U122" i="30"/>
  <c r="U99" i="30"/>
  <c r="G123" i="30"/>
  <c r="O123" i="30"/>
  <c r="W123" i="30"/>
  <c r="F84" i="30"/>
  <c r="N84" i="30"/>
  <c r="V84" i="30"/>
  <c r="I90" i="30"/>
  <c r="Q99" i="30"/>
  <c r="G105" i="30"/>
  <c r="S105" i="30"/>
  <c r="M119" i="30"/>
  <c r="R120" i="30"/>
  <c r="J122" i="30"/>
  <c r="E119" i="31"/>
  <c r="G120" i="31"/>
  <c r="O120" i="31"/>
  <c r="W120" i="31"/>
  <c r="B99" i="29"/>
  <c r="J99" i="29"/>
  <c r="R99" i="29"/>
  <c r="F105" i="29"/>
  <c r="N105" i="29"/>
  <c r="R122" i="29"/>
  <c r="R113" i="29" s="1"/>
  <c r="B119" i="30"/>
  <c r="B90" i="30"/>
  <c r="J119" i="30"/>
  <c r="J90" i="30"/>
  <c r="R119" i="30"/>
  <c r="R90" i="30"/>
  <c r="D120" i="30"/>
  <c r="L120" i="30"/>
  <c r="T120" i="30"/>
  <c r="T90" i="30"/>
  <c r="F94" i="30"/>
  <c r="F99" i="30"/>
  <c r="C119" i="30"/>
  <c r="S120" i="30"/>
  <c r="C123" i="30"/>
  <c r="P123" i="30"/>
  <c r="F119" i="31"/>
  <c r="F90" i="31"/>
  <c r="N90" i="31"/>
  <c r="N119" i="31"/>
  <c r="V90" i="31"/>
  <c r="V119" i="31"/>
  <c r="H94" i="31"/>
  <c r="H120" i="31"/>
  <c r="P120" i="31"/>
  <c r="F72" i="33"/>
  <c r="C99" i="29"/>
  <c r="K99" i="29"/>
  <c r="S99" i="29"/>
  <c r="T120" i="29"/>
  <c r="T113" i="29" s="1"/>
  <c r="U90" i="30"/>
  <c r="G94" i="30"/>
  <c r="D119" i="30"/>
  <c r="Q123" i="30"/>
  <c r="G119" i="31"/>
  <c r="G90" i="31"/>
  <c r="O90" i="31"/>
  <c r="O119" i="31"/>
  <c r="W90" i="31"/>
  <c r="W119" i="31"/>
  <c r="I94" i="31"/>
  <c r="I120" i="31"/>
  <c r="Q120" i="31"/>
  <c r="Q94" i="31"/>
  <c r="C99" i="31"/>
  <c r="C122" i="31"/>
  <c r="K99" i="31"/>
  <c r="K122" i="31"/>
  <c r="S122" i="31"/>
  <c r="S99" i="31"/>
  <c r="E123" i="31"/>
  <c r="E105" i="31"/>
  <c r="M105" i="31"/>
  <c r="M123" i="31"/>
  <c r="U105" i="31"/>
  <c r="U123" i="31"/>
  <c r="I116" i="27"/>
  <c r="Q116" i="27"/>
  <c r="E122" i="27"/>
  <c r="M122" i="27"/>
  <c r="U122" i="27"/>
  <c r="G143" i="27"/>
  <c r="O143" i="27"/>
  <c r="W143" i="27"/>
  <c r="R90" i="29"/>
  <c r="D99" i="29"/>
  <c r="L99" i="29"/>
  <c r="T99" i="29"/>
  <c r="H105" i="29"/>
  <c r="P105" i="29"/>
  <c r="L120" i="29"/>
  <c r="B122" i="29"/>
  <c r="B113" i="29" s="1"/>
  <c r="H122" i="30"/>
  <c r="H99" i="30"/>
  <c r="P122" i="30"/>
  <c r="P99" i="30"/>
  <c r="B123" i="30"/>
  <c r="J123" i="30"/>
  <c r="R123" i="30"/>
  <c r="B105" i="30"/>
  <c r="V105" i="30"/>
  <c r="E119" i="30"/>
  <c r="J120" i="30"/>
  <c r="V120" i="30"/>
  <c r="H119" i="31"/>
  <c r="H90" i="31"/>
  <c r="P90" i="31"/>
  <c r="P119" i="31"/>
  <c r="B94" i="31"/>
  <c r="B120" i="31"/>
  <c r="J94" i="31"/>
  <c r="J120" i="31"/>
  <c r="R94" i="31"/>
  <c r="R120" i="31"/>
  <c r="D99" i="31"/>
  <c r="D122" i="31"/>
  <c r="L99" i="31"/>
  <c r="L122" i="31"/>
  <c r="T122" i="31"/>
  <c r="T99" i="31"/>
  <c r="F105" i="31"/>
  <c r="F123" i="31"/>
  <c r="N105" i="31"/>
  <c r="N123" i="31"/>
  <c r="V105" i="31"/>
  <c r="V123" i="31"/>
  <c r="D120" i="29"/>
  <c r="W105" i="30"/>
  <c r="K120" i="30"/>
  <c r="H123" i="30"/>
  <c r="I119" i="31"/>
  <c r="K120" i="31"/>
  <c r="M122" i="31"/>
  <c r="G123" i="31"/>
  <c r="V99" i="29"/>
  <c r="R105" i="29"/>
  <c r="F119" i="30"/>
  <c r="N119" i="30"/>
  <c r="V119" i="30"/>
  <c r="H120" i="30"/>
  <c r="P120" i="30"/>
  <c r="L94" i="30"/>
  <c r="N105" i="30"/>
  <c r="I123" i="30"/>
  <c r="B119" i="31"/>
  <c r="J119" i="31"/>
  <c r="R119" i="31"/>
  <c r="D120" i="31"/>
  <c r="L120" i="31"/>
  <c r="T120" i="31"/>
  <c r="F122" i="31"/>
  <c r="N122" i="31"/>
  <c r="V122" i="31"/>
  <c r="H123" i="31"/>
  <c r="P123" i="31"/>
  <c r="U119" i="31"/>
  <c r="C79" i="33"/>
  <c r="C60" i="33"/>
  <c r="K79" i="33"/>
  <c r="K72" i="33" s="1"/>
  <c r="K60" i="33"/>
  <c r="S79" i="33"/>
  <c r="S72" i="33" s="1"/>
  <c r="S60" i="33"/>
  <c r="H51" i="33"/>
  <c r="P51" i="33"/>
  <c r="N57" i="33"/>
  <c r="R63" i="33"/>
  <c r="L72" i="33"/>
  <c r="I78" i="34"/>
  <c r="Q78" i="34"/>
  <c r="C79" i="34"/>
  <c r="K79" i="34"/>
  <c r="S79" i="34"/>
  <c r="V78" i="34"/>
  <c r="W79" i="34"/>
  <c r="F57" i="35"/>
  <c r="F78" i="35"/>
  <c r="N57" i="35"/>
  <c r="N78" i="35"/>
  <c r="V78" i="35"/>
  <c r="V57" i="35"/>
  <c r="H79" i="35"/>
  <c r="H60" i="35"/>
  <c r="P60" i="35"/>
  <c r="P79" i="35"/>
  <c r="B80" i="35"/>
  <c r="B63" i="35"/>
  <c r="J63" i="35"/>
  <c r="J80" i="35"/>
  <c r="M119" i="31"/>
  <c r="M72" i="33"/>
  <c r="E78" i="34"/>
  <c r="B80" i="34"/>
  <c r="I79" i="35"/>
  <c r="Q79" i="35"/>
  <c r="C80" i="35"/>
  <c r="S80" i="35"/>
  <c r="R80" i="35"/>
  <c r="E78" i="37"/>
  <c r="E57" i="37"/>
  <c r="M78" i="37"/>
  <c r="M57" i="37"/>
  <c r="U78" i="37"/>
  <c r="U57" i="37"/>
  <c r="G79" i="37"/>
  <c r="G60" i="37"/>
  <c r="O79" i="37"/>
  <c r="O60" i="37"/>
  <c r="W79" i="37"/>
  <c r="W60" i="37"/>
  <c r="I80" i="37"/>
  <c r="I72" i="37" s="1"/>
  <c r="I63" i="37"/>
  <c r="Q80" i="37"/>
  <c r="Q72" i="37" s="1"/>
  <c r="Q63" i="37"/>
  <c r="E90" i="31"/>
  <c r="W123" i="31"/>
  <c r="F57" i="33"/>
  <c r="P57" i="33"/>
  <c r="J63" i="33"/>
  <c r="T63" i="33"/>
  <c r="V79" i="33"/>
  <c r="V72" i="33" s="1"/>
  <c r="D51" i="34"/>
  <c r="L51" i="34"/>
  <c r="T51" i="34"/>
  <c r="O60" i="34"/>
  <c r="F78" i="34"/>
  <c r="G79" i="34"/>
  <c r="H51" i="35"/>
  <c r="P51" i="35"/>
  <c r="D57" i="33"/>
  <c r="D78" i="35"/>
  <c r="D78" i="34"/>
  <c r="L57" i="33"/>
  <c r="L78" i="34"/>
  <c r="T57" i="33"/>
  <c r="T78" i="34"/>
  <c r="F79" i="35"/>
  <c r="F79" i="34"/>
  <c r="H63" i="33"/>
  <c r="H80" i="35"/>
  <c r="H80" i="34"/>
  <c r="P63" i="33"/>
  <c r="P80" i="34"/>
  <c r="G57" i="33"/>
  <c r="Q57" i="33"/>
  <c r="O60" i="33"/>
  <c r="K63" i="33"/>
  <c r="G79" i="33"/>
  <c r="G72" i="33" s="1"/>
  <c r="W79" i="33"/>
  <c r="W72" i="33" s="1"/>
  <c r="Q80" i="33"/>
  <c r="I51" i="34"/>
  <c r="Q51" i="34"/>
  <c r="I80" i="34"/>
  <c r="I78" i="35"/>
  <c r="I57" i="35"/>
  <c r="Q78" i="35"/>
  <c r="Q57" i="35"/>
  <c r="C79" i="35"/>
  <c r="C60" i="35"/>
  <c r="K79" i="35"/>
  <c r="K60" i="35"/>
  <c r="E57" i="33"/>
  <c r="E78" i="35"/>
  <c r="M57" i="33"/>
  <c r="M78" i="35"/>
  <c r="I63" i="33"/>
  <c r="I80" i="35"/>
  <c r="H57" i="33"/>
  <c r="B63" i="33"/>
  <c r="L63" i="33"/>
  <c r="B51" i="34"/>
  <c r="M78" i="34"/>
  <c r="J80" i="34"/>
  <c r="B51" i="35"/>
  <c r="J51" i="35"/>
  <c r="R51" i="35"/>
  <c r="Q51" i="37"/>
  <c r="P94" i="31"/>
  <c r="H79" i="33"/>
  <c r="H60" i="33"/>
  <c r="P79" i="33"/>
  <c r="P72" i="33" s="1"/>
  <c r="P60" i="33"/>
  <c r="I57" i="33"/>
  <c r="C63" i="33"/>
  <c r="N78" i="34"/>
  <c r="L78" i="35"/>
  <c r="L51" i="39"/>
  <c r="I122" i="31"/>
  <c r="Q122" i="31"/>
  <c r="C123" i="31"/>
  <c r="K123" i="31"/>
  <c r="S123" i="31"/>
  <c r="H105" i="31"/>
  <c r="O78" i="33"/>
  <c r="O78" i="35"/>
  <c r="I79" i="33"/>
  <c r="I60" i="33"/>
  <c r="Q79" i="33"/>
  <c r="Q72" i="33" s="1"/>
  <c r="Q60" i="33"/>
  <c r="V57" i="33"/>
  <c r="F60" i="33"/>
  <c r="V60" i="33"/>
  <c r="D63" i="33"/>
  <c r="D78" i="33"/>
  <c r="D72" i="33" s="1"/>
  <c r="T78" i="33"/>
  <c r="T72" i="33" s="1"/>
  <c r="N79" i="33"/>
  <c r="N72" i="33" s="1"/>
  <c r="H80" i="33"/>
  <c r="G78" i="34"/>
  <c r="O78" i="34"/>
  <c r="W78" i="34"/>
  <c r="I79" i="34"/>
  <c r="I60" i="34"/>
  <c r="Q79" i="34"/>
  <c r="Q60" i="34"/>
  <c r="C80" i="34"/>
  <c r="K80" i="34"/>
  <c r="S80" i="34"/>
  <c r="P79" i="34"/>
  <c r="Q80" i="34"/>
  <c r="T78" i="35"/>
  <c r="N79" i="35"/>
  <c r="V79" i="35"/>
  <c r="W78" i="35"/>
  <c r="B122" i="31"/>
  <c r="J122" i="31"/>
  <c r="R122" i="31"/>
  <c r="D123" i="31"/>
  <c r="L123" i="31"/>
  <c r="T123" i="31"/>
  <c r="B79" i="33"/>
  <c r="B72" i="33" s="1"/>
  <c r="B60" i="33"/>
  <c r="J79" i="33"/>
  <c r="J72" i="33" s="1"/>
  <c r="J60" i="33"/>
  <c r="R79" i="33"/>
  <c r="R72" i="33" s="1"/>
  <c r="R60" i="33"/>
  <c r="G51" i="33"/>
  <c r="O51" i="33"/>
  <c r="W51" i="33"/>
  <c r="W57" i="33"/>
  <c r="G60" i="33"/>
  <c r="E78" i="33"/>
  <c r="E72" i="33" s="1"/>
  <c r="U78" i="33"/>
  <c r="U72" i="33" s="1"/>
  <c r="O79" i="33"/>
  <c r="I80" i="33"/>
  <c r="H78" i="34"/>
  <c r="H57" i="34"/>
  <c r="P78" i="34"/>
  <c r="P57" i="34"/>
  <c r="B79" i="34"/>
  <c r="B60" i="34"/>
  <c r="J79" i="34"/>
  <c r="J60" i="34"/>
  <c r="R79" i="34"/>
  <c r="R60" i="34"/>
  <c r="D80" i="34"/>
  <c r="D63" i="34"/>
  <c r="L80" i="34"/>
  <c r="L63" i="34"/>
  <c r="T80" i="34"/>
  <c r="T63" i="34"/>
  <c r="W57" i="34"/>
  <c r="K63" i="34"/>
  <c r="U78" i="34"/>
  <c r="R80" i="34"/>
  <c r="U78" i="35"/>
  <c r="W79" i="35"/>
  <c r="I90" i="43"/>
  <c r="I72" i="43"/>
  <c r="Q90" i="43"/>
  <c r="Q72" i="43"/>
  <c r="D51" i="37"/>
  <c r="L51" i="37"/>
  <c r="T51" i="37"/>
  <c r="D57" i="38"/>
  <c r="D78" i="38"/>
  <c r="L57" i="38"/>
  <c r="L78" i="38"/>
  <c r="T57" i="38"/>
  <c r="T78" i="38"/>
  <c r="F79" i="38"/>
  <c r="F60" i="38"/>
  <c r="N79" i="38"/>
  <c r="N60" i="38"/>
  <c r="V79" i="38"/>
  <c r="V60" i="38"/>
  <c r="H63" i="38"/>
  <c r="H80" i="38"/>
  <c r="P63" i="38"/>
  <c r="P80" i="38"/>
  <c r="D51" i="38"/>
  <c r="L51" i="38"/>
  <c r="T51" i="38"/>
  <c r="Q81" i="41"/>
  <c r="H78" i="35"/>
  <c r="P78" i="35"/>
  <c r="B79" i="35"/>
  <c r="J79" i="35"/>
  <c r="R79" i="35"/>
  <c r="D80" i="35"/>
  <c r="L80" i="35"/>
  <c r="T80" i="35"/>
  <c r="E51" i="37"/>
  <c r="M51" i="37"/>
  <c r="U51" i="37"/>
  <c r="E57" i="38"/>
  <c r="E78" i="38"/>
  <c r="M57" i="38"/>
  <c r="M78" i="38"/>
  <c r="U57" i="38"/>
  <c r="U78" i="38"/>
  <c r="G79" i="38"/>
  <c r="G60" i="38"/>
  <c r="O79" i="38"/>
  <c r="O60" i="38"/>
  <c r="W79" i="38"/>
  <c r="W60" i="38"/>
  <c r="I63" i="38"/>
  <c r="I80" i="38"/>
  <c r="Q63" i="38"/>
  <c r="Q80" i="38"/>
  <c r="E60" i="47"/>
  <c r="E77" i="47"/>
  <c r="M60" i="47"/>
  <c r="M77" i="47"/>
  <c r="U60" i="47"/>
  <c r="U77" i="47"/>
  <c r="S79" i="35"/>
  <c r="E80" i="35"/>
  <c r="M80" i="35"/>
  <c r="U80" i="35"/>
  <c r="E78" i="39"/>
  <c r="E57" i="39"/>
  <c r="M78" i="39"/>
  <c r="M57" i="39"/>
  <c r="U78" i="39"/>
  <c r="U57" i="39"/>
  <c r="G79" i="39"/>
  <c r="G60" i="39"/>
  <c r="O79" i="39"/>
  <c r="W79" i="39"/>
  <c r="I80" i="39"/>
  <c r="I63" i="39"/>
  <c r="Q80" i="39"/>
  <c r="Q63" i="39"/>
  <c r="C81" i="41"/>
  <c r="S81" i="41"/>
  <c r="F72" i="42"/>
  <c r="F90" i="42"/>
  <c r="T57" i="35"/>
  <c r="B60" i="35"/>
  <c r="J60" i="35"/>
  <c r="R60" i="35"/>
  <c r="T63" i="35"/>
  <c r="K80" i="35"/>
  <c r="G51" i="37"/>
  <c r="O51" i="37"/>
  <c r="W51" i="37"/>
  <c r="G51" i="38"/>
  <c r="O51" i="38"/>
  <c r="W51" i="38"/>
  <c r="I51" i="38"/>
  <c r="Q51" i="38"/>
  <c r="F57" i="39"/>
  <c r="F78" i="39"/>
  <c r="N57" i="39"/>
  <c r="N78" i="39"/>
  <c r="V78" i="39"/>
  <c r="V57" i="39"/>
  <c r="H79" i="39"/>
  <c r="H60" i="39"/>
  <c r="B80" i="39"/>
  <c r="B63" i="39"/>
  <c r="J63" i="39"/>
  <c r="J80" i="39"/>
  <c r="F51" i="39"/>
  <c r="N51" i="39"/>
  <c r="V51" i="39"/>
  <c r="K63" i="41"/>
  <c r="S63" i="41"/>
  <c r="C78" i="35"/>
  <c r="K78" i="35"/>
  <c r="S78" i="35"/>
  <c r="E79" i="35"/>
  <c r="M79" i="35"/>
  <c r="U79" i="35"/>
  <c r="G80" i="35"/>
  <c r="O80" i="35"/>
  <c r="W80" i="35"/>
  <c r="S60" i="35"/>
  <c r="U63" i="35"/>
  <c r="B72" i="37"/>
  <c r="J72" i="37"/>
  <c r="R72" i="37"/>
  <c r="H51" i="38"/>
  <c r="P51" i="38"/>
  <c r="G51" i="39"/>
  <c r="O51" i="39"/>
  <c r="W51" i="39"/>
  <c r="I51" i="39"/>
  <c r="Q51" i="39"/>
  <c r="R80" i="39"/>
  <c r="E81" i="41"/>
  <c r="U81" i="41"/>
  <c r="G81" i="41"/>
  <c r="O81" i="41"/>
  <c r="C60" i="34"/>
  <c r="K60" i="34"/>
  <c r="S60" i="34"/>
  <c r="L60" i="35"/>
  <c r="L63" i="35"/>
  <c r="G78" i="35"/>
  <c r="P80" i="35"/>
  <c r="C57" i="37"/>
  <c r="C78" i="37"/>
  <c r="C72" i="37" s="1"/>
  <c r="K57" i="37"/>
  <c r="K78" i="37"/>
  <c r="K72" i="37" s="1"/>
  <c r="S57" i="37"/>
  <c r="S78" i="37"/>
  <c r="S72" i="37" s="1"/>
  <c r="E79" i="37"/>
  <c r="E60" i="37"/>
  <c r="M79" i="37"/>
  <c r="M60" i="37"/>
  <c r="U79" i="37"/>
  <c r="U60" i="37"/>
  <c r="G63" i="37"/>
  <c r="G80" i="37"/>
  <c r="G72" i="37" s="1"/>
  <c r="O63" i="37"/>
  <c r="O80" i="37"/>
  <c r="O72" i="37" s="1"/>
  <c r="W63" i="37"/>
  <c r="W80" i="37"/>
  <c r="W72" i="37" s="1"/>
  <c r="K78" i="38"/>
  <c r="U79" i="38"/>
  <c r="H51" i="39"/>
  <c r="P51" i="39"/>
  <c r="B51" i="39"/>
  <c r="J51" i="39"/>
  <c r="R51" i="39"/>
  <c r="D60" i="34"/>
  <c r="L60" i="34"/>
  <c r="T60" i="34"/>
  <c r="E60" i="35"/>
  <c r="M60" i="35"/>
  <c r="U60" i="35"/>
  <c r="C63" i="35"/>
  <c r="M63" i="35"/>
  <c r="W63" i="35"/>
  <c r="Q80" i="35"/>
  <c r="D57" i="37"/>
  <c r="D78" i="37"/>
  <c r="D72" i="37" s="1"/>
  <c r="L57" i="37"/>
  <c r="L78" i="37"/>
  <c r="L72" i="37" s="1"/>
  <c r="T57" i="37"/>
  <c r="T78" i="37"/>
  <c r="T72" i="37" s="1"/>
  <c r="F79" i="37"/>
  <c r="F72" i="37" s="1"/>
  <c r="F60" i="37"/>
  <c r="N79" i="37"/>
  <c r="N72" i="37" s="1"/>
  <c r="N60" i="37"/>
  <c r="V79" i="37"/>
  <c r="V72" i="37" s="1"/>
  <c r="V60" i="37"/>
  <c r="H63" i="37"/>
  <c r="H80" i="37"/>
  <c r="H72" i="37" s="1"/>
  <c r="P63" i="37"/>
  <c r="P80" i="37"/>
  <c r="P72" i="37" s="1"/>
  <c r="I90" i="42"/>
  <c r="I90" i="41"/>
  <c r="I81" i="41" s="1"/>
  <c r="I72" i="41"/>
  <c r="Q90" i="42"/>
  <c r="Q72" i="41"/>
  <c r="G78" i="39"/>
  <c r="O78" i="39"/>
  <c r="W78" i="39"/>
  <c r="I79" i="39"/>
  <c r="I60" i="39"/>
  <c r="Q79" i="39"/>
  <c r="Q60" i="39"/>
  <c r="C80" i="39"/>
  <c r="K80" i="39"/>
  <c r="S80" i="39"/>
  <c r="H63" i="39"/>
  <c r="R79" i="39"/>
  <c r="V80" i="39"/>
  <c r="B72" i="41"/>
  <c r="B90" i="41"/>
  <c r="B81" i="41" s="1"/>
  <c r="J72" i="41"/>
  <c r="J90" i="41"/>
  <c r="J81" i="41" s="1"/>
  <c r="R72" i="41"/>
  <c r="R90" i="41"/>
  <c r="R81" i="41" s="1"/>
  <c r="D81" i="41"/>
  <c r="L81" i="41"/>
  <c r="T81" i="41"/>
  <c r="H81" i="41"/>
  <c r="P81" i="41"/>
  <c r="S90" i="41"/>
  <c r="G72" i="42"/>
  <c r="G90" i="42"/>
  <c r="O72" i="42"/>
  <c r="O90" i="42"/>
  <c r="W72" i="42"/>
  <c r="W90" i="42"/>
  <c r="D72" i="42"/>
  <c r="T72" i="42"/>
  <c r="K90" i="43"/>
  <c r="C78" i="39"/>
  <c r="W80" i="39"/>
  <c r="K72" i="41"/>
  <c r="W72" i="41"/>
  <c r="E63" i="42"/>
  <c r="M63" i="42"/>
  <c r="U63" i="42"/>
  <c r="H72" i="42"/>
  <c r="B60" i="45"/>
  <c r="B77" i="45"/>
  <c r="B69" i="45" s="1"/>
  <c r="J77" i="45"/>
  <c r="J69" i="45" s="1"/>
  <c r="J60" i="45"/>
  <c r="J77" i="46"/>
  <c r="R60" i="45"/>
  <c r="R77" i="46"/>
  <c r="R77" i="45"/>
  <c r="R69" i="45" s="1"/>
  <c r="H60" i="38"/>
  <c r="P60" i="38"/>
  <c r="I78" i="39"/>
  <c r="Q78" i="39"/>
  <c r="C79" i="39"/>
  <c r="K79" i="39"/>
  <c r="S79" i="39"/>
  <c r="E80" i="39"/>
  <c r="M80" i="39"/>
  <c r="U80" i="39"/>
  <c r="S57" i="39"/>
  <c r="J60" i="39"/>
  <c r="S60" i="39"/>
  <c r="S63" i="39"/>
  <c r="D78" i="39"/>
  <c r="U79" i="39"/>
  <c r="L80" i="39"/>
  <c r="H63" i="41"/>
  <c r="P63" i="41"/>
  <c r="M72" i="41"/>
  <c r="F81" i="41"/>
  <c r="N81" i="41"/>
  <c r="V81" i="41"/>
  <c r="E90" i="43"/>
  <c r="M90" i="43"/>
  <c r="U90" i="43"/>
  <c r="I63" i="43"/>
  <c r="Q63" i="43"/>
  <c r="H60" i="37"/>
  <c r="P60" i="37"/>
  <c r="I60" i="38"/>
  <c r="Q60" i="38"/>
  <c r="T57" i="39"/>
  <c r="K60" i="39"/>
  <c r="K63" i="39"/>
  <c r="V79" i="39"/>
  <c r="B90" i="42"/>
  <c r="J90" i="42"/>
  <c r="R90" i="42"/>
  <c r="F52" i="46"/>
  <c r="N52" i="46"/>
  <c r="V52" i="46"/>
  <c r="I60" i="37"/>
  <c r="Q60" i="37"/>
  <c r="B60" i="38"/>
  <c r="J60" i="38"/>
  <c r="R60" i="38"/>
  <c r="C60" i="39"/>
  <c r="C63" i="39"/>
  <c r="O80" i="39"/>
  <c r="C90" i="42"/>
  <c r="K90" i="42"/>
  <c r="S90" i="42"/>
  <c r="L72" i="42"/>
  <c r="G90" i="43"/>
  <c r="O90" i="43"/>
  <c r="W90" i="43"/>
  <c r="B77" i="46"/>
  <c r="B60" i="37"/>
  <c r="J60" i="37"/>
  <c r="R60" i="37"/>
  <c r="C60" i="38"/>
  <c r="K60" i="38"/>
  <c r="S60" i="38"/>
  <c r="M60" i="39"/>
  <c r="D63" i="39"/>
  <c r="M63" i="39"/>
  <c r="P72" i="42"/>
  <c r="D90" i="43"/>
  <c r="L90" i="43"/>
  <c r="T90" i="43"/>
  <c r="E60" i="45"/>
  <c r="M60" i="45"/>
  <c r="U60" i="45"/>
  <c r="N77" i="45"/>
  <c r="N69" i="45" s="1"/>
  <c r="D77" i="46"/>
  <c r="O60" i="47"/>
  <c r="G103" i="50"/>
  <c r="G80" i="50"/>
  <c r="O103" i="50"/>
  <c r="O80" i="50"/>
  <c r="W103" i="50"/>
  <c r="W80" i="50"/>
  <c r="S83" i="50"/>
  <c r="D103" i="51"/>
  <c r="D80" i="51"/>
  <c r="L103" i="51"/>
  <c r="L80" i="51"/>
  <c r="T103" i="51"/>
  <c r="T80" i="51"/>
  <c r="F104" i="51"/>
  <c r="N104" i="51"/>
  <c r="V104" i="51"/>
  <c r="H105" i="51"/>
  <c r="P105" i="51"/>
  <c r="N83" i="51"/>
  <c r="P87" i="51"/>
  <c r="D104" i="51"/>
  <c r="N105" i="51"/>
  <c r="F60" i="45"/>
  <c r="V60" i="45"/>
  <c r="F90" i="43"/>
  <c r="N90" i="43"/>
  <c r="V90" i="43"/>
  <c r="F77" i="46"/>
  <c r="N77" i="46"/>
  <c r="V77" i="46"/>
  <c r="F60" i="46"/>
  <c r="L77" i="46"/>
  <c r="H77" i="47"/>
  <c r="P77" i="47"/>
  <c r="C77" i="47"/>
  <c r="B103" i="49"/>
  <c r="B96" i="49" s="1"/>
  <c r="B80" i="49"/>
  <c r="J103" i="49"/>
  <c r="J96" i="49" s="1"/>
  <c r="J80" i="49"/>
  <c r="R103" i="49"/>
  <c r="R96" i="49" s="1"/>
  <c r="R80" i="49"/>
  <c r="F87" i="49"/>
  <c r="I103" i="50"/>
  <c r="I80" i="50"/>
  <c r="Q103" i="50"/>
  <c r="Q80" i="50"/>
  <c r="E105" i="50"/>
  <c r="E87" i="50"/>
  <c r="M105" i="50"/>
  <c r="M87" i="50"/>
  <c r="U105" i="50"/>
  <c r="U87" i="50"/>
  <c r="F103" i="51"/>
  <c r="F80" i="51"/>
  <c r="N103" i="51"/>
  <c r="N80" i="51"/>
  <c r="V103" i="51"/>
  <c r="V80" i="51"/>
  <c r="B105" i="51"/>
  <c r="B87" i="51"/>
  <c r="J105" i="51"/>
  <c r="J87" i="51"/>
  <c r="R105" i="51"/>
  <c r="R87" i="51"/>
  <c r="V83" i="51"/>
  <c r="B103" i="51"/>
  <c r="L104" i="51"/>
  <c r="V105" i="51"/>
  <c r="L83" i="49"/>
  <c r="B103" i="50"/>
  <c r="J103" i="50"/>
  <c r="R103" i="50"/>
  <c r="D104" i="50"/>
  <c r="L104" i="50"/>
  <c r="T104" i="50"/>
  <c r="F105" i="50"/>
  <c r="N105" i="50"/>
  <c r="V105" i="50"/>
  <c r="C87" i="50"/>
  <c r="H72" i="41"/>
  <c r="P72" i="41"/>
  <c r="E72" i="42"/>
  <c r="M72" i="42"/>
  <c r="U72" i="42"/>
  <c r="B72" i="43"/>
  <c r="J72" i="43"/>
  <c r="R72" i="43"/>
  <c r="S77" i="45"/>
  <c r="S69" i="45" s="1"/>
  <c r="H77" i="46"/>
  <c r="P77" i="46"/>
  <c r="T77" i="46"/>
  <c r="B77" i="47"/>
  <c r="J77" i="47"/>
  <c r="R77" i="47"/>
  <c r="K77" i="47"/>
  <c r="D103" i="49"/>
  <c r="D96" i="49" s="1"/>
  <c r="D80" i="49"/>
  <c r="L103" i="49"/>
  <c r="L96" i="49" s="1"/>
  <c r="L80" i="49"/>
  <c r="T103" i="49"/>
  <c r="T96" i="49" s="1"/>
  <c r="T80" i="49"/>
  <c r="H105" i="49"/>
  <c r="H96" i="49" s="1"/>
  <c r="H87" i="49"/>
  <c r="P105" i="49"/>
  <c r="P96" i="49" s="1"/>
  <c r="P87" i="49"/>
  <c r="N83" i="49"/>
  <c r="N87" i="49"/>
  <c r="F96" i="49"/>
  <c r="N96" i="49"/>
  <c r="V96" i="49"/>
  <c r="C83" i="50"/>
  <c r="J103" i="51"/>
  <c r="T104" i="51"/>
  <c r="I77" i="46"/>
  <c r="I60" i="46"/>
  <c r="Q77" i="46"/>
  <c r="Q60" i="46"/>
  <c r="N60" i="46"/>
  <c r="G60" i="47"/>
  <c r="E96" i="49"/>
  <c r="M96" i="49"/>
  <c r="U96" i="49"/>
  <c r="T83" i="49"/>
  <c r="D103" i="50"/>
  <c r="L103" i="50"/>
  <c r="T103" i="50"/>
  <c r="I73" i="50"/>
  <c r="Q73" i="50"/>
  <c r="C73" i="50"/>
  <c r="K73" i="50"/>
  <c r="S73" i="50"/>
  <c r="I83" i="50"/>
  <c r="K87" i="50"/>
  <c r="F73" i="51"/>
  <c r="N73" i="51"/>
  <c r="V73" i="51"/>
  <c r="H73" i="51"/>
  <c r="P73" i="51"/>
  <c r="S60" i="45"/>
  <c r="I52" i="46"/>
  <c r="Q52" i="46"/>
  <c r="D77" i="47"/>
  <c r="L77" i="47"/>
  <c r="T77" i="47"/>
  <c r="D73" i="49"/>
  <c r="L73" i="49"/>
  <c r="T73" i="49"/>
  <c r="F73" i="49"/>
  <c r="N73" i="49"/>
  <c r="V73" i="49"/>
  <c r="V83" i="49"/>
  <c r="V87" i="49"/>
  <c r="K83" i="50"/>
  <c r="F83" i="51"/>
  <c r="H87" i="51"/>
  <c r="R103" i="51"/>
  <c r="F105" i="51"/>
  <c r="G60" i="46"/>
  <c r="O60" i="46"/>
  <c r="W60" i="46"/>
  <c r="H60" i="47"/>
  <c r="P60" i="47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E77" i="46"/>
  <c r="M77" i="46"/>
  <c r="U77" i="46"/>
  <c r="B60" i="47"/>
  <c r="J60" i="47"/>
  <c r="R60" i="47"/>
  <c r="F77" i="47"/>
  <c r="N77" i="47"/>
  <c r="V77" i="47"/>
  <c r="I80" i="49"/>
  <c r="Q80" i="49"/>
  <c r="G83" i="49"/>
  <c r="O83" i="49"/>
  <c r="W83" i="49"/>
  <c r="G87" i="49"/>
  <c r="O87" i="49"/>
  <c r="W87" i="49"/>
  <c r="C104" i="49"/>
  <c r="K104" i="49"/>
  <c r="S104" i="49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C80" i="49"/>
  <c r="K80" i="49"/>
  <c r="S80" i="49"/>
  <c r="I87" i="49"/>
  <c r="Q87" i="49"/>
  <c r="H80" i="50"/>
  <c r="P80" i="50"/>
  <c r="F87" i="50"/>
  <c r="N87" i="50"/>
  <c r="V87" i="50"/>
  <c r="E80" i="51"/>
  <c r="M80" i="51"/>
  <c r="U80" i="51"/>
  <c r="C87" i="51"/>
  <c r="K87" i="51"/>
  <c r="S87" i="51"/>
  <c r="E80" i="49"/>
  <c r="M80" i="49"/>
  <c r="U80" i="49"/>
  <c r="B80" i="50"/>
  <c r="J80" i="50"/>
  <c r="R80" i="50"/>
  <c r="G80" i="51"/>
  <c r="O80" i="51"/>
  <c r="W80" i="51"/>
  <c r="K96" i="49" l="1"/>
  <c r="S96" i="49"/>
  <c r="C96" i="49"/>
  <c r="M72" i="37"/>
  <c r="E72" i="37"/>
  <c r="H72" i="33"/>
  <c r="C72" i="33"/>
  <c r="I72" i="33"/>
  <c r="S113" i="29"/>
  <c r="D113" i="29"/>
  <c r="Q113" i="29"/>
  <c r="I113" i="29"/>
  <c r="L113" i="29"/>
  <c r="H74" i="24"/>
  <c r="H171" i="4" s="1"/>
  <c r="C146" i="25"/>
  <c r="P146" i="25"/>
  <c r="I146" i="25"/>
  <c r="W146" i="25"/>
  <c r="M74" i="24"/>
  <c r="M171" i="4" s="1"/>
  <c r="M69" i="4"/>
  <c r="M142" i="4" s="1"/>
  <c r="J74" i="24"/>
  <c r="J171" i="4" s="1"/>
  <c r="J69" i="4"/>
  <c r="J142" i="4" s="1"/>
  <c r="E74" i="24"/>
  <c r="E171" i="4" s="1"/>
  <c r="E69" i="4"/>
  <c r="E142" i="4" s="1"/>
  <c r="P74" i="24"/>
  <c r="P171" i="4" s="1"/>
  <c r="P69" i="4"/>
  <c r="P142" i="4" s="1"/>
  <c r="U74" i="24"/>
  <c r="U171" i="4" s="1"/>
  <c r="U69" i="4"/>
  <c r="U142" i="4" s="1"/>
  <c r="M146" i="25"/>
  <c r="E146" i="25"/>
  <c r="G146" i="25"/>
  <c r="H146" i="25"/>
  <c r="Q146" i="25"/>
  <c r="S146" i="25"/>
  <c r="R74" i="24"/>
  <c r="R171" i="4" s="1"/>
  <c r="R69" i="4"/>
  <c r="R142" i="4" s="1"/>
  <c r="K132" i="23"/>
  <c r="H165" i="23"/>
  <c r="W176" i="23"/>
  <c r="W62" i="20"/>
  <c r="W170" i="23"/>
  <c r="W165" i="23" s="1"/>
  <c r="S132" i="23"/>
  <c r="H146" i="23"/>
  <c r="C144" i="23"/>
  <c r="C60" i="20"/>
  <c r="V179" i="23"/>
  <c r="V62" i="20"/>
  <c r="V170" i="23"/>
  <c r="V165" i="23" s="1"/>
  <c r="B144" i="23"/>
  <c r="B60" i="20"/>
  <c r="M146" i="23"/>
  <c r="Q170" i="23"/>
  <c r="Q62" i="20"/>
  <c r="P175" i="23"/>
  <c r="P62" i="20"/>
  <c r="P171" i="23"/>
  <c r="I161" i="23"/>
  <c r="I146" i="23" s="1"/>
  <c r="I61" i="20"/>
  <c r="J132" i="23"/>
  <c r="B132" i="23"/>
  <c r="O179" i="23"/>
  <c r="O165" i="23" s="1"/>
  <c r="O62" i="20"/>
  <c r="O170" i="23"/>
  <c r="N179" i="23"/>
  <c r="N170" i="23"/>
  <c r="N62" i="20"/>
  <c r="T132" i="23"/>
  <c r="I170" i="23"/>
  <c r="I62" i="20"/>
  <c r="I179" i="23"/>
  <c r="I160" i="23"/>
  <c r="P132" i="23"/>
  <c r="L132" i="23"/>
  <c r="J194" i="23"/>
  <c r="U132" i="23"/>
  <c r="U175" i="23"/>
  <c r="L194" i="23"/>
  <c r="M132" i="23"/>
  <c r="G176" i="23"/>
  <c r="G170" i="23"/>
  <c r="G165" i="23" s="1"/>
  <c r="G62" i="20"/>
  <c r="D143" i="23"/>
  <c r="D60" i="20"/>
  <c r="D139" i="23"/>
  <c r="D132" i="23" s="1"/>
  <c r="M175" i="23"/>
  <c r="S175" i="23"/>
  <c r="E132" i="23"/>
  <c r="P165" i="23"/>
  <c r="Q78" i="20"/>
  <c r="Q169" i="4" s="1"/>
  <c r="K175" i="23"/>
  <c r="W175" i="23"/>
  <c r="U61" i="20"/>
  <c r="F179" i="23"/>
  <c r="F170" i="23"/>
  <c r="F62" i="20"/>
  <c r="P57" i="20"/>
  <c r="P56" i="20" s="1"/>
  <c r="N165" i="23"/>
  <c r="C175" i="23"/>
  <c r="C153" i="23"/>
  <c r="U153" i="23"/>
  <c r="F165" i="23"/>
  <c r="C139" i="23"/>
  <c r="C132" i="23" s="1"/>
  <c r="U161" i="23"/>
  <c r="U146" i="23" s="1"/>
  <c r="Q165" i="23"/>
  <c r="W57" i="20"/>
  <c r="W56" i="20" s="1"/>
  <c r="U160" i="23"/>
  <c r="Q171" i="23"/>
  <c r="I165" i="23"/>
  <c r="N194" i="21"/>
  <c r="V194" i="21"/>
  <c r="F194" i="21"/>
  <c r="D194" i="21"/>
  <c r="P194" i="23"/>
  <c r="R194" i="23"/>
  <c r="I194" i="23"/>
  <c r="L194" i="21"/>
  <c r="F185" i="19"/>
  <c r="F81" i="16"/>
  <c r="U229" i="19"/>
  <c r="U81" i="16"/>
  <c r="P160" i="19"/>
  <c r="P185" i="19"/>
  <c r="P77" i="16"/>
  <c r="P76" i="16" s="1"/>
  <c r="P81" i="16"/>
  <c r="T160" i="19"/>
  <c r="D178" i="19"/>
  <c r="O191" i="19"/>
  <c r="O185" i="19"/>
  <c r="O81" i="16"/>
  <c r="G160" i="19"/>
  <c r="U187" i="19"/>
  <c r="M229" i="19"/>
  <c r="M81" i="16"/>
  <c r="C160" i="19"/>
  <c r="U183" i="19"/>
  <c r="O178" i="19"/>
  <c r="G110" i="4"/>
  <c r="G79" i="16"/>
  <c r="G108" i="4" s="1"/>
  <c r="U190" i="19"/>
  <c r="O165" i="19"/>
  <c r="O80" i="16"/>
  <c r="O77" i="16"/>
  <c r="O76" i="16" s="1"/>
  <c r="O167" i="19"/>
  <c r="U184" i="19"/>
  <c r="O229" i="19"/>
  <c r="F183" i="19"/>
  <c r="P187" i="19"/>
  <c r="F187" i="19"/>
  <c r="S168" i="19"/>
  <c r="T192" i="19"/>
  <c r="T81" i="16"/>
  <c r="S172" i="19"/>
  <c r="C184" i="19"/>
  <c r="M187" i="19"/>
  <c r="F192" i="19"/>
  <c r="S167" i="19"/>
  <c r="S160" i="19" s="1"/>
  <c r="S171" i="19"/>
  <c r="I160" i="19"/>
  <c r="F229" i="19"/>
  <c r="S169" i="19"/>
  <c r="E102" i="16"/>
  <c r="E165" i="4" s="1"/>
  <c r="T79" i="16"/>
  <c r="T108" i="4" s="1"/>
  <c r="W79" i="16"/>
  <c r="W108" i="4" s="1"/>
  <c r="O176" i="19"/>
  <c r="M183" i="19"/>
  <c r="M178" i="19" s="1"/>
  <c r="S173" i="19"/>
  <c r="S101" i="16"/>
  <c r="S164" i="4" s="1"/>
  <c r="P184" i="19"/>
  <c r="O184" i="19"/>
  <c r="F184" i="19"/>
  <c r="U192" i="19"/>
  <c r="O172" i="19"/>
  <c r="T229" i="19"/>
  <c r="M184" i="19"/>
  <c r="U188" i="19"/>
  <c r="F188" i="19"/>
  <c r="E178" i="19"/>
  <c r="O173" i="19"/>
  <c r="W160" i="19"/>
  <c r="P191" i="19"/>
  <c r="T183" i="19"/>
  <c r="T190" i="19"/>
  <c r="O171" i="19"/>
  <c r="M190" i="19"/>
  <c r="K160" i="19"/>
  <c r="L81" i="16"/>
  <c r="L229" i="19"/>
  <c r="L77" i="16"/>
  <c r="L76" i="16" s="1"/>
  <c r="P229" i="19"/>
  <c r="P183" i="19"/>
  <c r="P178" i="19" s="1"/>
  <c r="O169" i="19"/>
  <c r="N178" i="19"/>
  <c r="T191" i="19"/>
  <c r="T178" i="19" s="1"/>
  <c r="M188" i="19"/>
  <c r="K190" i="19"/>
  <c r="N102" i="16"/>
  <c r="N165" i="4" s="1"/>
  <c r="H102" i="16"/>
  <c r="H165" i="4" s="1"/>
  <c r="O161" i="18"/>
  <c r="O170" i="18"/>
  <c r="C175" i="18"/>
  <c r="D171" i="18"/>
  <c r="O163" i="18"/>
  <c r="O95" i="16"/>
  <c r="O172" i="18"/>
  <c r="O167" i="18"/>
  <c r="O217" i="18"/>
  <c r="J166" i="18"/>
  <c r="N217" i="18"/>
  <c r="N175" i="18"/>
  <c r="N164" i="18"/>
  <c r="V165" i="18"/>
  <c r="V175" i="18"/>
  <c r="V97" i="16"/>
  <c r="V95" i="16" s="1"/>
  <c r="D171" i="17"/>
  <c r="D173" i="17"/>
  <c r="D166" i="17"/>
  <c r="D161" i="17"/>
  <c r="D53" i="16"/>
  <c r="S172" i="18"/>
  <c r="S97" i="16"/>
  <c r="S95" i="16" s="1"/>
  <c r="F164" i="17"/>
  <c r="F170" i="17"/>
  <c r="F163" i="17"/>
  <c r="F53" i="16"/>
  <c r="F174" i="17"/>
  <c r="D172" i="17"/>
  <c r="F175" i="17"/>
  <c r="N165" i="18"/>
  <c r="N97" i="16"/>
  <c r="B173" i="17"/>
  <c r="B164" i="17"/>
  <c r="B53" i="16"/>
  <c r="N95" i="16"/>
  <c r="Q91" i="16"/>
  <c r="Q89" i="16" s="1"/>
  <c r="Q62" i="4"/>
  <c r="Q135" i="4" s="1"/>
  <c r="N160" i="17"/>
  <c r="N167" i="18"/>
  <c r="D165" i="17"/>
  <c r="N170" i="18"/>
  <c r="O62" i="4"/>
  <c r="O135" i="4" s="1"/>
  <c r="N240" i="17"/>
  <c r="D175" i="17"/>
  <c r="R62" i="4"/>
  <c r="R135" i="4" s="1"/>
  <c r="F162" i="17"/>
  <c r="N168" i="18"/>
  <c r="R52" i="16"/>
  <c r="V171" i="18"/>
  <c r="C217" i="18"/>
  <c r="V167" i="18"/>
  <c r="N163" i="18"/>
  <c r="F172" i="17"/>
  <c r="S167" i="18"/>
  <c r="S164" i="18"/>
  <c r="F161" i="17"/>
  <c r="D174" i="17"/>
  <c r="D160" i="17" s="1"/>
  <c r="V172" i="18"/>
  <c r="F166" i="17"/>
  <c r="J91" i="16"/>
  <c r="J89" i="16" s="1"/>
  <c r="J62" i="4"/>
  <c r="J135" i="4" s="1"/>
  <c r="E171" i="18"/>
  <c r="F165" i="17"/>
  <c r="F160" i="17" s="1"/>
  <c r="V164" i="18"/>
  <c r="G169" i="18"/>
  <c r="G97" i="16"/>
  <c r="G95" i="16" s="1"/>
  <c r="V168" i="18"/>
  <c r="D170" i="17"/>
  <c r="G169" i="17"/>
  <c r="G53" i="16"/>
  <c r="F169" i="17"/>
  <c r="F173" i="17"/>
  <c r="V173" i="18"/>
  <c r="G172" i="18"/>
  <c r="F171" i="17"/>
  <c r="V163" i="18"/>
  <c r="F168" i="17"/>
  <c r="B163" i="17"/>
  <c r="B168" i="17"/>
  <c r="T229" i="17"/>
  <c r="V169" i="18"/>
  <c r="B167" i="17"/>
  <c r="L229" i="17"/>
  <c r="V174" i="18"/>
  <c r="B175" i="17"/>
  <c r="F167" i="17"/>
  <c r="T91" i="16"/>
  <c r="T89" i="16" s="1"/>
  <c r="T62" i="4"/>
  <c r="T135" i="4" s="1"/>
  <c r="V240" i="17"/>
  <c r="F240" i="17"/>
  <c r="T61" i="4"/>
  <c r="T134" i="4" s="1"/>
  <c r="T5" i="7"/>
  <c r="T54" i="7" s="1"/>
  <c r="E204" i="15"/>
  <c r="P105" i="4"/>
  <c r="P75" i="12"/>
  <c r="P104" i="4" s="1"/>
  <c r="G101" i="12"/>
  <c r="G162" i="4" s="1"/>
  <c r="O233" i="15"/>
  <c r="O71" i="12"/>
  <c r="O70" i="12" s="1"/>
  <c r="O76" i="12"/>
  <c r="U101" i="12"/>
  <c r="U162" i="4" s="1"/>
  <c r="D233" i="15"/>
  <c r="D76" i="12"/>
  <c r="G75" i="12"/>
  <c r="G105" i="4"/>
  <c r="W204" i="15"/>
  <c r="O101" i="12"/>
  <c r="O162" i="4" s="1"/>
  <c r="N204" i="15"/>
  <c r="J101" i="12"/>
  <c r="J162" i="4" s="1"/>
  <c r="F204" i="15"/>
  <c r="R204" i="15"/>
  <c r="E101" i="12"/>
  <c r="E162" i="4" s="1"/>
  <c r="J204" i="15"/>
  <c r="U204" i="15"/>
  <c r="U63" i="12"/>
  <c r="U86" i="12"/>
  <c r="M3" i="4"/>
  <c r="M128" i="4" s="1"/>
  <c r="C98" i="12"/>
  <c r="C159" i="4" s="1"/>
  <c r="C57" i="4"/>
  <c r="C132" i="4" s="1"/>
  <c r="L5" i="7"/>
  <c r="L55" i="7" s="1"/>
  <c r="K3" i="4"/>
  <c r="K128" i="4" s="1"/>
  <c r="I98" i="12"/>
  <c r="I159" i="4" s="1"/>
  <c r="I57" i="4"/>
  <c r="I132" i="4" s="1"/>
  <c r="U98" i="12"/>
  <c r="U159" i="4" s="1"/>
  <c r="L98" i="12"/>
  <c r="L159" i="4" s="1"/>
  <c r="L57" i="4"/>
  <c r="L132" i="4" s="1"/>
  <c r="M63" i="12"/>
  <c r="M55" i="4" s="1"/>
  <c r="E3" i="4"/>
  <c r="E128" i="4" s="1"/>
  <c r="E5" i="4"/>
  <c r="C63" i="12"/>
  <c r="M86" i="12"/>
  <c r="M98" i="12"/>
  <c r="M159" i="4" s="1"/>
  <c r="S3" i="4"/>
  <c r="S128" i="4" s="1"/>
  <c r="S5" i="4"/>
  <c r="E63" i="12"/>
  <c r="N5" i="4"/>
  <c r="N3" i="4"/>
  <c r="N128" i="4" s="1"/>
  <c r="L63" i="12"/>
  <c r="L55" i="4" s="1"/>
  <c r="E86" i="12"/>
  <c r="W73" i="12"/>
  <c r="W102" i="4" s="1"/>
  <c r="W104" i="4"/>
  <c r="E98" i="12"/>
  <c r="E159" i="4" s="1"/>
  <c r="D98" i="12"/>
  <c r="D159" i="4" s="1"/>
  <c r="D57" i="4"/>
  <c r="D132" i="4" s="1"/>
  <c r="U5" i="4"/>
  <c r="U3" i="4"/>
  <c r="U128" i="4" s="1"/>
  <c r="I63" i="12"/>
  <c r="I55" i="4" s="1"/>
  <c r="D3" i="4"/>
  <c r="D128" i="4" s="1"/>
  <c r="D5" i="4"/>
  <c r="D136" i="11"/>
  <c r="D55" i="8"/>
  <c r="D52" i="8"/>
  <c r="D51" i="8" s="1"/>
  <c r="R147" i="11"/>
  <c r="R56" i="8"/>
  <c r="R101" i="4" s="1"/>
  <c r="P147" i="11"/>
  <c r="P52" i="8"/>
  <c r="P51" i="8" s="1"/>
  <c r="P56" i="8"/>
  <c r="D5" i="7"/>
  <c r="T136" i="11"/>
  <c r="T52" i="8"/>
  <c r="T51" i="8" s="1"/>
  <c r="T55" i="8"/>
  <c r="G136" i="11"/>
  <c r="G55" i="8"/>
  <c r="G100" i="4" s="1"/>
  <c r="T65" i="8"/>
  <c r="T154" i="4" s="1"/>
  <c r="L65" i="8"/>
  <c r="L154" i="4" s="1"/>
  <c r="L59" i="8"/>
  <c r="C65" i="8"/>
  <c r="C154" i="4" s="1"/>
  <c r="C59" i="8"/>
  <c r="U65" i="8"/>
  <c r="U154" i="4" s="1"/>
  <c r="U59" i="8"/>
  <c r="Q65" i="8"/>
  <c r="Q154" i="4" s="1"/>
  <c r="Q52" i="4"/>
  <c r="Q129" i="4" s="1"/>
  <c r="N5" i="7"/>
  <c r="N52" i="7" s="1"/>
  <c r="R5" i="7"/>
  <c r="R52" i="7" s="1"/>
  <c r="B5" i="7"/>
  <c r="B52" i="7" s="1"/>
  <c r="Q59" i="8"/>
  <c r="F65" i="8"/>
  <c r="F154" i="4" s="1"/>
  <c r="F52" i="4"/>
  <c r="F129" i="4" s="1"/>
  <c r="D65" i="8"/>
  <c r="D154" i="4" s="1"/>
  <c r="D59" i="8"/>
  <c r="D52" i="4"/>
  <c r="D129" i="4" s="1"/>
  <c r="I59" i="8"/>
  <c r="I65" i="8"/>
  <c r="I154" i="4" s="1"/>
  <c r="I52" i="4"/>
  <c r="I129" i="4" s="1"/>
  <c r="S65" i="8"/>
  <c r="S154" i="4" s="1"/>
  <c r="J5" i="7"/>
  <c r="J53" i="7" s="1"/>
  <c r="S59" i="8"/>
  <c r="V65" i="8"/>
  <c r="V154" i="4" s="1"/>
  <c r="V59" i="8"/>
  <c r="V52" i="4"/>
  <c r="V129" i="4" s="1"/>
  <c r="F59" i="8"/>
  <c r="M65" i="8"/>
  <c r="M154" i="4" s="1"/>
  <c r="M59" i="8"/>
  <c r="M52" i="4"/>
  <c r="M129" i="4" s="1"/>
  <c r="T59" i="8"/>
  <c r="P5" i="7"/>
  <c r="P54" i="7" s="1"/>
  <c r="S5" i="7"/>
  <c r="S55" i="7" s="1"/>
  <c r="F53" i="7"/>
  <c r="C5" i="7"/>
  <c r="C54" i="7" s="1"/>
  <c r="K5" i="7"/>
  <c r="K55" i="7" s="1"/>
  <c r="U5" i="7"/>
  <c r="U55" i="7" s="1"/>
  <c r="P44" i="6"/>
  <c r="P42" i="6"/>
  <c r="P46" i="6"/>
  <c r="P45" i="6"/>
  <c r="P43" i="6"/>
  <c r="P48" i="6"/>
  <c r="G47" i="6"/>
  <c r="G43" i="6"/>
  <c r="G44" i="6"/>
  <c r="G46" i="6"/>
  <c r="N45" i="6"/>
  <c r="N42" i="6"/>
  <c r="C5" i="5"/>
  <c r="D55" i="7"/>
  <c r="D54" i="7"/>
  <c r="D53" i="7"/>
  <c r="D52" i="7"/>
  <c r="R45" i="6"/>
  <c r="R42" i="6"/>
  <c r="R44" i="6"/>
  <c r="R46" i="6"/>
  <c r="R41" i="6" s="1"/>
  <c r="R47" i="6"/>
  <c r="R48" i="6"/>
  <c r="R43" i="6"/>
  <c r="I5" i="5"/>
  <c r="M43" i="6"/>
  <c r="M42" i="6"/>
  <c r="M45" i="6"/>
  <c r="M46" i="6"/>
  <c r="V45" i="6"/>
  <c r="V42" i="6"/>
  <c r="M48" i="5"/>
  <c r="M42" i="5"/>
  <c r="M44" i="5"/>
  <c r="C43" i="6"/>
  <c r="C45" i="6"/>
  <c r="I42" i="6"/>
  <c r="I44" i="6"/>
  <c r="I46" i="6"/>
  <c r="U48" i="6"/>
  <c r="U42" i="6"/>
  <c r="H44" i="6"/>
  <c r="H46" i="6"/>
  <c r="H45" i="6"/>
  <c r="H47" i="6"/>
  <c r="H43" i="6"/>
  <c r="H41" i="6" s="1"/>
  <c r="H48" i="6"/>
  <c r="H42" i="6"/>
  <c r="K27" i="5"/>
  <c r="K5" i="5" s="1"/>
  <c r="M54" i="7"/>
  <c r="C27" i="5"/>
  <c r="Q5" i="7"/>
  <c r="Q52" i="7" s="1"/>
  <c r="T47" i="6"/>
  <c r="W44" i="6"/>
  <c r="W46" i="6"/>
  <c r="W27" i="5"/>
  <c r="W5" i="5" s="1"/>
  <c r="V27" i="5"/>
  <c r="V48" i="5" s="1"/>
  <c r="O46" i="6"/>
  <c r="O44" i="6"/>
  <c r="O27" i="5"/>
  <c r="N27" i="5"/>
  <c r="G27" i="5"/>
  <c r="G5" i="5" s="1"/>
  <c r="F27" i="5"/>
  <c r="O42" i="6"/>
  <c r="W43" i="6"/>
  <c r="B5" i="6"/>
  <c r="T45" i="6"/>
  <c r="O43" i="6"/>
  <c r="O41" i="6" s="1"/>
  <c r="H5" i="7"/>
  <c r="U27" i="5"/>
  <c r="E27" i="5"/>
  <c r="E5" i="5" s="1"/>
  <c r="P47" i="6"/>
  <c r="J42" i="6"/>
  <c r="Q27" i="5"/>
  <c r="I27" i="5"/>
  <c r="S27" i="5"/>
  <c r="S5" i="5" s="1"/>
  <c r="B55" i="4"/>
  <c r="P65" i="4"/>
  <c r="P138" i="4" s="1"/>
  <c r="F233" i="15"/>
  <c r="F71" i="12"/>
  <c r="F70" i="12" s="1"/>
  <c r="F76" i="12"/>
  <c r="D27" i="5"/>
  <c r="D74" i="24"/>
  <c r="D171" i="4" s="1"/>
  <c r="D69" i="4"/>
  <c r="D142" i="4" s="1"/>
  <c r="S74" i="24"/>
  <c r="S171" i="4" s="1"/>
  <c r="S69" i="4"/>
  <c r="S142" i="4" s="1"/>
  <c r="E175" i="23"/>
  <c r="I143" i="23"/>
  <c r="I139" i="23"/>
  <c r="I144" i="23"/>
  <c r="I140" i="23"/>
  <c r="I141" i="23"/>
  <c r="I137" i="23"/>
  <c r="I57" i="20"/>
  <c r="I56" i="20" s="1"/>
  <c r="I60" i="20"/>
  <c r="H143" i="23"/>
  <c r="H139" i="23"/>
  <c r="H144" i="23"/>
  <c r="H140" i="23"/>
  <c r="H57" i="20"/>
  <c r="H56" i="20" s="1"/>
  <c r="H60" i="20"/>
  <c r="H141" i="23"/>
  <c r="H137" i="23"/>
  <c r="C161" i="23"/>
  <c r="C158" i="23"/>
  <c r="C154" i="23"/>
  <c r="C163" i="23"/>
  <c r="C155" i="23"/>
  <c r="C151" i="23"/>
  <c r="C160" i="23"/>
  <c r="C61" i="20"/>
  <c r="C57" i="20"/>
  <c r="C56" i="20" s="1"/>
  <c r="K116" i="4"/>
  <c r="G163" i="23"/>
  <c r="G155" i="23"/>
  <c r="G151" i="23"/>
  <c r="G161" i="23"/>
  <c r="G157" i="23"/>
  <c r="G153" i="23"/>
  <c r="G158" i="23"/>
  <c r="G154" i="23"/>
  <c r="G61" i="20"/>
  <c r="W74" i="24"/>
  <c r="W171" i="4" s="1"/>
  <c r="W69" i="4"/>
  <c r="W142" i="4" s="1"/>
  <c r="B170" i="23"/>
  <c r="B179" i="23"/>
  <c r="B62" i="20"/>
  <c r="B176" i="23"/>
  <c r="B172" i="23"/>
  <c r="T158" i="23"/>
  <c r="T154" i="23"/>
  <c r="T163" i="23"/>
  <c r="T155" i="23"/>
  <c r="T151" i="23"/>
  <c r="T161" i="23"/>
  <c r="T153" i="23"/>
  <c r="T160" i="23"/>
  <c r="T57" i="20"/>
  <c r="T56" i="20" s="1"/>
  <c r="T61" i="20"/>
  <c r="F143" i="23"/>
  <c r="F139" i="23"/>
  <c r="F137" i="23"/>
  <c r="F60" i="20"/>
  <c r="F140" i="23"/>
  <c r="F57" i="20"/>
  <c r="F56" i="20" s="1"/>
  <c r="F144" i="23"/>
  <c r="H65" i="4"/>
  <c r="H138" i="4" s="1"/>
  <c r="R187" i="19"/>
  <c r="R183" i="19"/>
  <c r="R191" i="19"/>
  <c r="R229" i="19"/>
  <c r="R185" i="19"/>
  <c r="R188" i="19"/>
  <c r="R192" i="19"/>
  <c r="R81" i="16"/>
  <c r="R77" i="16"/>
  <c r="R76" i="16" s="1"/>
  <c r="T65" i="4"/>
  <c r="T138" i="4" s="1"/>
  <c r="R160" i="19"/>
  <c r="E57" i="20"/>
  <c r="E56" i="20" s="1"/>
  <c r="U172" i="19"/>
  <c r="U168" i="19"/>
  <c r="U217" i="19"/>
  <c r="U165" i="19"/>
  <c r="U173" i="19"/>
  <c r="U169" i="19"/>
  <c r="U167" i="19"/>
  <c r="U80" i="16"/>
  <c r="U77" i="16"/>
  <c r="U76" i="16" s="1"/>
  <c r="M175" i="18"/>
  <c r="M167" i="18"/>
  <c r="M174" i="18"/>
  <c r="M169" i="18"/>
  <c r="M162" i="18"/>
  <c r="M163" i="18"/>
  <c r="M173" i="18"/>
  <c r="M168" i="18"/>
  <c r="M164" i="18"/>
  <c r="M172" i="18"/>
  <c r="M165" i="18"/>
  <c r="M161" i="18"/>
  <c r="M217" i="18"/>
  <c r="M170" i="18"/>
  <c r="M97" i="16"/>
  <c r="M95" i="16" s="1"/>
  <c r="Q229" i="19"/>
  <c r="Q192" i="19"/>
  <c r="Q187" i="19"/>
  <c r="Q183" i="19"/>
  <c r="Q191" i="19"/>
  <c r="Q185" i="19"/>
  <c r="Q188" i="19"/>
  <c r="Q81" i="16"/>
  <c r="Q77" i="16"/>
  <c r="Q76" i="16" s="1"/>
  <c r="D174" i="18"/>
  <c r="D169" i="18"/>
  <c r="D162" i="18"/>
  <c r="D173" i="18"/>
  <c r="D168" i="18"/>
  <c r="D163" i="18"/>
  <c r="D175" i="18"/>
  <c r="D217" i="18"/>
  <c r="D172" i="18"/>
  <c r="D167" i="18"/>
  <c r="D165" i="18"/>
  <c r="D161" i="18"/>
  <c r="D170" i="18"/>
  <c r="D164" i="18"/>
  <c r="D97" i="16"/>
  <c r="D95" i="16" s="1"/>
  <c r="W217" i="19"/>
  <c r="G160" i="17"/>
  <c r="K218" i="15"/>
  <c r="K214" i="15"/>
  <c r="K210" i="15"/>
  <c r="K253" i="15"/>
  <c r="K211" i="15"/>
  <c r="K220" i="15"/>
  <c r="K217" i="15"/>
  <c r="K213" i="15"/>
  <c r="K209" i="15"/>
  <c r="K78" i="12"/>
  <c r="S233" i="15"/>
  <c r="S71" i="12"/>
  <c r="S70" i="12" s="1"/>
  <c r="S76" i="12"/>
  <c r="I217" i="19"/>
  <c r="I173" i="17"/>
  <c r="I168" i="17"/>
  <c r="I166" i="17"/>
  <c r="I161" i="17"/>
  <c r="I53" i="16"/>
  <c r="I175" i="17"/>
  <c r="I163" i="17"/>
  <c r="I170" i="17"/>
  <c r="I172" i="17"/>
  <c r="I167" i="17"/>
  <c r="I165" i="17"/>
  <c r="I174" i="17"/>
  <c r="I169" i="17"/>
  <c r="I162" i="17"/>
  <c r="I164" i="17"/>
  <c r="J61" i="4"/>
  <c r="J134" i="4" s="1"/>
  <c r="R233" i="15"/>
  <c r="R71" i="12"/>
  <c r="R70" i="12" s="1"/>
  <c r="R76" i="12"/>
  <c r="P63" i="12"/>
  <c r="P98" i="12"/>
  <c r="P159" i="4" s="1"/>
  <c r="P86" i="12"/>
  <c r="P57" i="4"/>
  <c r="P132" i="4" s="1"/>
  <c r="G86" i="12"/>
  <c r="G63" i="12"/>
  <c r="G98" i="12"/>
  <c r="G159" i="4" s="1"/>
  <c r="G57" i="4"/>
  <c r="G132" i="4" s="1"/>
  <c r="M147" i="11"/>
  <c r="M52" i="8"/>
  <c r="M51" i="8" s="1"/>
  <c r="M56" i="8"/>
  <c r="M101" i="4" s="1"/>
  <c r="G65" i="8"/>
  <c r="G154" i="4" s="1"/>
  <c r="G59" i="8"/>
  <c r="G52" i="4"/>
  <c r="Q46" i="6"/>
  <c r="Q44" i="6"/>
  <c r="D42" i="6"/>
  <c r="D46" i="6"/>
  <c r="E46" i="6"/>
  <c r="U43" i="6"/>
  <c r="C42" i="6"/>
  <c r="C46" i="6"/>
  <c r="J41" i="6"/>
  <c r="E45" i="6"/>
  <c r="G42" i="6"/>
  <c r="T5" i="5"/>
  <c r="P27" i="5"/>
  <c r="F48" i="5"/>
  <c r="C47" i="5"/>
  <c r="J27" i="5"/>
  <c r="O47" i="6"/>
  <c r="F74" i="24"/>
  <c r="F171" i="4" s="1"/>
  <c r="F69" i="4"/>
  <c r="F142" i="4" s="1"/>
  <c r="P174" i="17"/>
  <c r="P170" i="17"/>
  <c r="P162" i="17"/>
  <c r="P169" i="17"/>
  <c r="P164" i="17"/>
  <c r="P53" i="16"/>
  <c r="P173" i="17"/>
  <c r="P168" i="17"/>
  <c r="P161" i="17"/>
  <c r="P175" i="17"/>
  <c r="P163" i="17"/>
  <c r="P172" i="17"/>
  <c r="P167" i="17"/>
  <c r="P165" i="17"/>
  <c r="O86" i="12"/>
  <c r="O63" i="12"/>
  <c r="O98" i="12"/>
  <c r="O159" i="4" s="1"/>
  <c r="O57" i="4"/>
  <c r="O132" i="4" s="1"/>
  <c r="G54" i="7"/>
  <c r="R59" i="8"/>
  <c r="R65" i="8"/>
  <c r="R154" i="4" s="1"/>
  <c r="R52" i="4"/>
  <c r="K74" i="24"/>
  <c r="K171" i="4" s="1"/>
  <c r="K69" i="4"/>
  <c r="K142" i="4" s="1"/>
  <c r="G143" i="23"/>
  <c r="G139" i="23"/>
  <c r="G144" i="23"/>
  <c r="G140" i="23"/>
  <c r="G137" i="23"/>
  <c r="G57" i="20"/>
  <c r="G56" i="20" s="1"/>
  <c r="G60" i="20"/>
  <c r="C116" i="4"/>
  <c r="J161" i="23"/>
  <c r="J158" i="23"/>
  <c r="J154" i="23"/>
  <c r="J160" i="23"/>
  <c r="J163" i="23"/>
  <c r="J155" i="23"/>
  <c r="J151" i="23"/>
  <c r="J61" i="20"/>
  <c r="J57" i="20"/>
  <c r="J56" i="20" s="1"/>
  <c r="L158" i="23"/>
  <c r="L154" i="23"/>
  <c r="L163" i="23"/>
  <c r="L155" i="23"/>
  <c r="L151" i="23"/>
  <c r="L161" i="23"/>
  <c r="L153" i="23"/>
  <c r="L160" i="23"/>
  <c r="L61" i="20"/>
  <c r="L57" i="20"/>
  <c r="L56" i="20" s="1"/>
  <c r="J187" i="19"/>
  <c r="J183" i="19"/>
  <c r="J191" i="19"/>
  <c r="J185" i="19"/>
  <c r="J192" i="19"/>
  <c r="J229" i="19"/>
  <c r="J184" i="19"/>
  <c r="J188" i="19"/>
  <c r="J81" i="16"/>
  <c r="J77" i="16"/>
  <c r="J76" i="16" s="1"/>
  <c r="J160" i="19"/>
  <c r="E114" i="4"/>
  <c r="O113" i="4"/>
  <c r="K65" i="4"/>
  <c r="K138" i="4" s="1"/>
  <c r="W172" i="18"/>
  <c r="W168" i="18"/>
  <c r="W163" i="18"/>
  <c r="W173" i="18"/>
  <c r="W164" i="18"/>
  <c r="W175" i="18"/>
  <c r="W170" i="18"/>
  <c r="W165" i="18"/>
  <c r="W161" i="18"/>
  <c r="W167" i="18"/>
  <c r="W162" i="18"/>
  <c r="W217" i="18"/>
  <c r="W174" i="18"/>
  <c r="W169" i="18"/>
  <c r="W97" i="16"/>
  <c r="W95" i="16" s="1"/>
  <c r="R184" i="19"/>
  <c r="E175" i="18"/>
  <c r="E167" i="18"/>
  <c r="E162" i="18"/>
  <c r="E173" i="18"/>
  <c r="E168" i="18"/>
  <c r="E163" i="18"/>
  <c r="E170" i="18"/>
  <c r="E164" i="18"/>
  <c r="E165" i="18"/>
  <c r="E161" i="18"/>
  <c r="E174" i="18"/>
  <c r="E169" i="18"/>
  <c r="E97" i="16"/>
  <c r="E95" i="16" s="1"/>
  <c r="E217" i="18"/>
  <c r="E172" i="18"/>
  <c r="H174" i="17"/>
  <c r="H170" i="17"/>
  <c r="H166" i="17"/>
  <c r="H162" i="17"/>
  <c r="H164" i="17"/>
  <c r="H173" i="17"/>
  <c r="H168" i="17"/>
  <c r="H161" i="17"/>
  <c r="H53" i="16"/>
  <c r="H175" i="17"/>
  <c r="H163" i="17"/>
  <c r="H172" i="17"/>
  <c r="H167" i="17"/>
  <c r="H165" i="17"/>
  <c r="H169" i="17"/>
  <c r="N61" i="4"/>
  <c r="N134" i="4" s="1"/>
  <c r="F160" i="18"/>
  <c r="U175" i="17"/>
  <c r="U170" i="17"/>
  <c r="U163" i="17"/>
  <c r="U165" i="17"/>
  <c r="U172" i="17"/>
  <c r="U167" i="17"/>
  <c r="U174" i="17"/>
  <c r="U169" i="17"/>
  <c r="U162" i="17"/>
  <c r="U164" i="17"/>
  <c r="U53" i="16"/>
  <c r="U173" i="17"/>
  <c r="U161" i="17"/>
  <c r="U168" i="17"/>
  <c r="C218" i="15"/>
  <c r="C214" i="15"/>
  <c r="C210" i="15"/>
  <c r="C253" i="15"/>
  <c r="C211" i="15"/>
  <c r="C220" i="15"/>
  <c r="C217" i="15"/>
  <c r="C213" i="15"/>
  <c r="C209" i="15"/>
  <c r="C78" i="12"/>
  <c r="H217" i="18"/>
  <c r="H168" i="18"/>
  <c r="H175" i="18"/>
  <c r="H170" i="18"/>
  <c r="H164" i="18"/>
  <c r="H172" i="18"/>
  <c r="H167" i="18"/>
  <c r="H165" i="18"/>
  <c r="H161" i="18"/>
  <c r="H174" i="18"/>
  <c r="H169" i="18"/>
  <c r="H173" i="18"/>
  <c r="H163" i="18"/>
  <c r="H162" i="18"/>
  <c r="H97" i="16"/>
  <c r="H95" i="16" s="1"/>
  <c r="O160" i="17"/>
  <c r="K233" i="15"/>
  <c r="K71" i="12"/>
  <c r="K70" i="12" s="1"/>
  <c r="K76" i="12"/>
  <c r="H171" i="18"/>
  <c r="J233" i="15"/>
  <c r="J71" i="12"/>
  <c r="J70" i="12" s="1"/>
  <c r="J76" i="12"/>
  <c r="O160" i="18"/>
  <c r="K91" i="16"/>
  <c r="K89" i="16" s="1"/>
  <c r="K101" i="16"/>
  <c r="K164" i="4" s="1"/>
  <c r="K52" i="16"/>
  <c r="K62" i="4"/>
  <c r="K135" i="4" s="1"/>
  <c r="H63" i="12"/>
  <c r="H98" i="12"/>
  <c r="H159" i="4" s="1"/>
  <c r="H86" i="12"/>
  <c r="H57" i="4"/>
  <c r="H132" i="4" s="1"/>
  <c r="S136" i="11"/>
  <c r="S55" i="8"/>
  <c r="S52" i="8"/>
  <c r="S51" i="8" s="1"/>
  <c r="S55" i="4"/>
  <c r="U100" i="4"/>
  <c r="P5" i="4"/>
  <c r="P3" i="4"/>
  <c r="E147" i="11"/>
  <c r="E52" i="8"/>
  <c r="E51" i="8" s="1"/>
  <c r="E56" i="8"/>
  <c r="E101" i="4" s="1"/>
  <c r="E42" i="6"/>
  <c r="H65" i="8"/>
  <c r="H154" i="4" s="1"/>
  <c r="H59" i="8"/>
  <c r="H52" i="4"/>
  <c r="V44" i="6"/>
  <c r="W5" i="7"/>
  <c r="Q5" i="5"/>
  <c r="Q48" i="5" s="1"/>
  <c r="H27" i="5"/>
  <c r="W46" i="5"/>
  <c r="F5" i="5"/>
  <c r="V163" i="23"/>
  <c r="V155" i="23"/>
  <c r="V151" i="23"/>
  <c r="V158" i="23"/>
  <c r="V154" i="23"/>
  <c r="V161" i="23"/>
  <c r="V61" i="20"/>
  <c r="V153" i="23"/>
  <c r="V157" i="23"/>
  <c r="S65" i="4"/>
  <c r="S138" i="4" s="1"/>
  <c r="E44" i="6"/>
  <c r="C74" i="24"/>
  <c r="C171" i="4" s="1"/>
  <c r="C69" i="4"/>
  <c r="C142" i="4" s="1"/>
  <c r="Q74" i="24"/>
  <c r="Q171" i="4" s="1"/>
  <c r="Q69" i="4"/>
  <c r="Q142" i="4" s="1"/>
  <c r="N163" i="23"/>
  <c r="N155" i="23"/>
  <c r="N151" i="23"/>
  <c r="N158" i="23"/>
  <c r="N154" i="23"/>
  <c r="N161" i="23"/>
  <c r="N61" i="20"/>
  <c r="N157" i="23"/>
  <c r="N153" i="23"/>
  <c r="J153" i="23"/>
  <c r="P146" i="23"/>
  <c r="R170" i="23"/>
  <c r="R176" i="23"/>
  <c r="R62" i="20"/>
  <c r="R172" i="23"/>
  <c r="R179" i="23"/>
  <c r="O160" i="23"/>
  <c r="H217" i="19"/>
  <c r="H176" i="19"/>
  <c r="H172" i="19"/>
  <c r="H165" i="19"/>
  <c r="H173" i="19"/>
  <c r="H169" i="19"/>
  <c r="H167" i="19"/>
  <c r="H168" i="19"/>
  <c r="H80" i="16"/>
  <c r="H77" i="16"/>
  <c r="H76" i="16" s="1"/>
  <c r="B191" i="19"/>
  <c r="B185" i="19"/>
  <c r="B229" i="19"/>
  <c r="B188" i="19"/>
  <c r="B187" i="19"/>
  <c r="B183" i="19"/>
  <c r="B192" i="19"/>
  <c r="B81" i="16"/>
  <c r="B77" i="16"/>
  <c r="B76" i="16" s="1"/>
  <c r="N65" i="4"/>
  <c r="N138" i="4" s="1"/>
  <c r="B160" i="19"/>
  <c r="W113" i="4"/>
  <c r="U178" i="19"/>
  <c r="M172" i="19"/>
  <c r="M217" i="19"/>
  <c r="M168" i="19"/>
  <c r="M165" i="19"/>
  <c r="M167" i="19"/>
  <c r="M173" i="19"/>
  <c r="M80" i="16"/>
  <c r="M77" i="16"/>
  <c r="M76" i="16" s="1"/>
  <c r="M169" i="19"/>
  <c r="Q173" i="18"/>
  <c r="Q169" i="18"/>
  <c r="Q168" i="18"/>
  <c r="Q164" i="18"/>
  <c r="Q175" i="18"/>
  <c r="Q170" i="18"/>
  <c r="Q165" i="18"/>
  <c r="Q161" i="18"/>
  <c r="Q172" i="18"/>
  <c r="Q167" i="18"/>
  <c r="Q217" i="18"/>
  <c r="Q174" i="18"/>
  <c r="Q162" i="18"/>
  <c r="Q163" i="18"/>
  <c r="Q97" i="16"/>
  <c r="Q95" i="16" s="1"/>
  <c r="L178" i="19"/>
  <c r="S160" i="17"/>
  <c r="N160" i="18"/>
  <c r="T218" i="15"/>
  <c r="T214" i="15"/>
  <c r="T210" i="15"/>
  <c r="T253" i="15"/>
  <c r="T211" i="15"/>
  <c r="T220" i="15"/>
  <c r="T217" i="15"/>
  <c r="T213" i="15"/>
  <c r="T209" i="15"/>
  <c r="T78" i="12"/>
  <c r="T71" i="12"/>
  <c r="T70" i="12" s="1"/>
  <c r="U233" i="15"/>
  <c r="U71" i="12"/>
  <c r="U70" i="12" s="1"/>
  <c r="U76" i="12"/>
  <c r="U171" i="17"/>
  <c r="S240" i="17"/>
  <c r="C233" i="15"/>
  <c r="C71" i="12"/>
  <c r="C70" i="12" s="1"/>
  <c r="C76" i="12"/>
  <c r="B233" i="15"/>
  <c r="B71" i="12"/>
  <c r="B70" i="12" s="1"/>
  <c r="B76" i="12"/>
  <c r="K160" i="17"/>
  <c r="T55" i="4"/>
  <c r="K136" i="11"/>
  <c r="K55" i="8"/>
  <c r="K52" i="8"/>
  <c r="K51" i="8" s="1"/>
  <c r="K55" i="4"/>
  <c r="V147" i="11"/>
  <c r="V52" i="8"/>
  <c r="V51" i="8" s="1"/>
  <c r="V56" i="8"/>
  <c r="M100" i="4"/>
  <c r="H5" i="4"/>
  <c r="H3" i="4"/>
  <c r="Q136" i="11"/>
  <c r="Q52" i="8"/>
  <c r="Q51" i="8" s="1"/>
  <c r="Q55" i="8"/>
  <c r="W54" i="8"/>
  <c r="W99" i="4" s="1"/>
  <c r="W101" i="4"/>
  <c r="V48" i="6"/>
  <c r="V43" i="6"/>
  <c r="V47" i="6"/>
  <c r="C48" i="6"/>
  <c r="C47" i="6"/>
  <c r="J59" i="8"/>
  <c r="J65" i="8"/>
  <c r="J154" i="4" s="1"/>
  <c r="J52" i="4"/>
  <c r="I45" i="6"/>
  <c r="W48" i="6"/>
  <c r="N44" i="6"/>
  <c r="F52" i="7"/>
  <c r="E55" i="4"/>
  <c r="E130" i="4" s="1"/>
  <c r="O5" i="7"/>
  <c r="T48" i="6"/>
  <c r="T55" i="7"/>
  <c r="Q143" i="23"/>
  <c r="Q139" i="23"/>
  <c r="Q144" i="23"/>
  <c r="Q140" i="23"/>
  <c r="Q141" i="23"/>
  <c r="Q137" i="23"/>
  <c r="Q57" i="20"/>
  <c r="Q56" i="20" s="1"/>
  <c r="Q60" i="20"/>
  <c r="K161" i="23"/>
  <c r="K158" i="23"/>
  <c r="K154" i="23"/>
  <c r="K163" i="23"/>
  <c r="K155" i="23"/>
  <c r="K151" i="23"/>
  <c r="K160" i="23"/>
  <c r="K61" i="20"/>
  <c r="K57" i="20"/>
  <c r="K56" i="20" s="1"/>
  <c r="U175" i="18"/>
  <c r="U167" i="18"/>
  <c r="U162" i="18"/>
  <c r="U217" i="18"/>
  <c r="U174" i="18"/>
  <c r="U169" i="18"/>
  <c r="U163" i="18"/>
  <c r="U173" i="18"/>
  <c r="U168" i="18"/>
  <c r="U164" i="18"/>
  <c r="U170" i="18"/>
  <c r="U165" i="18"/>
  <c r="U161" i="18"/>
  <c r="U172" i="18"/>
  <c r="U97" i="16"/>
  <c r="U95" i="16" s="1"/>
  <c r="I217" i="15"/>
  <c r="I213" i="15"/>
  <c r="I209" i="15"/>
  <c r="I218" i="15"/>
  <c r="I214" i="15"/>
  <c r="I210" i="15"/>
  <c r="I253" i="15"/>
  <c r="I211" i="15"/>
  <c r="I220" i="15"/>
  <c r="I78" i="12"/>
  <c r="I71" i="12"/>
  <c r="I70" i="12" s="1"/>
  <c r="L160" i="17"/>
  <c r="U147" i="11"/>
  <c r="U52" i="8"/>
  <c r="U51" i="8" s="1"/>
  <c r="U56" i="8"/>
  <c r="U101" i="4" s="1"/>
  <c r="O65" i="8"/>
  <c r="O154" i="4" s="1"/>
  <c r="O59" i="8"/>
  <c r="O52" i="4"/>
  <c r="W160" i="23"/>
  <c r="S170" i="23"/>
  <c r="S179" i="23"/>
  <c r="S176" i="23"/>
  <c r="S172" i="23"/>
  <c r="S62" i="20"/>
  <c r="O74" i="24"/>
  <c r="O171" i="4" s="1"/>
  <c r="O69" i="4"/>
  <c r="O142" i="4" s="1"/>
  <c r="N160" i="23"/>
  <c r="R171" i="23"/>
  <c r="G160" i="23"/>
  <c r="V172" i="19"/>
  <c r="V168" i="19"/>
  <c r="V217" i="19"/>
  <c r="V165" i="19"/>
  <c r="V167" i="19"/>
  <c r="V169" i="19"/>
  <c r="V173" i="19"/>
  <c r="V77" i="16"/>
  <c r="V76" i="16" s="1"/>
  <c r="V80" i="16"/>
  <c r="O77" i="20"/>
  <c r="O168" i="4" s="1"/>
  <c r="L65" i="4"/>
  <c r="L138" i="4" s="1"/>
  <c r="R190" i="19"/>
  <c r="O132" i="23"/>
  <c r="C65" i="4"/>
  <c r="C138" i="4" s="1"/>
  <c r="M171" i="19"/>
  <c r="I173" i="18"/>
  <c r="I169" i="18"/>
  <c r="I175" i="18"/>
  <c r="I170" i="18"/>
  <c r="I164" i="18"/>
  <c r="I217" i="18"/>
  <c r="I172" i="18"/>
  <c r="I167" i="18"/>
  <c r="I165" i="18"/>
  <c r="I161" i="18"/>
  <c r="I174" i="18"/>
  <c r="I162" i="18"/>
  <c r="I163" i="18"/>
  <c r="I168" i="18"/>
  <c r="I171" i="18"/>
  <c r="I166" i="18"/>
  <c r="I97" i="16"/>
  <c r="I95" i="16" s="1"/>
  <c r="K191" i="19"/>
  <c r="K185" i="19"/>
  <c r="K188" i="19"/>
  <c r="K229" i="19"/>
  <c r="K187" i="19"/>
  <c r="K183" i="19"/>
  <c r="K192" i="19"/>
  <c r="K81" i="16"/>
  <c r="K77" i="16"/>
  <c r="K76" i="16" s="1"/>
  <c r="I229" i="19"/>
  <c r="I187" i="19"/>
  <c r="I183" i="19"/>
  <c r="I191" i="19"/>
  <c r="I185" i="19"/>
  <c r="I188" i="19"/>
  <c r="I192" i="19"/>
  <c r="I190" i="19"/>
  <c r="I81" i="16"/>
  <c r="I77" i="16"/>
  <c r="I76" i="16" s="1"/>
  <c r="J160" i="17"/>
  <c r="P171" i="17"/>
  <c r="E172" i="17"/>
  <c r="E167" i="17"/>
  <c r="E174" i="17"/>
  <c r="E169" i="17"/>
  <c r="E162" i="17"/>
  <c r="E164" i="17"/>
  <c r="E173" i="17"/>
  <c r="E166" i="17"/>
  <c r="E161" i="17"/>
  <c r="E168" i="17"/>
  <c r="E53" i="16"/>
  <c r="E175" i="17"/>
  <c r="E170" i="17"/>
  <c r="E163" i="17"/>
  <c r="E165" i="17"/>
  <c r="R175" i="18"/>
  <c r="R170" i="18"/>
  <c r="R165" i="18"/>
  <c r="R161" i="18"/>
  <c r="R172" i="18"/>
  <c r="R167" i="18"/>
  <c r="R217" i="18"/>
  <c r="R174" i="18"/>
  <c r="R162" i="18"/>
  <c r="R169" i="18"/>
  <c r="R173" i="18"/>
  <c r="R168" i="18"/>
  <c r="R164" i="18"/>
  <c r="R163" i="18"/>
  <c r="R97" i="16"/>
  <c r="R95" i="16" s="1"/>
  <c r="V173" i="17"/>
  <c r="V169" i="17"/>
  <c r="V165" i="17"/>
  <c r="V161" i="17"/>
  <c r="V172" i="17"/>
  <c r="V167" i="17"/>
  <c r="V174" i="17"/>
  <c r="V162" i="17"/>
  <c r="V164" i="17"/>
  <c r="V53" i="16"/>
  <c r="V168" i="17"/>
  <c r="V175" i="17"/>
  <c r="V170" i="17"/>
  <c r="V163" i="17"/>
  <c r="L218" i="15"/>
  <c r="L214" i="15"/>
  <c r="L210" i="15"/>
  <c r="L253" i="15"/>
  <c r="L211" i="15"/>
  <c r="L220" i="15"/>
  <c r="L217" i="15"/>
  <c r="L213" i="15"/>
  <c r="L209" i="15"/>
  <c r="L78" i="12"/>
  <c r="L71" i="12"/>
  <c r="L70" i="12" s="1"/>
  <c r="V217" i="18"/>
  <c r="M233" i="15"/>
  <c r="M71" i="12"/>
  <c r="M70" i="12" s="1"/>
  <c r="M76" i="12"/>
  <c r="K216" i="15"/>
  <c r="R98" i="12"/>
  <c r="R159" i="4" s="1"/>
  <c r="R86" i="12"/>
  <c r="R57" i="4"/>
  <c r="R132" i="4" s="1"/>
  <c r="C136" i="11"/>
  <c r="C55" i="8"/>
  <c r="C52" i="8"/>
  <c r="C51" i="8" s="1"/>
  <c r="C55" i="4"/>
  <c r="N147" i="11"/>
  <c r="N52" i="8"/>
  <c r="N51" i="8" s="1"/>
  <c r="N56" i="8"/>
  <c r="E100" i="4"/>
  <c r="V86" i="12"/>
  <c r="V63" i="12"/>
  <c r="V98" i="12"/>
  <c r="V159" i="4" s="1"/>
  <c r="V57" i="4"/>
  <c r="V132" i="4" s="1"/>
  <c r="I136" i="11"/>
  <c r="I52" i="8"/>
  <c r="I51" i="8" s="1"/>
  <c r="I55" i="8"/>
  <c r="N48" i="6"/>
  <c r="N43" i="6"/>
  <c r="N47" i="6"/>
  <c r="Q48" i="6"/>
  <c r="V46" i="6"/>
  <c r="S5" i="6"/>
  <c r="S48" i="6" s="1"/>
  <c r="T53" i="7"/>
  <c r="O48" i="6"/>
  <c r="F44" i="6"/>
  <c r="F55" i="7"/>
  <c r="G52" i="7"/>
  <c r="C44" i="6"/>
  <c r="I45" i="5"/>
  <c r="Q42" i="6"/>
  <c r="Q41" i="6" s="1"/>
  <c r="S48" i="5"/>
  <c r="T27" i="5"/>
  <c r="L74" i="24"/>
  <c r="L171" i="4" s="1"/>
  <c r="L69" i="4"/>
  <c r="L142" i="4" s="1"/>
  <c r="M114" i="4"/>
  <c r="B136" i="11"/>
  <c r="B55" i="8"/>
  <c r="B52" i="8"/>
  <c r="B51" i="8" s="1"/>
  <c r="E47" i="6"/>
  <c r="U72" i="37"/>
  <c r="U179" i="23"/>
  <c r="U176" i="23"/>
  <c r="U172" i="23"/>
  <c r="U170" i="23"/>
  <c r="U62" i="20"/>
  <c r="U59" i="20" s="1"/>
  <c r="T179" i="23"/>
  <c r="T176" i="23"/>
  <c r="T172" i="23"/>
  <c r="T170" i="23"/>
  <c r="T62" i="20"/>
  <c r="K170" i="23"/>
  <c r="K179" i="23"/>
  <c r="K176" i="23"/>
  <c r="K172" i="23"/>
  <c r="K62" i="20"/>
  <c r="B161" i="23"/>
  <c r="B158" i="23"/>
  <c r="B154" i="23"/>
  <c r="B160" i="23"/>
  <c r="B163" i="23"/>
  <c r="B155" i="23"/>
  <c r="B61" i="20"/>
  <c r="B57" i="20"/>
  <c r="B56" i="20" s="1"/>
  <c r="B151" i="23"/>
  <c r="T175" i="23"/>
  <c r="V143" i="23"/>
  <c r="V139" i="23"/>
  <c r="V137" i="23"/>
  <c r="V140" i="23"/>
  <c r="V60" i="20"/>
  <c r="V144" i="23"/>
  <c r="V57" i="20"/>
  <c r="V56" i="20" s="1"/>
  <c r="W65" i="4"/>
  <c r="W138" i="4" s="1"/>
  <c r="H178" i="19"/>
  <c r="N217" i="19"/>
  <c r="N168" i="19"/>
  <c r="N165" i="19"/>
  <c r="N176" i="19"/>
  <c r="N173" i="19"/>
  <c r="N169" i="19"/>
  <c r="N167" i="19"/>
  <c r="N172" i="19"/>
  <c r="N77" i="16"/>
  <c r="N76" i="16" s="1"/>
  <c r="N80" i="16"/>
  <c r="J190" i="19"/>
  <c r="U57" i="20"/>
  <c r="U56" i="20" s="1"/>
  <c r="W132" i="23"/>
  <c r="E78" i="20"/>
  <c r="E169" i="4" s="1"/>
  <c r="Q160" i="19"/>
  <c r="K160" i="18"/>
  <c r="B172" i="18"/>
  <c r="B167" i="18"/>
  <c r="B174" i="18"/>
  <c r="B165" i="18"/>
  <c r="B161" i="18"/>
  <c r="B169" i="18"/>
  <c r="B162" i="18"/>
  <c r="B175" i="18"/>
  <c r="B170" i="18"/>
  <c r="B217" i="18"/>
  <c r="B164" i="18"/>
  <c r="B168" i="18"/>
  <c r="B173" i="18"/>
  <c r="B97" i="16"/>
  <c r="B95" i="16" s="1"/>
  <c r="B163" i="18"/>
  <c r="F178" i="19"/>
  <c r="O61" i="4"/>
  <c r="O134" i="4" s="1"/>
  <c r="J217" i="18"/>
  <c r="J172" i="18"/>
  <c r="J167" i="18"/>
  <c r="J165" i="18"/>
  <c r="J161" i="18"/>
  <c r="J174" i="18"/>
  <c r="J169" i="18"/>
  <c r="J162" i="18"/>
  <c r="J173" i="18"/>
  <c r="J168" i="18"/>
  <c r="J175" i="18"/>
  <c r="J170" i="18"/>
  <c r="J164" i="18"/>
  <c r="J163" i="18"/>
  <c r="J97" i="16"/>
  <c r="J95" i="16" s="1"/>
  <c r="M165" i="17"/>
  <c r="M172" i="17"/>
  <c r="M167" i="17"/>
  <c r="M174" i="17"/>
  <c r="M169" i="17"/>
  <c r="M162" i="17"/>
  <c r="M164" i="17"/>
  <c r="M173" i="17"/>
  <c r="M161" i="17"/>
  <c r="M53" i="16"/>
  <c r="M168" i="17"/>
  <c r="M175" i="17"/>
  <c r="M170" i="17"/>
  <c r="M163" i="17"/>
  <c r="D218" i="15"/>
  <c r="D214" i="15"/>
  <c r="D210" i="15"/>
  <c r="D253" i="15"/>
  <c r="D211" i="15"/>
  <c r="D220" i="15"/>
  <c r="D217" i="15"/>
  <c r="D213" i="15"/>
  <c r="D209" i="15"/>
  <c r="D78" i="12"/>
  <c r="D71" i="12"/>
  <c r="D70" i="12" s="1"/>
  <c r="E233" i="15"/>
  <c r="E71" i="12"/>
  <c r="E70" i="12" s="1"/>
  <c r="E76" i="12"/>
  <c r="V171" i="17"/>
  <c r="C216" i="15"/>
  <c r="R171" i="18"/>
  <c r="Q61" i="4"/>
  <c r="J98" i="12"/>
  <c r="J159" i="4" s="1"/>
  <c r="J86" i="12"/>
  <c r="J57" i="4"/>
  <c r="J132" i="4" s="1"/>
  <c r="D55" i="4"/>
  <c r="Q5" i="4"/>
  <c r="Q130" i="4" s="1"/>
  <c r="Q3" i="4"/>
  <c r="F147" i="11"/>
  <c r="F52" i="8"/>
  <c r="F51" i="8" s="1"/>
  <c r="F56" i="8"/>
  <c r="N86" i="12"/>
  <c r="N63" i="12"/>
  <c r="N98" i="12"/>
  <c r="N159" i="4" s="1"/>
  <c r="N57" i="4"/>
  <c r="N132" i="4" s="1"/>
  <c r="I5" i="7"/>
  <c r="I54" i="7" s="1"/>
  <c r="F48" i="6"/>
  <c r="F43" i="6"/>
  <c r="F47" i="6"/>
  <c r="I48" i="6"/>
  <c r="N46" i="6"/>
  <c r="G48" i="6"/>
  <c r="T43" i="6"/>
  <c r="U55" i="4"/>
  <c r="D48" i="6"/>
  <c r="Q43" i="6"/>
  <c r="W42" i="5"/>
  <c r="G45" i="6"/>
  <c r="M47" i="5"/>
  <c r="M45" i="5"/>
  <c r="G55" i="7"/>
  <c r="D158" i="23"/>
  <c r="D154" i="23"/>
  <c r="D163" i="23"/>
  <c r="D155" i="23"/>
  <c r="D151" i="23"/>
  <c r="D161" i="23"/>
  <c r="D153" i="23"/>
  <c r="D57" i="20"/>
  <c r="D56" i="20" s="1"/>
  <c r="D160" i="23"/>
  <c r="D61" i="20"/>
  <c r="V65" i="4"/>
  <c r="V138" i="4" s="1"/>
  <c r="S187" i="19"/>
  <c r="S183" i="19"/>
  <c r="S191" i="19"/>
  <c r="S229" i="19"/>
  <c r="S185" i="19"/>
  <c r="S192" i="19"/>
  <c r="S184" i="19"/>
  <c r="S188" i="19"/>
  <c r="S81" i="16"/>
  <c r="S77" i="16"/>
  <c r="S76" i="16" s="1"/>
  <c r="S218" i="15"/>
  <c r="S214" i="15"/>
  <c r="S210" i="15"/>
  <c r="S253" i="15"/>
  <c r="S211" i="15"/>
  <c r="S220" i="15"/>
  <c r="S217" i="15"/>
  <c r="S213" i="15"/>
  <c r="S209" i="15"/>
  <c r="S78" i="12"/>
  <c r="R61" i="4"/>
  <c r="R134" i="4" s="1"/>
  <c r="B160" i="17"/>
  <c r="L42" i="6"/>
  <c r="L46" i="6"/>
  <c r="O72" i="33"/>
  <c r="V74" i="24"/>
  <c r="V171" i="4" s="1"/>
  <c r="V69" i="4"/>
  <c r="V142" i="4" s="1"/>
  <c r="S157" i="23"/>
  <c r="M179" i="23"/>
  <c r="M176" i="23"/>
  <c r="M172" i="23"/>
  <c r="M170" i="23"/>
  <c r="M62" i="20"/>
  <c r="L179" i="23"/>
  <c r="L176" i="23"/>
  <c r="L172" i="23"/>
  <c r="L170" i="23"/>
  <c r="L165" i="23" s="1"/>
  <c r="L62" i="20"/>
  <c r="C170" i="23"/>
  <c r="C179" i="23"/>
  <c r="C176" i="23"/>
  <c r="C172" i="23"/>
  <c r="C62" i="20"/>
  <c r="Q146" i="23"/>
  <c r="I74" i="24"/>
  <c r="I171" i="4" s="1"/>
  <c r="I69" i="4"/>
  <c r="I142" i="4" s="1"/>
  <c r="F163" i="23"/>
  <c r="F155" i="23"/>
  <c r="F151" i="23"/>
  <c r="F158" i="23"/>
  <c r="F154" i="23"/>
  <c r="F157" i="23"/>
  <c r="F161" i="23"/>
  <c r="F61" i="20"/>
  <c r="F153" i="23"/>
  <c r="O65" i="4"/>
  <c r="O138" i="4" s="1"/>
  <c r="F168" i="19"/>
  <c r="F165" i="19"/>
  <c r="F176" i="19"/>
  <c r="F173" i="19"/>
  <c r="F169" i="19"/>
  <c r="F172" i="19"/>
  <c r="F167" i="19"/>
  <c r="F217" i="19"/>
  <c r="F77" i="16"/>
  <c r="F76" i="16" s="1"/>
  <c r="F80" i="16"/>
  <c r="F65" i="4"/>
  <c r="F138" i="4" s="1"/>
  <c r="B190" i="19"/>
  <c r="U78" i="20"/>
  <c r="U169" i="4" s="1"/>
  <c r="U114" i="4"/>
  <c r="C160" i="18"/>
  <c r="E217" i="19"/>
  <c r="E168" i="19"/>
  <c r="E165" i="19"/>
  <c r="E176" i="19"/>
  <c r="E173" i="19"/>
  <c r="E169" i="19"/>
  <c r="E172" i="19"/>
  <c r="E167" i="19"/>
  <c r="E80" i="16"/>
  <c r="E77" i="16"/>
  <c r="E76" i="16" s="1"/>
  <c r="B166" i="18"/>
  <c r="C185" i="19"/>
  <c r="C229" i="19"/>
  <c r="C188" i="19"/>
  <c r="C192" i="19"/>
  <c r="C187" i="19"/>
  <c r="C183" i="19"/>
  <c r="C191" i="19"/>
  <c r="C81" i="16"/>
  <c r="C77" i="16"/>
  <c r="C76" i="16" s="1"/>
  <c r="V233" i="15"/>
  <c r="V71" i="12"/>
  <c r="V70" i="12" s="1"/>
  <c r="V76" i="12"/>
  <c r="E171" i="17"/>
  <c r="C175" i="17"/>
  <c r="C170" i="17"/>
  <c r="C163" i="17"/>
  <c r="C172" i="17"/>
  <c r="C165" i="17"/>
  <c r="C167" i="17"/>
  <c r="C174" i="17"/>
  <c r="C169" i="17"/>
  <c r="C162" i="17"/>
  <c r="C164" i="17"/>
  <c r="C173" i="17"/>
  <c r="C168" i="17"/>
  <c r="C166" i="17"/>
  <c r="C161" i="17"/>
  <c r="C53" i="16"/>
  <c r="M171" i="17"/>
  <c r="T216" i="15"/>
  <c r="W171" i="18"/>
  <c r="I216" i="15"/>
  <c r="B98" i="12"/>
  <c r="B159" i="4" s="1"/>
  <c r="B86" i="12"/>
  <c r="B57" i="4"/>
  <c r="B132" i="4" s="1"/>
  <c r="I5" i="4"/>
  <c r="I130" i="4" s="1"/>
  <c r="I3" i="4"/>
  <c r="R136" i="11"/>
  <c r="R52" i="8"/>
  <c r="R51" i="8" s="1"/>
  <c r="R55" i="8"/>
  <c r="F86" i="12"/>
  <c r="F63" i="12"/>
  <c r="F98" i="12"/>
  <c r="F159" i="4" s="1"/>
  <c r="F57" i="4"/>
  <c r="F132" i="4" s="1"/>
  <c r="N65" i="8"/>
  <c r="N154" i="4" s="1"/>
  <c r="N59" i="8"/>
  <c r="N52" i="4"/>
  <c r="L45" i="6"/>
  <c r="U47" i="6"/>
  <c r="F46" i="6"/>
  <c r="O54" i="8"/>
  <c r="O99" i="4" s="1"/>
  <c r="K5" i="6"/>
  <c r="K48" i="6" s="1"/>
  <c r="Q47" i="6"/>
  <c r="L43" i="6"/>
  <c r="E5" i="7"/>
  <c r="E54" i="7" s="1"/>
  <c r="L44" i="6"/>
  <c r="M52" i="7"/>
  <c r="I43" i="6"/>
  <c r="M53" i="7"/>
  <c r="W44" i="5"/>
  <c r="M43" i="5"/>
  <c r="C42" i="5"/>
  <c r="U44" i="6"/>
  <c r="C48" i="5"/>
  <c r="E48" i="6"/>
  <c r="M46" i="5"/>
  <c r="L27" i="5"/>
  <c r="S116" i="4"/>
  <c r="O163" i="23"/>
  <c r="O155" i="23"/>
  <c r="O151" i="23"/>
  <c r="O161" i="23"/>
  <c r="O157" i="23"/>
  <c r="O153" i="23"/>
  <c r="O158" i="23"/>
  <c r="O154" i="23"/>
  <c r="O61" i="20"/>
  <c r="L217" i="18"/>
  <c r="L174" i="18"/>
  <c r="L169" i="18"/>
  <c r="L162" i="18"/>
  <c r="L163" i="18"/>
  <c r="L173" i="18"/>
  <c r="L168" i="18"/>
  <c r="L170" i="18"/>
  <c r="L172" i="18"/>
  <c r="L167" i="18"/>
  <c r="L165" i="18"/>
  <c r="L161" i="18"/>
  <c r="L164" i="18"/>
  <c r="L97" i="16"/>
  <c r="L95" i="16" s="1"/>
  <c r="L175" i="18"/>
  <c r="H220" i="15"/>
  <c r="H217" i="15"/>
  <c r="H213" i="15"/>
  <c r="H209" i="15"/>
  <c r="H218" i="15"/>
  <c r="H214" i="15"/>
  <c r="H210" i="15"/>
  <c r="H253" i="15"/>
  <c r="H211" i="15"/>
  <c r="H78" i="12"/>
  <c r="H71" i="12"/>
  <c r="H70" i="12" s="1"/>
  <c r="J55" i="4"/>
  <c r="J130" i="4" s="1"/>
  <c r="N5" i="5"/>
  <c r="N74" i="24"/>
  <c r="N171" i="4" s="1"/>
  <c r="N69" i="4"/>
  <c r="N142" i="4" s="1"/>
  <c r="T74" i="24"/>
  <c r="T171" i="4" s="1"/>
  <c r="T69" i="4"/>
  <c r="T142" i="4" s="1"/>
  <c r="K157" i="23"/>
  <c r="E179" i="23"/>
  <c r="E176" i="23"/>
  <c r="E172" i="23"/>
  <c r="E170" i="23"/>
  <c r="E62" i="20"/>
  <c r="E59" i="20" s="1"/>
  <c r="D179" i="23"/>
  <c r="D176" i="23"/>
  <c r="D172" i="23"/>
  <c r="D170" i="23"/>
  <c r="D62" i="20"/>
  <c r="S161" i="23"/>
  <c r="S158" i="23"/>
  <c r="S154" i="23"/>
  <c r="S163" i="23"/>
  <c r="S155" i="23"/>
  <c r="S151" i="23"/>
  <c r="S160" i="23"/>
  <c r="S61" i="20"/>
  <c r="S57" i="20"/>
  <c r="S56" i="20" s="1"/>
  <c r="W163" i="23"/>
  <c r="W155" i="23"/>
  <c r="W151" i="23"/>
  <c r="W161" i="23"/>
  <c r="W157" i="23"/>
  <c r="W153" i="23"/>
  <c r="W158" i="23"/>
  <c r="W154" i="23"/>
  <c r="W61" i="20"/>
  <c r="G74" i="24"/>
  <c r="G171" i="4" s="1"/>
  <c r="G69" i="4"/>
  <c r="G142" i="4" s="1"/>
  <c r="R161" i="23"/>
  <c r="R158" i="23"/>
  <c r="R154" i="23"/>
  <c r="R160" i="23"/>
  <c r="R61" i="20"/>
  <c r="R57" i="20"/>
  <c r="R56" i="20" s="1"/>
  <c r="R163" i="23"/>
  <c r="R155" i="23"/>
  <c r="R151" i="23"/>
  <c r="R157" i="23"/>
  <c r="L175" i="23"/>
  <c r="J170" i="23"/>
  <c r="J179" i="23"/>
  <c r="J62" i="20"/>
  <c r="J176" i="23"/>
  <c r="J172" i="23"/>
  <c r="N143" i="23"/>
  <c r="N139" i="23"/>
  <c r="N137" i="23"/>
  <c r="N60" i="20"/>
  <c r="N140" i="23"/>
  <c r="N57" i="20"/>
  <c r="N56" i="20" s="1"/>
  <c r="N144" i="23"/>
  <c r="K153" i="23"/>
  <c r="G65" i="4"/>
  <c r="G138" i="4" s="1"/>
  <c r="D65" i="4"/>
  <c r="D138" i="4" s="1"/>
  <c r="M57" i="20"/>
  <c r="M56" i="20" s="1"/>
  <c r="S190" i="19"/>
  <c r="T172" i="18"/>
  <c r="T167" i="18"/>
  <c r="T162" i="18"/>
  <c r="T217" i="18"/>
  <c r="T174" i="18"/>
  <c r="T169" i="18"/>
  <c r="T163" i="18"/>
  <c r="T175" i="18"/>
  <c r="T170" i="18"/>
  <c r="T165" i="18"/>
  <c r="T161" i="18"/>
  <c r="T164" i="18"/>
  <c r="T173" i="18"/>
  <c r="T97" i="16"/>
  <c r="T95" i="16" s="1"/>
  <c r="T168" i="18"/>
  <c r="W172" i="17"/>
  <c r="W167" i="17"/>
  <c r="W165" i="17"/>
  <c r="W174" i="17"/>
  <c r="W162" i="17"/>
  <c r="W169" i="17"/>
  <c r="W164" i="17"/>
  <c r="W53" i="16"/>
  <c r="W173" i="17"/>
  <c r="W168" i="17"/>
  <c r="W161" i="17"/>
  <c r="W160" i="17" s="1"/>
  <c r="W175" i="17"/>
  <c r="W170" i="17"/>
  <c r="W163" i="17"/>
  <c r="Q160" i="17"/>
  <c r="N233" i="15"/>
  <c r="N71" i="12"/>
  <c r="N70" i="12" s="1"/>
  <c r="N76" i="12"/>
  <c r="P217" i="18"/>
  <c r="P173" i="18"/>
  <c r="P168" i="18"/>
  <c r="P164" i="18"/>
  <c r="P175" i="18"/>
  <c r="P170" i="18"/>
  <c r="P165" i="18"/>
  <c r="P161" i="18"/>
  <c r="P172" i="18"/>
  <c r="P167" i="18"/>
  <c r="P163" i="18"/>
  <c r="P174" i="18"/>
  <c r="P169" i="18"/>
  <c r="P162" i="18"/>
  <c r="P97" i="16"/>
  <c r="P95" i="16" s="1"/>
  <c r="Q217" i="15"/>
  <c r="Q213" i="15"/>
  <c r="Q209" i="15"/>
  <c r="Q218" i="15"/>
  <c r="Q214" i="15"/>
  <c r="Q210" i="15"/>
  <c r="Q253" i="15"/>
  <c r="Q211" i="15"/>
  <c r="Q220" i="15"/>
  <c r="Q78" i="12"/>
  <c r="Q71" i="12"/>
  <c r="Q70" i="12" s="1"/>
  <c r="R160" i="17"/>
  <c r="P220" i="15"/>
  <c r="P217" i="15"/>
  <c r="P213" i="15"/>
  <c r="P209" i="15"/>
  <c r="P218" i="15"/>
  <c r="P214" i="15"/>
  <c r="P210" i="15"/>
  <c r="P253" i="15"/>
  <c r="P211" i="15"/>
  <c r="P78" i="12"/>
  <c r="P71" i="12"/>
  <c r="P70" i="12" s="1"/>
  <c r="T160" i="17"/>
  <c r="N89" i="16"/>
  <c r="W86" i="12"/>
  <c r="W63" i="12"/>
  <c r="W98" i="12"/>
  <c r="W159" i="4" s="1"/>
  <c r="W57" i="4"/>
  <c r="W132" i="4" s="1"/>
  <c r="J136" i="11"/>
  <c r="J55" i="8"/>
  <c r="J52" i="8"/>
  <c r="J51" i="8" s="1"/>
  <c r="R63" i="12"/>
  <c r="W65" i="8"/>
  <c r="W154" i="4" s="1"/>
  <c r="W59" i="8"/>
  <c r="W52" i="4"/>
  <c r="E65" i="8"/>
  <c r="E154" i="4" s="1"/>
  <c r="E59" i="8"/>
  <c r="E52" i="4"/>
  <c r="L47" i="6"/>
  <c r="M47" i="6"/>
  <c r="T46" i="6"/>
  <c r="T42" i="6"/>
  <c r="P65" i="8"/>
  <c r="P154" i="4" s="1"/>
  <c r="P59" i="8"/>
  <c r="P52" i="4"/>
  <c r="V5" i="7"/>
  <c r="V55" i="7" s="1"/>
  <c r="U46" i="6"/>
  <c r="I47" i="6"/>
  <c r="D43" i="6"/>
  <c r="D44" i="6"/>
  <c r="G54" i="8"/>
  <c r="G99" i="4" s="1"/>
  <c r="U45" i="6"/>
  <c r="W42" i="6"/>
  <c r="O5" i="5"/>
  <c r="O48" i="5" s="1"/>
  <c r="D5" i="5"/>
  <c r="D46" i="5" s="1"/>
  <c r="W48" i="5"/>
  <c r="M44" i="6"/>
  <c r="M41" i="6" s="1"/>
  <c r="S47" i="5"/>
  <c r="S46" i="5"/>
  <c r="S44" i="5"/>
  <c r="M48" i="6"/>
  <c r="V5" i="5"/>
  <c r="B27" i="5"/>
  <c r="R27" i="5"/>
  <c r="H132" i="23" l="1"/>
  <c r="I114" i="4"/>
  <c r="I78" i="20"/>
  <c r="I169" i="4" s="1"/>
  <c r="D113" i="4"/>
  <c r="D77" i="20"/>
  <c r="D168" i="4" s="1"/>
  <c r="P115" i="4"/>
  <c r="P59" i="20"/>
  <c r="P79" i="20"/>
  <c r="P170" i="4" s="1"/>
  <c r="G115" i="4"/>
  <c r="G79" i="20"/>
  <c r="G170" i="4" s="1"/>
  <c r="Q115" i="4"/>
  <c r="Q79" i="20"/>
  <c r="Q170" i="4" s="1"/>
  <c r="B113" i="4"/>
  <c r="B77" i="20"/>
  <c r="B168" i="4" s="1"/>
  <c r="V115" i="4"/>
  <c r="V79" i="20"/>
  <c r="V170" i="4" s="1"/>
  <c r="C113" i="4"/>
  <c r="C77" i="20"/>
  <c r="C168" i="4" s="1"/>
  <c r="W146" i="23"/>
  <c r="F115" i="4"/>
  <c r="F79" i="20"/>
  <c r="F170" i="4" s="1"/>
  <c r="I115" i="4"/>
  <c r="I79" i="20"/>
  <c r="I170" i="4" s="1"/>
  <c r="W79" i="20"/>
  <c r="W170" i="4" s="1"/>
  <c r="W115" i="4"/>
  <c r="N115" i="4"/>
  <c r="N79" i="20"/>
  <c r="N170" i="4" s="1"/>
  <c r="G132" i="23"/>
  <c r="O115" i="4"/>
  <c r="O79" i="20"/>
  <c r="O170" i="4" s="1"/>
  <c r="O79" i="16"/>
  <c r="O109" i="4"/>
  <c r="N160" i="19"/>
  <c r="O160" i="19"/>
  <c r="J55" i="7"/>
  <c r="M110" i="4"/>
  <c r="M102" i="16"/>
  <c r="M165" i="4" s="1"/>
  <c r="L110" i="4"/>
  <c r="L79" i="16"/>
  <c r="L102" i="16"/>
  <c r="L165" i="4" s="1"/>
  <c r="O110" i="4"/>
  <c r="O102" i="16"/>
  <c r="O165" i="4" s="1"/>
  <c r="T100" i="16"/>
  <c r="T163" i="4" s="1"/>
  <c r="T110" i="4"/>
  <c r="T102" i="16"/>
  <c r="T165" i="4" s="1"/>
  <c r="P110" i="4"/>
  <c r="P79" i="16"/>
  <c r="P108" i="4" s="1"/>
  <c r="P102" i="16"/>
  <c r="P165" i="4" s="1"/>
  <c r="S178" i="19"/>
  <c r="U110" i="4"/>
  <c r="U102" i="16"/>
  <c r="U165" i="4" s="1"/>
  <c r="J52" i="7"/>
  <c r="J47" i="7" s="1"/>
  <c r="F110" i="4"/>
  <c r="F102" i="16"/>
  <c r="F165" i="4" s="1"/>
  <c r="O101" i="16"/>
  <c r="O164" i="4" s="1"/>
  <c r="G160" i="18"/>
  <c r="V160" i="18"/>
  <c r="J160" i="18"/>
  <c r="S160" i="18"/>
  <c r="C160" i="17"/>
  <c r="V160" i="17"/>
  <c r="B91" i="16"/>
  <c r="B89" i="16" s="1"/>
  <c r="B52" i="16"/>
  <c r="B61" i="4" s="1"/>
  <c r="B134" i="4" s="1"/>
  <c r="B62" i="4"/>
  <c r="B135" i="4" s="1"/>
  <c r="B101" i="16"/>
  <c r="B164" i="4" s="1"/>
  <c r="I160" i="18"/>
  <c r="F62" i="4"/>
  <c r="F135" i="4" s="1"/>
  <c r="F91" i="16"/>
  <c r="F89" i="16" s="1"/>
  <c r="F52" i="16"/>
  <c r="F61" i="4" s="1"/>
  <c r="F134" i="4" s="1"/>
  <c r="D91" i="16"/>
  <c r="D89" i="16" s="1"/>
  <c r="D52" i="16"/>
  <c r="D62" i="4"/>
  <c r="D135" i="4" s="1"/>
  <c r="D101" i="16"/>
  <c r="D164" i="4" s="1"/>
  <c r="G101" i="16"/>
  <c r="G164" i="4" s="1"/>
  <c r="G91" i="16"/>
  <c r="G89" i="16" s="1"/>
  <c r="G52" i="16"/>
  <c r="G62" i="4"/>
  <c r="G135" i="4" s="1"/>
  <c r="T52" i="7"/>
  <c r="T47" i="7" s="1"/>
  <c r="G73" i="12"/>
  <c r="G102" i="4" s="1"/>
  <c r="G104" i="4"/>
  <c r="D105" i="4"/>
  <c r="D75" i="12"/>
  <c r="D104" i="4" s="1"/>
  <c r="O105" i="4"/>
  <c r="O75" i="12"/>
  <c r="N55" i="7"/>
  <c r="B54" i="7"/>
  <c r="C53" i="7"/>
  <c r="L52" i="7"/>
  <c r="L53" i="7"/>
  <c r="Q204" i="15"/>
  <c r="N54" i="7"/>
  <c r="S54" i="7"/>
  <c r="J54" i="7"/>
  <c r="P55" i="7"/>
  <c r="P53" i="7"/>
  <c r="B53" i="7"/>
  <c r="L54" i="7"/>
  <c r="L47" i="7" s="1"/>
  <c r="C55" i="7"/>
  <c r="C52" i="7"/>
  <c r="C47" i="7" s="1"/>
  <c r="K54" i="7"/>
  <c r="R55" i="7"/>
  <c r="R53" i="7"/>
  <c r="N53" i="7"/>
  <c r="P101" i="4"/>
  <c r="P54" i="8"/>
  <c r="P99" i="4" s="1"/>
  <c r="U54" i="7"/>
  <c r="S53" i="7"/>
  <c r="B55" i="7"/>
  <c r="P52" i="7"/>
  <c r="U53" i="7"/>
  <c r="K52" i="7"/>
  <c r="Q53" i="7"/>
  <c r="R54" i="7"/>
  <c r="T100" i="4"/>
  <c r="T54" i="8"/>
  <c r="T99" i="4" s="1"/>
  <c r="U52" i="7"/>
  <c r="K53" i="7"/>
  <c r="Q54" i="7"/>
  <c r="D100" i="4"/>
  <c r="D54" i="8"/>
  <c r="D99" i="4" s="1"/>
  <c r="M47" i="7"/>
  <c r="D47" i="7"/>
  <c r="E54" i="8"/>
  <c r="E99" i="4" s="1"/>
  <c r="E52" i="7"/>
  <c r="Q55" i="7"/>
  <c r="S52" i="7"/>
  <c r="K42" i="5"/>
  <c r="K45" i="5"/>
  <c r="K43" i="5"/>
  <c r="K46" i="5"/>
  <c r="K44" i="5"/>
  <c r="K47" i="5"/>
  <c r="K48" i="5"/>
  <c r="K41" i="5" s="1"/>
  <c r="G43" i="5"/>
  <c r="G44" i="5"/>
  <c r="G45" i="5"/>
  <c r="G42" i="5"/>
  <c r="G41" i="5" s="1"/>
  <c r="G47" i="5"/>
  <c r="G46" i="5"/>
  <c r="G48" i="5"/>
  <c r="I47" i="5"/>
  <c r="I44" i="5"/>
  <c r="I42" i="5"/>
  <c r="I41" i="5" s="1"/>
  <c r="E45" i="5"/>
  <c r="E42" i="5"/>
  <c r="E43" i="5"/>
  <c r="E44" i="5"/>
  <c r="U5" i="5"/>
  <c r="U48" i="5" s="1"/>
  <c r="B45" i="6"/>
  <c r="B44" i="6"/>
  <c r="B42" i="6"/>
  <c r="B46" i="6"/>
  <c r="B47" i="6"/>
  <c r="B48" i="6"/>
  <c r="B43" i="6"/>
  <c r="E47" i="5"/>
  <c r="D47" i="5"/>
  <c r="H52" i="7"/>
  <c r="F47" i="7"/>
  <c r="M41" i="5"/>
  <c r="C46" i="5"/>
  <c r="C44" i="5"/>
  <c r="C45" i="5"/>
  <c r="C43" i="5"/>
  <c r="C41" i="6"/>
  <c r="V41" i="6"/>
  <c r="U41" i="6"/>
  <c r="I43" i="5"/>
  <c r="E48" i="5"/>
  <c r="W47" i="5"/>
  <c r="W43" i="5"/>
  <c r="W41" i="5" s="1"/>
  <c r="W45" i="5"/>
  <c r="D41" i="6"/>
  <c r="N41" i="6"/>
  <c r="S47" i="6"/>
  <c r="P41" i="6"/>
  <c r="S42" i="5"/>
  <c r="S45" i="5"/>
  <c r="S43" i="5"/>
  <c r="E46" i="5"/>
  <c r="I48" i="5"/>
  <c r="I46" i="5"/>
  <c r="H54" i="7"/>
  <c r="H53" i="7"/>
  <c r="H55" i="7"/>
  <c r="I41" i="6"/>
  <c r="S41" i="5"/>
  <c r="F41" i="6"/>
  <c r="T41" i="6"/>
  <c r="R114" i="4"/>
  <c r="R59" i="20"/>
  <c r="R78" i="20"/>
  <c r="R169" i="4" s="1"/>
  <c r="V75" i="12"/>
  <c r="V105" i="4"/>
  <c r="M91" i="16"/>
  <c r="M101" i="16"/>
  <c r="M164" i="4" s="1"/>
  <c r="M52" i="16"/>
  <c r="M62" i="4"/>
  <c r="M135" i="4" s="1"/>
  <c r="L59" i="20"/>
  <c r="L114" i="4"/>
  <c r="L78" i="20"/>
  <c r="L169" i="4" s="1"/>
  <c r="K178" i="19"/>
  <c r="K54" i="8"/>
  <c r="K99" i="4" s="1"/>
  <c r="K100" i="4"/>
  <c r="C75" i="12"/>
  <c r="C105" i="4"/>
  <c r="Q160" i="18"/>
  <c r="W160" i="18"/>
  <c r="D160" i="18"/>
  <c r="B130" i="4"/>
  <c r="B51" i="4"/>
  <c r="R55" i="4"/>
  <c r="R130" i="4" s="1"/>
  <c r="T160" i="18"/>
  <c r="W114" i="4"/>
  <c r="W78" i="20"/>
  <c r="W169" i="4" s="1"/>
  <c r="E53" i="7"/>
  <c r="E55" i="7"/>
  <c r="C79" i="16"/>
  <c r="C108" i="4" s="1"/>
  <c r="C110" i="4"/>
  <c r="C102" i="16"/>
  <c r="C165" i="4" s="1"/>
  <c r="V55" i="4"/>
  <c r="L204" i="15"/>
  <c r="V101" i="16"/>
  <c r="V164" i="4" s="1"/>
  <c r="V52" i="16"/>
  <c r="V91" i="16"/>
  <c r="V62" i="4"/>
  <c r="V135" i="4" s="1"/>
  <c r="I178" i="19"/>
  <c r="S115" i="4"/>
  <c r="S79" i="20"/>
  <c r="S170" i="4" s="1"/>
  <c r="K114" i="4"/>
  <c r="K59" i="20"/>
  <c r="K78" i="20"/>
  <c r="K169" i="4" s="1"/>
  <c r="H128" i="4"/>
  <c r="Q42" i="5"/>
  <c r="Q44" i="5"/>
  <c r="Q46" i="5"/>
  <c r="Q45" i="5"/>
  <c r="Q47" i="5"/>
  <c r="Q43" i="5"/>
  <c r="P128" i="4"/>
  <c r="S130" i="4"/>
  <c r="S51" i="4"/>
  <c r="R129" i="4"/>
  <c r="R51" i="4"/>
  <c r="G41" i="6"/>
  <c r="I91" i="16"/>
  <c r="I101" i="16"/>
  <c r="I164" i="4" s="1"/>
  <c r="I52" i="16"/>
  <c r="I62" i="4"/>
  <c r="I135" i="4" s="1"/>
  <c r="U79" i="16"/>
  <c r="U108" i="4" s="1"/>
  <c r="U109" i="4"/>
  <c r="F132" i="23"/>
  <c r="C146" i="23"/>
  <c r="I59" i="20"/>
  <c r="I113" i="4"/>
  <c r="I77" i="20"/>
  <c r="I168" i="4" s="1"/>
  <c r="D48" i="5"/>
  <c r="I52" i="7"/>
  <c r="I55" i="7"/>
  <c r="T45" i="5"/>
  <c r="T44" i="5"/>
  <c r="T43" i="5"/>
  <c r="T42" i="5"/>
  <c r="P129" i="4"/>
  <c r="U112" i="4"/>
  <c r="U76" i="20"/>
  <c r="U167" i="4" s="1"/>
  <c r="F146" i="23"/>
  <c r="D204" i="15"/>
  <c r="L130" i="4"/>
  <c r="L51" i="4"/>
  <c r="U160" i="17"/>
  <c r="R79" i="16"/>
  <c r="R110" i="4"/>
  <c r="R102" i="16"/>
  <c r="R165" i="4" s="1"/>
  <c r="V43" i="5"/>
  <c r="V42" i="5"/>
  <c r="V46" i="5"/>
  <c r="V45" i="5"/>
  <c r="V44" i="5"/>
  <c r="V47" i="5"/>
  <c r="W41" i="6"/>
  <c r="W101" i="16"/>
  <c r="W164" i="4" s="1"/>
  <c r="W52" i="16"/>
  <c r="W91" i="16"/>
  <c r="W62" i="4"/>
  <c r="W135" i="4" s="1"/>
  <c r="J115" i="4"/>
  <c r="J79" i="20"/>
  <c r="J170" i="4" s="1"/>
  <c r="N46" i="5"/>
  <c r="N45" i="5"/>
  <c r="N44" i="5"/>
  <c r="N43" i="5"/>
  <c r="N47" i="5"/>
  <c r="N42" i="5"/>
  <c r="O114" i="4"/>
  <c r="O78" i="20"/>
  <c r="O169" i="4" s="1"/>
  <c r="N129" i="4"/>
  <c r="E160" i="19"/>
  <c r="Q51" i="4"/>
  <c r="Q134" i="4"/>
  <c r="E75" i="12"/>
  <c r="E105" i="4"/>
  <c r="V59" i="20"/>
  <c r="V113" i="4"/>
  <c r="V77" i="20"/>
  <c r="V168" i="4" s="1"/>
  <c r="C130" i="4"/>
  <c r="M75" i="12"/>
  <c r="M105" i="4"/>
  <c r="R160" i="18"/>
  <c r="V160" i="19"/>
  <c r="U160" i="18"/>
  <c r="Q59" i="20"/>
  <c r="Q113" i="4"/>
  <c r="Q77" i="20"/>
  <c r="Q168" i="4" s="1"/>
  <c r="T130" i="4"/>
  <c r="T51" i="4"/>
  <c r="B75" i="12"/>
  <c r="B105" i="4"/>
  <c r="N114" i="4"/>
  <c r="N78" i="20"/>
  <c r="N169" i="4" s="1"/>
  <c r="V146" i="23"/>
  <c r="F46" i="5"/>
  <c r="F45" i="5"/>
  <c r="F42" i="5"/>
  <c r="F44" i="5"/>
  <c r="F47" i="5"/>
  <c r="F43" i="5"/>
  <c r="H96" i="12"/>
  <c r="H157" i="4" s="1"/>
  <c r="H55" i="4"/>
  <c r="H130" i="4" s="1"/>
  <c r="H160" i="18"/>
  <c r="U91" i="16"/>
  <c r="U101" i="16"/>
  <c r="U164" i="4" s="1"/>
  <c r="U52" i="16"/>
  <c r="U62" i="4"/>
  <c r="U135" i="4" s="1"/>
  <c r="J178" i="19"/>
  <c r="O55" i="4"/>
  <c r="O130" i="4" s="1"/>
  <c r="J5" i="5"/>
  <c r="I160" i="17"/>
  <c r="S75" i="12"/>
  <c r="S105" i="4"/>
  <c r="Q178" i="19"/>
  <c r="T146" i="23"/>
  <c r="B115" i="4"/>
  <c r="B79" i="20"/>
  <c r="B170" i="4" s="1"/>
  <c r="G114" i="4"/>
  <c r="G78" i="20"/>
  <c r="G169" i="4" s="1"/>
  <c r="H59" i="20"/>
  <c r="H113" i="4"/>
  <c r="H77" i="20"/>
  <c r="H168" i="4" s="1"/>
  <c r="O47" i="5"/>
  <c r="O45" i="5"/>
  <c r="O44" i="5"/>
  <c r="O43" i="5"/>
  <c r="O46" i="5"/>
  <c r="O42" i="5"/>
  <c r="C115" i="4"/>
  <c r="C79" i="20"/>
  <c r="C170" i="4" s="1"/>
  <c r="U130" i="4"/>
  <c r="D130" i="4"/>
  <c r="M160" i="17"/>
  <c r="N79" i="16"/>
  <c r="N109" i="4"/>
  <c r="N101" i="16"/>
  <c r="N164" i="4" s="1"/>
  <c r="O129" i="4"/>
  <c r="T46" i="5"/>
  <c r="G146" i="23"/>
  <c r="P107" i="4"/>
  <c r="P73" i="12"/>
  <c r="P102" i="4" s="1"/>
  <c r="P101" i="12"/>
  <c r="P162" i="4" s="1"/>
  <c r="R146" i="23"/>
  <c r="E115" i="4"/>
  <c r="E79" i="20"/>
  <c r="E170" i="4" s="1"/>
  <c r="H204" i="15"/>
  <c r="C178" i="19"/>
  <c r="F114" i="4"/>
  <c r="F78" i="20"/>
  <c r="F169" i="4" s="1"/>
  <c r="D146" i="23"/>
  <c r="N55" i="4"/>
  <c r="N130" i="4" s="1"/>
  <c r="U115" i="4"/>
  <c r="U79" i="20"/>
  <c r="U170" i="4" s="1"/>
  <c r="I53" i="7"/>
  <c r="B54" i="8"/>
  <c r="B99" i="4" s="1"/>
  <c r="B100" i="4"/>
  <c r="I110" i="4"/>
  <c r="I79" i="16"/>
  <c r="I108" i="4" s="1"/>
  <c r="I102" i="16"/>
  <c r="I165" i="4" s="1"/>
  <c r="I204" i="15"/>
  <c r="K146" i="23"/>
  <c r="J129" i="4"/>
  <c r="J51" i="4"/>
  <c r="M79" i="16"/>
  <c r="M108" i="4" s="1"/>
  <c r="M109" i="4"/>
  <c r="B79" i="16"/>
  <c r="B110" i="4"/>
  <c r="B102" i="16"/>
  <c r="B165" i="4" s="1"/>
  <c r="H160" i="19"/>
  <c r="R115" i="4"/>
  <c r="R79" i="20"/>
  <c r="R170" i="4" s="1"/>
  <c r="L5" i="5"/>
  <c r="E41" i="6"/>
  <c r="C107" i="4"/>
  <c r="C101" i="12"/>
  <c r="C162" i="4" s="1"/>
  <c r="H52" i="16"/>
  <c r="H91" i="16"/>
  <c r="H101" i="16"/>
  <c r="H164" i="4" s="1"/>
  <c r="H62" i="4"/>
  <c r="H135" i="4" s="1"/>
  <c r="J79" i="16"/>
  <c r="J110" i="4"/>
  <c r="J102" i="16"/>
  <c r="J165" i="4" s="1"/>
  <c r="L146" i="23"/>
  <c r="J114" i="4"/>
  <c r="J78" i="20"/>
  <c r="J169" i="4" s="1"/>
  <c r="J59" i="20"/>
  <c r="P160" i="17"/>
  <c r="G129" i="4"/>
  <c r="M160" i="18"/>
  <c r="I132" i="23"/>
  <c r="B114" i="4"/>
  <c r="B59" i="20"/>
  <c r="B78" i="20"/>
  <c r="B169" i="4" s="1"/>
  <c r="Q107" i="4"/>
  <c r="Q73" i="12"/>
  <c r="Q101" i="12"/>
  <c r="Q162" i="4" s="1"/>
  <c r="T48" i="5"/>
  <c r="L107" i="4"/>
  <c r="L101" i="12"/>
  <c r="L162" i="4" s="1"/>
  <c r="L73" i="12"/>
  <c r="T47" i="5"/>
  <c r="W96" i="12"/>
  <c r="W157" i="4" s="1"/>
  <c r="W55" i="4"/>
  <c r="W130" i="4" s="1"/>
  <c r="N59" i="20"/>
  <c r="N113" i="4"/>
  <c r="N77" i="20"/>
  <c r="N168" i="4" s="1"/>
  <c r="J165" i="23"/>
  <c r="S114" i="4"/>
  <c r="S59" i="20"/>
  <c r="S78" i="20"/>
  <c r="S169" i="4" s="1"/>
  <c r="E165" i="23"/>
  <c r="L160" i="18"/>
  <c r="F55" i="4"/>
  <c r="I128" i="4"/>
  <c r="E79" i="16"/>
  <c r="E108" i="4" s="1"/>
  <c r="E109" i="4"/>
  <c r="C165" i="23"/>
  <c r="M115" i="4"/>
  <c r="M79" i="20"/>
  <c r="M170" i="4" s="1"/>
  <c r="S107" i="4"/>
  <c r="S101" i="12"/>
  <c r="S162" i="4" s="1"/>
  <c r="Q128" i="4"/>
  <c r="B160" i="18"/>
  <c r="V132" i="23"/>
  <c r="K165" i="23"/>
  <c r="U165" i="23"/>
  <c r="S45" i="6"/>
  <c r="S42" i="6"/>
  <c r="S46" i="6"/>
  <c r="S44" i="6"/>
  <c r="S43" i="6"/>
  <c r="I54" i="8"/>
  <c r="I100" i="4"/>
  <c r="E91" i="16"/>
  <c r="E101" i="16"/>
  <c r="E164" i="4" s="1"/>
  <c r="E52" i="16"/>
  <c r="E62" i="4"/>
  <c r="E135" i="4" s="1"/>
  <c r="I107" i="4"/>
  <c r="I101" i="12"/>
  <c r="I162" i="4" s="1"/>
  <c r="I73" i="12"/>
  <c r="Q132" i="23"/>
  <c r="K130" i="4"/>
  <c r="W59" i="20"/>
  <c r="H129" i="4"/>
  <c r="J75" i="12"/>
  <c r="J105" i="4"/>
  <c r="C204" i="15"/>
  <c r="H160" i="17"/>
  <c r="J146" i="23"/>
  <c r="P55" i="4"/>
  <c r="P130" i="4" s="1"/>
  <c r="B165" i="23"/>
  <c r="F75" i="12"/>
  <c r="F105" i="4"/>
  <c r="K42" i="6"/>
  <c r="K45" i="6"/>
  <c r="K44" i="6"/>
  <c r="K43" i="6"/>
  <c r="K46" i="6"/>
  <c r="D107" i="4"/>
  <c r="D73" i="12"/>
  <c r="D101" i="12"/>
  <c r="D162" i="4" s="1"/>
  <c r="G96" i="12"/>
  <c r="G157" i="4" s="1"/>
  <c r="G55" i="4"/>
  <c r="G130" i="4" s="1"/>
  <c r="C114" i="4"/>
  <c r="C78" i="20"/>
  <c r="C169" i="4" s="1"/>
  <c r="C59" i="20"/>
  <c r="O146" i="23"/>
  <c r="F101" i="4"/>
  <c r="F54" i="8"/>
  <c r="F99" i="4" s="1"/>
  <c r="K115" i="4"/>
  <c r="K79" i="20"/>
  <c r="K170" i="4" s="1"/>
  <c r="V54" i="8"/>
  <c r="V99" i="4" s="1"/>
  <c r="V101" i="4"/>
  <c r="K47" i="6"/>
  <c r="B5" i="5"/>
  <c r="W129" i="4"/>
  <c r="J54" i="8"/>
  <c r="J99" i="4" s="1"/>
  <c r="J100" i="4"/>
  <c r="P160" i="18"/>
  <c r="N132" i="23"/>
  <c r="D115" i="4"/>
  <c r="D79" i="20"/>
  <c r="D170" i="4" s="1"/>
  <c r="M130" i="4"/>
  <c r="H107" i="4"/>
  <c r="H73" i="12"/>
  <c r="H101" i="12"/>
  <c r="H162" i="4" s="1"/>
  <c r="M165" i="23"/>
  <c r="L41" i="6"/>
  <c r="S204" i="15"/>
  <c r="B146" i="23"/>
  <c r="T115" i="4"/>
  <c r="T79" i="20"/>
  <c r="T170" i="4" s="1"/>
  <c r="G47" i="7"/>
  <c r="V79" i="16"/>
  <c r="V108" i="4" s="1"/>
  <c r="V109" i="4"/>
  <c r="S165" i="23"/>
  <c r="O54" i="7"/>
  <c r="O55" i="7"/>
  <c r="O53" i="7"/>
  <c r="Q54" i="8"/>
  <c r="Q99" i="4" s="1"/>
  <c r="Q100" i="4"/>
  <c r="T107" i="4"/>
  <c r="T101" i="12"/>
  <c r="T162" i="4" s="1"/>
  <c r="T73" i="12"/>
  <c r="B178" i="19"/>
  <c r="R165" i="23"/>
  <c r="N48" i="5"/>
  <c r="W53" i="7"/>
  <c r="W55" i="7"/>
  <c r="W54" i="7"/>
  <c r="S54" i="8"/>
  <c r="S99" i="4" s="1"/>
  <c r="S100" i="4"/>
  <c r="E160" i="18"/>
  <c r="O59" i="20"/>
  <c r="K107" i="4"/>
  <c r="K101" i="12"/>
  <c r="K162" i="4" s="1"/>
  <c r="U160" i="19"/>
  <c r="T59" i="20"/>
  <c r="T114" i="4"/>
  <c r="T78" i="20"/>
  <c r="T169" i="4" s="1"/>
  <c r="K61" i="4"/>
  <c r="K134" i="4" s="1"/>
  <c r="E112" i="4"/>
  <c r="E76" i="20"/>
  <c r="E167" i="4" s="1"/>
  <c r="R75" i="12"/>
  <c r="R105" i="4"/>
  <c r="R54" i="8"/>
  <c r="R100" i="4"/>
  <c r="S79" i="16"/>
  <c r="S110" i="4"/>
  <c r="S102" i="16"/>
  <c r="S165" i="4" s="1"/>
  <c r="F59" i="20"/>
  <c r="F113" i="4"/>
  <c r="F77" i="20"/>
  <c r="F168" i="4" s="1"/>
  <c r="P204" i="15"/>
  <c r="R5" i="5"/>
  <c r="D44" i="5"/>
  <c r="D43" i="5"/>
  <c r="D42" i="5"/>
  <c r="D45" i="5"/>
  <c r="E129" i="4"/>
  <c r="V54" i="7"/>
  <c r="V53" i="7"/>
  <c r="V52" i="7"/>
  <c r="N75" i="12"/>
  <c r="N105" i="4"/>
  <c r="S146" i="23"/>
  <c r="D165" i="23"/>
  <c r="C41" i="5"/>
  <c r="C91" i="16"/>
  <c r="C101" i="16"/>
  <c r="C164" i="4" s="1"/>
  <c r="C52" i="16"/>
  <c r="C62" i="4"/>
  <c r="C135" i="4" s="1"/>
  <c r="F79" i="16"/>
  <c r="F109" i="4"/>
  <c r="F101" i="16"/>
  <c r="F164" i="4" s="1"/>
  <c r="F160" i="19"/>
  <c r="L115" i="4"/>
  <c r="L79" i="20"/>
  <c r="L170" i="4" s="1"/>
  <c r="D59" i="20"/>
  <c r="D114" i="4"/>
  <c r="D78" i="20"/>
  <c r="D169" i="4" s="1"/>
  <c r="T165" i="23"/>
  <c r="M59" i="20"/>
  <c r="N54" i="8"/>
  <c r="N99" i="4" s="1"/>
  <c r="N101" i="4"/>
  <c r="C54" i="8"/>
  <c r="C99" i="4" s="1"/>
  <c r="C100" i="4"/>
  <c r="E160" i="17"/>
  <c r="K79" i="16"/>
  <c r="K108" i="4" s="1"/>
  <c r="K110" i="4"/>
  <c r="K102" i="16"/>
  <c r="K165" i="4" s="1"/>
  <c r="O52" i="7"/>
  <c r="M54" i="8"/>
  <c r="M99" i="4" s="1"/>
  <c r="U75" i="12"/>
  <c r="U105" i="4"/>
  <c r="T204" i="15"/>
  <c r="M160" i="19"/>
  <c r="H79" i="16"/>
  <c r="H108" i="4" s="1"/>
  <c r="H109" i="4"/>
  <c r="N146" i="23"/>
  <c r="V114" i="4"/>
  <c r="V78" i="20"/>
  <c r="V169" i="4" s="1"/>
  <c r="H5" i="5"/>
  <c r="H48" i="5" s="1"/>
  <c r="W52" i="7"/>
  <c r="U54" i="8"/>
  <c r="U99" i="4" s="1"/>
  <c r="K75" i="12"/>
  <c r="K105" i="4"/>
  <c r="G59" i="20"/>
  <c r="G113" i="4"/>
  <c r="G77" i="20"/>
  <c r="G168" i="4" s="1"/>
  <c r="P52" i="16"/>
  <c r="P91" i="16"/>
  <c r="P101" i="16"/>
  <c r="P164" i="4" s="1"/>
  <c r="P62" i="4"/>
  <c r="P135" i="4" s="1"/>
  <c r="P5" i="5"/>
  <c r="K204" i="15"/>
  <c r="Q110" i="4"/>
  <c r="Q102" i="16"/>
  <c r="Q165" i="4" s="1"/>
  <c r="Q79" i="16"/>
  <c r="R178" i="19"/>
  <c r="P112" i="4" l="1"/>
  <c r="P76" i="20"/>
  <c r="P167" i="4" s="1"/>
  <c r="N47" i="7"/>
  <c r="L108" i="4"/>
  <c r="L100" i="16"/>
  <c r="L163" i="4" s="1"/>
  <c r="P98" i="4"/>
  <c r="O108" i="4"/>
  <c r="O100" i="16"/>
  <c r="O163" i="4" s="1"/>
  <c r="D61" i="4"/>
  <c r="D100" i="16"/>
  <c r="D163" i="4" s="1"/>
  <c r="G100" i="16"/>
  <c r="G163" i="4" s="1"/>
  <c r="G61" i="4"/>
  <c r="G134" i="4" s="1"/>
  <c r="U47" i="7"/>
  <c r="O73" i="12"/>
  <c r="O104" i="4"/>
  <c r="P47" i="7"/>
  <c r="K47" i="7"/>
  <c r="B47" i="7"/>
  <c r="O51" i="4"/>
  <c r="R47" i="7"/>
  <c r="P96" i="12"/>
  <c r="P157" i="4" s="1"/>
  <c r="S47" i="7"/>
  <c r="Q47" i="7"/>
  <c r="E41" i="5"/>
  <c r="U42" i="5"/>
  <c r="U43" i="5"/>
  <c r="U44" i="5"/>
  <c r="U46" i="5"/>
  <c r="U45" i="5"/>
  <c r="U47" i="5"/>
  <c r="U41" i="5" s="1"/>
  <c r="O41" i="5"/>
  <c r="I47" i="7"/>
  <c r="B41" i="6"/>
  <c r="H47" i="7"/>
  <c r="W47" i="7"/>
  <c r="R73" i="12"/>
  <c r="R104" i="4"/>
  <c r="O112" i="4"/>
  <c r="O76" i="20"/>
  <c r="O167" i="4" s="1"/>
  <c r="V104" i="4"/>
  <c r="V73" i="12"/>
  <c r="L44" i="5"/>
  <c r="L43" i="5"/>
  <c r="L42" i="5"/>
  <c r="L45" i="5"/>
  <c r="L46" i="5"/>
  <c r="L47" i="5"/>
  <c r="J44" i="5"/>
  <c r="J47" i="5"/>
  <c r="J45" i="5"/>
  <c r="J42" i="5"/>
  <c r="J46" i="5"/>
  <c r="J43" i="5"/>
  <c r="P89" i="16"/>
  <c r="M112" i="4"/>
  <c r="M76" i="20"/>
  <c r="M167" i="4" s="1"/>
  <c r="C100" i="16"/>
  <c r="C163" i="4" s="1"/>
  <c r="C61" i="4"/>
  <c r="T112" i="4"/>
  <c r="T76" i="20"/>
  <c r="T167" i="4" s="1"/>
  <c r="C112" i="4"/>
  <c r="C76" i="20"/>
  <c r="C167" i="4" s="1"/>
  <c r="W112" i="4"/>
  <c r="W98" i="4" s="1"/>
  <c r="W76" i="20"/>
  <c r="W167" i="4" s="1"/>
  <c r="Q102" i="4"/>
  <c r="Q96" i="12"/>
  <c r="Q157" i="4" s="1"/>
  <c r="J112" i="4"/>
  <c r="J76" i="20"/>
  <c r="J167" i="4" s="1"/>
  <c r="J48" i="5"/>
  <c r="B73" i="12"/>
  <c r="B104" i="4"/>
  <c r="N51" i="4"/>
  <c r="I100" i="16"/>
  <c r="I163" i="4" s="1"/>
  <c r="I61" i="4"/>
  <c r="R112" i="4"/>
  <c r="R76" i="20"/>
  <c r="L112" i="4"/>
  <c r="L76" i="20"/>
  <c r="L167" i="4" s="1"/>
  <c r="U104" i="4"/>
  <c r="U73" i="12"/>
  <c r="C104" i="4"/>
  <c r="C73" i="12"/>
  <c r="Q108" i="4"/>
  <c r="Q100" i="16"/>
  <c r="Q163" i="4" s="1"/>
  <c r="R42" i="5"/>
  <c r="R43" i="5"/>
  <c r="R46" i="5"/>
  <c r="R47" i="5"/>
  <c r="R44" i="5"/>
  <c r="R45" i="5"/>
  <c r="H47" i="5"/>
  <c r="H43" i="5"/>
  <c r="H46" i="5"/>
  <c r="H44" i="5"/>
  <c r="H45" i="5"/>
  <c r="H42" i="5"/>
  <c r="H41" i="5" s="1"/>
  <c r="C89" i="16"/>
  <c r="R48" i="5"/>
  <c r="S108" i="4"/>
  <c r="S100" i="16"/>
  <c r="S163" i="4" s="1"/>
  <c r="F104" i="4"/>
  <c r="F73" i="12"/>
  <c r="K51" i="4"/>
  <c r="E100" i="16"/>
  <c r="E163" i="4" s="1"/>
  <c r="E61" i="4"/>
  <c r="H89" i="16"/>
  <c r="U100" i="16"/>
  <c r="U163" i="4" s="1"/>
  <c r="U61" i="4"/>
  <c r="V112" i="4"/>
  <c r="V76" i="20"/>
  <c r="V167" i="4" s="1"/>
  <c r="W89" i="16"/>
  <c r="R108" i="4"/>
  <c r="R100" i="16"/>
  <c r="R163" i="4" s="1"/>
  <c r="I89" i="16"/>
  <c r="Q41" i="5"/>
  <c r="V130" i="4"/>
  <c r="M100" i="16"/>
  <c r="M163" i="4" s="1"/>
  <c r="M61" i="4"/>
  <c r="T41" i="5"/>
  <c r="I112" i="4"/>
  <c r="I76" i="20"/>
  <c r="I167" i="4" s="1"/>
  <c r="D102" i="4"/>
  <c r="D96" i="12"/>
  <c r="D157" i="4" s="1"/>
  <c r="P45" i="5"/>
  <c r="P47" i="5"/>
  <c r="P43" i="5"/>
  <c r="P46" i="5"/>
  <c r="P44" i="5"/>
  <c r="P42" i="5"/>
  <c r="B47" i="5"/>
  <c r="B44" i="5"/>
  <c r="B42" i="5"/>
  <c r="B45" i="5"/>
  <c r="B46" i="5"/>
  <c r="B43" i="5"/>
  <c r="J73" i="12"/>
  <c r="J104" i="4"/>
  <c r="S41" i="6"/>
  <c r="N112" i="4"/>
  <c r="N76" i="20"/>
  <c r="L102" i="4"/>
  <c r="L96" i="12"/>
  <c r="L157" i="4" s="1"/>
  <c r="H100" i="16"/>
  <c r="H163" i="4" s="1"/>
  <c r="H61" i="4"/>
  <c r="H112" i="4"/>
  <c r="H76" i="20"/>
  <c r="S104" i="4"/>
  <c r="S73" i="12"/>
  <c r="M104" i="4"/>
  <c r="M73" i="12"/>
  <c r="W100" i="16"/>
  <c r="W163" i="4" s="1"/>
  <c r="W61" i="4"/>
  <c r="F112" i="4"/>
  <c r="F76" i="20"/>
  <c r="F167" i="4" s="1"/>
  <c r="K104" i="4"/>
  <c r="K73" i="12"/>
  <c r="D112" i="4"/>
  <c r="D76" i="20"/>
  <c r="D167" i="4" s="1"/>
  <c r="K41" i="6"/>
  <c r="I99" i="4"/>
  <c r="F130" i="4"/>
  <c r="F51" i="4"/>
  <c r="P100" i="16"/>
  <c r="P163" i="4" s="1"/>
  <c r="P61" i="4"/>
  <c r="P134" i="4" s="1"/>
  <c r="O47" i="7"/>
  <c r="V47" i="7"/>
  <c r="D41" i="5"/>
  <c r="R99" i="4"/>
  <c r="K100" i="16"/>
  <c r="K163" i="4" s="1"/>
  <c r="T102" i="4"/>
  <c r="T98" i="4" s="1"/>
  <c r="T153" i="4" s="1"/>
  <c r="T96" i="12"/>
  <c r="T157" i="4" s="1"/>
  <c r="H102" i="4"/>
  <c r="B48" i="5"/>
  <c r="E89" i="16"/>
  <c r="U89" i="16"/>
  <c r="E104" i="4"/>
  <c r="E73" i="12"/>
  <c r="V41" i="5"/>
  <c r="V89" i="16"/>
  <c r="M89" i="16"/>
  <c r="S112" i="4"/>
  <c r="S76" i="20"/>
  <c r="S167" i="4" s="1"/>
  <c r="J108" i="4"/>
  <c r="J100" i="16"/>
  <c r="J163" i="4" s="1"/>
  <c r="E47" i="7"/>
  <c r="N104" i="4"/>
  <c r="N73" i="12"/>
  <c r="P48" i="5"/>
  <c r="G112" i="4"/>
  <c r="G98" i="4" s="1"/>
  <c r="G76" i="20"/>
  <c r="G167" i="4" s="1"/>
  <c r="F108" i="4"/>
  <c r="F100" i="16"/>
  <c r="F163" i="4" s="1"/>
  <c r="I102" i="4"/>
  <c r="I96" i="12"/>
  <c r="I157" i="4" s="1"/>
  <c r="B112" i="4"/>
  <c r="B76" i="20"/>
  <c r="G51" i="4"/>
  <c r="B108" i="4"/>
  <c r="B100" i="16"/>
  <c r="B163" i="4" s="1"/>
  <c r="N108" i="4"/>
  <c r="N100" i="16"/>
  <c r="N163" i="4" s="1"/>
  <c r="L48" i="5"/>
  <c r="F41" i="5"/>
  <c r="Q112" i="4"/>
  <c r="Q76" i="20"/>
  <c r="N41" i="5"/>
  <c r="K112" i="4"/>
  <c r="K76" i="20"/>
  <c r="V100" i="16"/>
  <c r="V163" i="4" s="1"/>
  <c r="V61" i="4"/>
  <c r="V134" i="4" s="1"/>
  <c r="L98" i="4" l="1"/>
  <c r="L153" i="4" s="1"/>
  <c r="Q98" i="4"/>
  <c r="P51" i="4"/>
  <c r="D134" i="4"/>
  <c r="D51" i="4"/>
  <c r="O102" i="4"/>
  <c r="O98" i="4" s="1"/>
  <c r="O153" i="4" s="1"/>
  <c r="O96" i="12"/>
  <c r="O157" i="4" s="1"/>
  <c r="I98" i="4"/>
  <c r="P41" i="5"/>
  <c r="Q153" i="4"/>
  <c r="N167" i="4"/>
  <c r="K102" i="4"/>
  <c r="K98" i="4" s="1"/>
  <c r="K153" i="4" s="1"/>
  <c r="K96" i="12"/>
  <c r="K157" i="4" s="1"/>
  <c r="D98" i="4"/>
  <c r="M134" i="4"/>
  <c r="M51" i="4"/>
  <c r="E134" i="4"/>
  <c r="E51" i="4"/>
  <c r="U102" i="4"/>
  <c r="U98" i="4" s="1"/>
  <c r="U96" i="12"/>
  <c r="U157" i="4" s="1"/>
  <c r="R167" i="4"/>
  <c r="B41" i="5"/>
  <c r="U134" i="4"/>
  <c r="U51" i="4"/>
  <c r="P153" i="4"/>
  <c r="S102" i="4"/>
  <c r="S98" i="4" s="1"/>
  <c r="S96" i="12"/>
  <c r="S157" i="4" s="1"/>
  <c r="C102" i="4"/>
  <c r="C98" i="4" s="1"/>
  <c r="C96" i="12"/>
  <c r="C157" i="4" s="1"/>
  <c r="B102" i="4"/>
  <c r="B98" i="4" s="1"/>
  <c r="B96" i="12"/>
  <c r="B157" i="4" s="1"/>
  <c r="E102" i="4"/>
  <c r="E98" i="4" s="1"/>
  <c r="E96" i="12"/>
  <c r="E157" i="4" s="1"/>
  <c r="C134" i="4"/>
  <c r="C51" i="4"/>
  <c r="H134" i="4"/>
  <c r="H51" i="4"/>
  <c r="V51" i="4"/>
  <c r="V102" i="4"/>
  <c r="V98" i="4" s="1"/>
  <c r="V96" i="12"/>
  <c r="V157" i="4" s="1"/>
  <c r="Q167" i="4"/>
  <c r="M102" i="4"/>
  <c r="M98" i="4" s="1"/>
  <c r="M96" i="12"/>
  <c r="M157" i="4" s="1"/>
  <c r="K167" i="4"/>
  <c r="H98" i="4"/>
  <c r="H167" i="4"/>
  <c r="J102" i="4"/>
  <c r="J98" i="4" s="1"/>
  <c r="J96" i="12"/>
  <c r="J157" i="4" s="1"/>
  <c r="F102" i="4"/>
  <c r="F98" i="4" s="1"/>
  <c r="F153" i="4" s="1"/>
  <c r="F96" i="12"/>
  <c r="F157" i="4" s="1"/>
  <c r="R41" i="5"/>
  <c r="I51" i="4"/>
  <c r="I134" i="4"/>
  <c r="R102" i="4"/>
  <c r="R98" i="4" s="1"/>
  <c r="R153" i="4" s="1"/>
  <c r="R96" i="12"/>
  <c r="R157" i="4" s="1"/>
  <c r="G153" i="4"/>
  <c r="N102" i="4"/>
  <c r="N98" i="4" s="1"/>
  <c r="N153" i="4" s="1"/>
  <c r="N96" i="12"/>
  <c r="N157" i="4" s="1"/>
  <c r="J41" i="5"/>
  <c r="B167" i="4"/>
  <c r="W134" i="4"/>
  <c r="W51" i="4"/>
  <c r="L41" i="5"/>
  <c r="H153" i="4" l="1"/>
  <c r="I153" i="4"/>
  <c r="J153" i="4"/>
  <c r="W153" i="4"/>
  <c r="V153" i="4"/>
  <c r="U153" i="4"/>
  <c r="E153" i="4"/>
  <c r="B153" i="4"/>
  <c r="S153" i="4"/>
  <c r="D153" i="4"/>
  <c r="C153" i="4"/>
  <c r="M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<sst xmlns="http://schemas.openxmlformats.org/spreadsheetml/2006/main" count="8364" uniqueCount="3249">
  <si>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</si>
  <si>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</si>
  <si>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</si>
  <si>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</si>
  <si>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</si>
  <si>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</si>
  <si>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</si>
  <si>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</si>
  <si>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</si>
  <si>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</si>
  <si>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EE</t>
  </si>
  <si>
    <t>Estonia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</si>
  <si>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</si>
  <si>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</si>
  <si>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</si>
  <si>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</si>
  <si>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</si>
  <si>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</si>
  <si>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</si>
  <si>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</si>
  <si>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</si>
  <si>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</si>
  <si>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</si>
  <si>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</si>
  <si>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</si>
  <si>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</si>
  <si>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</si>
  <si>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</si>
  <si>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</si>
  <si>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</si>
  <si>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</si>
  <si>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</si>
  <si>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</si>
  <si>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</si>
  <si>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</si>
  <si>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</si>
  <si>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</si>
  <si>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</si>
  <si>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</si>
  <si>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</si>
  <si>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</si>
  <si>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</si>
  <si>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</si>
  <si>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</si>
  <si>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</si>
  <si>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</si>
  <si>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</si>
  <si>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</si>
  <si>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</si>
  <si>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</si>
  <si>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</si>
  <si>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</si>
  <si>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</si>
  <si>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</si>
  <si>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</si>
  <si>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</si>
  <si>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</si>
  <si>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</si>
  <si>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</si>
  <si>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</si>
  <si>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</si>
  <si>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</si>
  <si>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</si>
  <si>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</si>
  <si>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</si>
  <si>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</si>
  <si>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</si>
  <si>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</si>
  <si>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</si>
  <si>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</si>
  <si>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</si>
  <si>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</si>
  <si>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</si>
  <si>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</si>
  <si>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</si>
  <si>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</si>
  <si>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</si>
  <si>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</si>
  <si>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</si>
  <si>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</si>
  <si>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</si>
  <si>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</si>
  <si>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</si>
  <si>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</si>
  <si>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</si>
  <si>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</si>
  <si>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</si>
  <si>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</si>
  <si>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</si>
  <si>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</si>
  <si>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</si>
  <si>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</si>
  <si>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</si>
  <si>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</si>
  <si>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</si>
  <si>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</si>
  <si>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</si>
  <si>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</si>
  <si>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</si>
  <si>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</si>
  <si>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</si>
  <si>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</si>
  <si>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</si>
  <si>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</si>
  <si>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</si>
  <si>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</si>
  <si>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</si>
  <si>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</si>
  <si>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</si>
  <si>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</si>
  <si>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</si>
  <si>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</si>
  <si>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PROCESS_EMI.ktCO2.EE.NSI.TOTAL</t>
  </si>
  <si>
    <t>Market shares of CO2 emissions (%)</t>
  </si>
  <si>
    <t>VA.Meuro2015.EE.ISI.BF_BOF</t>
  </si>
  <si>
    <t>VA.Meuro2015.EE.ISI.EAF</t>
  </si>
  <si>
    <t>Physical output (kt steel)</t>
  </si>
  <si>
    <t>OUTPUT.kt.EE.ISI.BF_BOF</t>
  </si>
  <si>
    <t>OUTPUT.kt.EE.ISI.EAF</t>
  </si>
  <si>
    <t>Installed capacity (kt steel production)</t>
  </si>
  <si>
    <t>CAP.kt.EE.ISI.BF_BOF</t>
  </si>
  <si>
    <t>CAP.kt.EE.ISI.EAF</t>
  </si>
  <si>
    <t>Capacity investment (kt steel production)</t>
  </si>
  <si>
    <t>NEWCAP.kt.EE.ISI.BF_BOF</t>
  </si>
  <si>
    <t>NEWCAP.kt.EE.ISI.EAF</t>
  </si>
  <si>
    <t>Decommissioned capacity (kt steel production)</t>
  </si>
  <si>
    <t>Idle capacity (kt steel production)</t>
  </si>
  <si>
    <t>FEC.ktoe.EE.ISI.TOTAL.TOTAL.TOTAL.TOTAL</t>
  </si>
  <si>
    <t>FEC.ktoe.EE.ISI.TOTAL.TOTAL.TOTAL.NONCOKE_SOLIDS</t>
  </si>
  <si>
    <t>FEC.ktoe.EE.ISI.TOTAL.TOTAL.TOTAL.COKE</t>
  </si>
  <si>
    <t>FEC.ktoe.EE.ISI.TOTAL.TOTAL.TOTAL.RFG</t>
  </si>
  <si>
    <t>FEC.ktoe.EE.ISI.TOTAL.TOTAL.TOTAL.LPG</t>
  </si>
  <si>
    <t>FEC.ktoe.EE.ISI.TOTAL.TOTAL.TOTAL.DIESEL</t>
  </si>
  <si>
    <t>FEC.ktoe.EE.ISI.TOTAL.TOTAL.TOTAL.RFO</t>
  </si>
  <si>
    <t>FEC.ktoe.EE.ISI.TOTAL.TOTAL.TOTAL.OTHER</t>
  </si>
  <si>
    <t>FEC.ktoe.EE.ISI.TOTAL.TOTAL.TOTAL.NG</t>
  </si>
  <si>
    <t>FEC.ktoe.EE.ISI.TOTAL.TOTAL.TOTAL.DERIVED</t>
  </si>
  <si>
    <t>FEC.ktoe.EE.ISI.TOTAL.TOTAL.TOTAL.BIOMASS_WASTE</t>
  </si>
  <si>
    <t>FEC.ktoe.EE.ISI.TOTAL.TOTAL.TOTAL.BIOGAS</t>
  </si>
  <si>
    <t>FEC.ktoe.EE.ISI.TOTAL.TOTAL.TOTAL.LIQBIO</t>
  </si>
  <si>
    <t>FEC.ktoe.EE.ISI.TOTAL.TOTAL.TOTAL.SOLAR</t>
  </si>
  <si>
    <t>FEC.ktoe.EE.ISI.TOTAL.TOTAL.TOTAL.GEO</t>
  </si>
  <si>
    <t>FEC.ktoe.EE.ISI.TOTAL.TOTAL.TOTAL.AMBIENT</t>
  </si>
  <si>
    <t>FEC.ktoe.EE.ISI.TOTAL.TOTAL.TOTAL.STEAM_DISTR</t>
  </si>
  <si>
    <t>FEC.ktoe.EE.ISI.TOTAL.TOTAL.TOTAL.ELEC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</si>
  <si>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</si>
  <si>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</si>
  <si>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</si>
  <si>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</si>
  <si>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</si>
  <si>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</si>
  <si>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</si>
  <si>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</si>
  <si>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</si>
  <si>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FEC.ktoe.EE.ISI.BF_BOF.TOTAL.TOTAL.TOTAL</t>
  </si>
  <si>
    <t>FEC.ktoe.EE.ISI.BF_BOF.LIGHT.GENERIC.ELEC</t>
  </si>
  <si>
    <t>FEC.ktoe.EE.ISI.BF_BOF.AIRCOMP.GENERIC.ELEC</t>
  </si>
  <si>
    <t>FEC.ktoe.EE.ISI.BF_BOF.MOTOR.GENERIC.ELEC</t>
  </si>
  <si>
    <t>FEC.ktoe.EE.ISI.BF_BOF.FANS.GENERIC.ELEC</t>
  </si>
  <si>
    <t>FEC.ktoe.EE.ISI.BF_BOF.LOW_ENTH.TOTAL.TOTAL</t>
  </si>
  <si>
    <t>Diesel oil and liquid biofuels</t>
  </si>
  <si>
    <t>FEC.ktoe.EE.ISI.BF_BOF.LOW_ENTH.THERM.DIESEL_LIQBIO</t>
  </si>
  <si>
    <t>Natural gas and biogas</t>
  </si>
  <si>
    <t>FEC.ktoe.EE.ISI.BF_BOF.LOW_ENTH.THERM.NG_BIOGAS</t>
  </si>
  <si>
    <t>FEC.ktoe.EE.ISI.BF_BOF.LOW_ENTH.THERM.SOLAR_GEO</t>
  </si>
  <si>
    <t>FEC.ktoe.EE.ISI.BF_BOF.LOW_ENTH.HP.AMBIENT</t>
  </si>
  <si>
    <t>FEC.ktoe.EE.ISI.BF_BOF.LOW_ENTH.THERM.ELEC</t>
  </si>
  <si>
    <t>Steel: Sinter/Pellet-making</t>
  </si>
  <si>
    <t>FEC.ktoe.EE.ISI.BF_BOF.SINTERING.TOTAL.TOTAL</t>
  </si>
  <si>
    <t>FEC.ktoe.EE.ISI.BF_BOF.SINTERING.THERM.NONCOKE_SOLIDS</t>
  </si>
  <si>
    <t>FEC.ktoe.EE.ISI.BF_BOF.SINTERING.THERM.RFO</t>
  </si>
  <si>
    <t>FEC.ktoe.EE.ISI.BF_BOF.SINTERING.THERM.NG_BIOGAS</t>
  </si>
  <si>
    <t>FEC.ktoe.EE.ISI.BF_BOF.SINTERING.THERM.DERIVED</t>
  </si>
  <si>
    <t>FEC.ktoe.EE.ISI.BF_BOF.SINTERING.THERM.ELEC</t>
  </si>
  <si>
    <t>Steel: Blast /Basic oxygen furnace</t>
  </si>
  <si>
    <t>FEC.ktoe.EE.ISI.BF_BOF.BLAST_FURNACE.TOTAL.TOTAL</t>
  </si>
  <si>
    <t>FEC.ktoe.EE.ISI.BF_BOF.BLAST_FURNACE.THERM.NONCOKE_SOLIDS</t>
  </si>
  <si>
    <t>FEC.ktoe.EE.ISI.BF_BOF.BLAST_FURNACE.THERM.COKE</t>
  </si>
  <si>
    <t>FEC.ktoe.EE.ISI.BF_BOF.BLAST_FURNACE.THERM.RFO</t>
  </si>
  <si>
    <t>FEC.ktoe.EE.ISI.BF_BOF.BLAST_FURNACE.THERM.NG_BIOGAS</t>
  </si>
  <si>
    <t>FEC.ktoe.EE.ISI.BF_BOF.BLAST_FURNACE.THERM.DERIVED</t>
  </si>
  <si>
    <t>Steel: Furnaces, refining and rolling</t>
  </si>
  <si>
    <t>FEC.ktoe.EE.ISI.BF_BOF.REFINING.TOTAL.TOTAL</t>
  </si>
  <si>
    <t>Steel: Furnaces, refining and rolling - Thermal</t>
  </si>
  <si>
    <t>FEC.ktoe.EE.ISI.BF_BOF.REFINING.THERM.TOTAL</t>
  </si>
  <si>
    <t>FEC.ktoe.EE.ISI.BF_BOF.REFINING.THERM.LPG</t>
  </si>
  <si>
    <t>FEC.ktoe.EE.ISI.BF_BOF.REFINING.THERM.DIESEL_LIQBIO</t>
  </si>
  <si>
    <t>FEC.ktoe.EE.ISI.BF_BOF.REFINING.THERM.RFO</t>
  </si>
  <si>
    <t>FEC.ktoe.EE.ISI.BF_BOF.REFINING.THERM.NG_BIOGAS</t>
  </si>
  <si>
    <t>Steel: Furnaces, refining and rolling - Electric</t>
  </si>
  <si>
    <t>FEC.ktoe.EE.ISI.BF_BOF.REFINING.ELEC.ELEC</t>
  </si>
  <si>
    <t>Steel: Product finishing</t>
  </si>
  <si>
    <t>Steel: Product finishing - Thermal</t>
  </si>
  <si>
    <t>FEC.ktoe.EE.ISI.BF_BOF.FINISHING.THERM.TOTAL</t>
  </si>
  <si>
    <t>FEC.ktoe.EE.ISI.BF_BOF.FINISHING.THERM.LPG</t>
  </si>
  <si>
    <t>FEC.ktoe.EE.ISI.BF_BOF.FINISHING.THERM.DIESEL_LIQBIO</t>
  </si>
  <si>
    <t>FEC.ktoe.EE.ISI.BF_BOF.FINISHING.THERM.NG_BIOGAS</t>
  </si>
  <si>
    <t>Steel: Product finishing - Steam</t>
  </si>
  <si>
    <t>FEC.ktoe.EE.ISI.BF_BOF.FINISHING_STEAM.TOTAL.TOTAL</t>
  </si>
  <si>
    <t>FEC.ktoe.EE.ISI.BF_BOF.FINISHING_STEAM.STEAM.NONCOKE_SOLIDS</t>
  </si>
  <si>
    <t>FEC.ktoe.EE.ISI.BF_BOF.FINISHING_STEAM.STEAM.RFG</t>
  </si>
  <si>
    <t>FEC.ktoe.EE.ISI.BF_BOF.FINISHING_STEAM.STEAM.LPG</t>
  </si>
  <si>
    <t>FEC.ktoe.EE.ISI.BF_BOF.FINISHING_STEAM.STEAM.DIESEL_LIQBIO</t>
  </si>
  <si>
    <t>FEC.ktoe.EE.ISI.BF_BOF.FINISHING_STEAM.STEAM.RFO</t>
  </si>
  <si>
    <t>FEC.ktoe.EE.ISI.BF_BOF.FINISHING_STEAM.STEAM.OTHER</t>
  </si>
  <si>
    <t>FEC.ktoe.EE.ISI.BF_BOF.FINISHING_STEAM.STEAM.NG_BIOGAS</t>
  </si>
  <si>
    <t>FEC.ktoe.EE.ISI.BF_BOF.FINISHING_STEAM.STEAM.DERIVED</t>
  </si>
  <si>
    <t>FEC.ktoe.EE.ISI.BF_BOF.FINISHING_STEAM.STEAM.BIOMASS_WASTE</t>
  </si>
  <si>
    <t>FEC.ktoe.EE.ISI.BF_BOF.FINISHING_STEAM.STEAM.STEAM_DISTR</t>
  </si>
  <si>
    <t>Steel: Product finishing - Electric</t>
  </si>
  <si>
    <t>FEC.ktoe.EE.ISI.BF_BOF.FINISHING.ELEC.ELEC</t>
  </si>
  <si>
    <t>FEC.ktoe.EE.ISI.EAF.TOTAL.TOTAL.TOTAL</t>
  </si>
  <si>
    <t>FEC.ktoe.EE.ISI.EAF.LIGHT.GENERIC.ELEC</t>
  </si>
  <si>
    <t>FEC.ktoe.EE.ISI.EAF.AIRCOMP.GENERIC.ELEC</t>
  </si>
  <si>
    <t>FEC.ktoe.EE.ISI.EAF.MOTOR.GENERIC.ELEC</t>
  </si>
  <si>
    <t>FEC.ktoe.EE.ISI.EAF.FANS.GENERIC.ELEC</t>
  </si>
  <si>
    <t>FEC.ktoe.EE.ISI.EAF.LOW_ENTH.TOTAL.TOTAL</t>
  </si>
  <si>
    <t>FEC.ktoe.EE.ISI.EAF.LOW_ENTH.THERM.DIESEL_LIQBIO</t>
  </si>
  <si>
    <t>FEC.ktoe.EE.ISI.EAF.LOW_ENTH.THERM.NG_BIOGAS</t>
  </si>
  <si>
    <t>FEC.ktoe.EE.ISI.EAF.LOW_ENTH.THERM.SOLAR_GEO</t>
  </si>
  <si>
    <t>FEC.ktoe.EE.ISI.EAF.LOW_ENTH.HP.AMBIENT</t>
  </si>
  <si>
    <t>FEC.ktoe.EE.ISI.EAF.LOW_ENTH.THERM.ELEC</t>
  </si>
  <si>
    <t>Steel: Smelters</t>
  </si>
  <si>
    <t>FEC.ktoe.EE.ISI.EAF.SMELTING.TOTAL.TOTAL</t>
  </si>
  <si>
    <t>FEC.ktoe.EE.ISI.EAF.SMELTING.THERM.NONCOKE_SOLIDS</t>
  </si>
  <si>
    <t>FEC.ktoe.EE.ISI.EAF.SMELTING.THERM.RFO</t>
  </si>
  <si>
    <t>FEC.ktoe.EE.ISI.EAF.SMELTING.THERM.NG_BIOGAS</t>
  </si>
  <si>
    <t>FEC.ktoe.EE.ISI.EAF.SMELTING.THERM.DERIVED</t>
  </si>
  <si>
    <t>Steel: Electric arc</t>
  </si>
  <si>
    <t>FEC.ktoe.EE.ISI.EAF.ARC_FURNACE.ELEC.ELEC</t>
  </si>
  <si>
    <t>FEC.ktoe.EE.ISI.EAF.REFINING.TOTAL.TOTAL</t>
  </si>
  <si>
    <t>FEC.ktoe.EE.ISI.EAF.REFINING.THERM.TOTAL</t>
  </si>
  <si>
    <t>FEC.ktoe.EE.ISI.EAF.REFINING.THERM.LPG</t>
  </si>
  <si>
    <t>FEC.ktoe.EE.ISI.EAF.REFINING.THERM.DIESEL_LIQBIO</t>
  </si>
  <si>
    <t>FEC.ktoe.EE.ISI.EAF.REFINING.THERM.RFO</t>
  </si>
  <si>
    <t>FEC.ktoe.EE.ISI.EAF.REFINING.THERM.NG_BIOGAS</t>
  </si>
  <si>
    <t>FEC.ktoe.EE.ISI.EAF.REFINING.ELEC.ELEC</t>
  </si>
  <si>
    <t>FEC.ktoe.EE.ISI.EAF.FINISHING.THERM.TOTAL</t>
  </si>
  <si>
    <t>FEC.ktoe.EE.ISI.EAF.FINISHING.THERM.LPG</t>
  </si>
  <si>
    <t>FEC.ktoe.EE.ISI.EAF.FINISHING.THERM.DIESEL_LIQBIO</t>
  </si>
  <si>
    <t>FEC.ktoe.EE.ISI.EAF.FINISHING.THERM.NG_BIOGAS</t>
  </si>
  <si>
    <t>FEC.ktoe.EE.ISI.EAF.FINISHING_STEAM.TOTAL.TOTAL</t>
  </si>
  <si>
    <t>FEC.ktoe.EE.ISI.EAF.FINISHING_STEAM.STEAM.NONCOKE_SOLIDS</t>
  </si>
  <si>
    <t>FEC.ktoe.EE.ISI.EAF.FINISHING_STEAM.STEAM.RFG</t>
  </si>
  <si>
    <t>FEC.ktoe.EE.ISI.EAF.FINISHING_STEAM.STEAM.LPG</t>
  </si>
  <si>
    <t>FEC.ktoe.EE.ISI.EAF.FINISHING_STEAM.STEAM.DIESEL_LIQBIO</t>
  </si>
  <si>
    <t>FEC.ktoe.EE.ISI.EAF.FINISHING_STEAM.STEAM.RFO</t>
  </si>
  <si>
    <t>FEC.ktoe.EE.ISI.EAF.FINISHING_STEAM.STEAM.OTHER</t>
  </si>
  <si>
    <t>FEC.ktoe.EE.ISI.EAF.FINISHING_STEAM.STEAM.NG_BIOGAS</t>
  </si>
  <si>
    <t>FEC.ktoe.EE.ISI.EAF.FINISHING_STEAM.STEAM.DERIVED</t>
  </si>
  <si>
    <t>FEC.ktoe.EE.ISI.EAF.FINISHING_STEAM.STEAM.BIOMASS_WASTE</t>
  </si>
  <si>
    <t>FEC.ktoe.EE.ISI.EAF.FINISHING_STEAM.STEAM.STEAM_DISTR</t>
  </si>
  <si>
    <t>FEC.ktoe.EE.ISI.EAF.FINISHING.ELEC.ELEC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</si>
  <si>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</si>
  <si>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</si>
  <si>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</si>
  <si>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UED.ktoe.EE.ISI.BF_BOF.TOTAL.TOTAL.TOTAL</t>
  </si>
  <si>
    <t>UED.ktoe.EE.ISI.BF_BOF.LIGHT.GENERIC.ELEC</t>
  </si>
  <si>
    <t>UED.ktoe.EE.ISI.BF_BOF.AIRCOMP.GENERIC.ELEC</t>
  </si>
  <si>
    <t>UED.ktoe.EE.ISI.BF_BOF.MOTOR.GENERIC.ELEC</t>
  </si>
  <si>
    <t>UED.ktoe.EE.ISI.BF_BOF.FANS.GENERIC.ELEC</t>
  </si>
  <si>
    <t>UED.ktoe.EE.ISI.BF_BOF.LOW_ENTH.TOTAL.TOTAL</t>
  </si>
  <si>
    <t>UED.ktoe.EE.ISI.BF_BOF.LOW_ENTH.THERM.DIESEL_LIQBIO</t>
  </si>
  <si>
    <t>UED.ktoe.EE.ISI.BF_BOF.LOW_ENTH.THERM.NG_BIOGAS</t>
  </si>
  <si>
    <t>UED.ktoe.EE.ISI.BF_BOF.LOW_ENTH.THERM.SOLAR_GEO</t>
  </si>
  <si>
    <t>UED.ktoe.EE.ISI.BF_BOF.LOW_ENTH.HP.AMBIENT</t>
  </si>
  <si>
    <t>UED.ktoe.EE.ISI.BF_BOF.LOW_ENTH.THERM.ELEC</t>
  </si>
  <si>
    <t>UED.ktoe.EE.ISI.BF_BOF.SINTERING.TOTAL.TOTAL</t>
  </si>
  <si>
    <t>UED.ktoe.EE.ISI.BF_BOF.SINTERING.THERM.NONCOKE_SOLIDS</t>
  </si>
  <si>
    <t>UED.ktoe.EE.ISI.BF_BOF.SINTERING.THERM.RFO</t>
  </si>
  <si>
    <t>UED.ktoe.EE.ISI.BF_BOF.SINTERING.THERM.NG_BIOGAS</t>
  </si>
  <si>
    <t>UED.ktoe.EE.ISI.BF_BOF.SINTERING.THERM.DERIVED</t>
  </si>
  <si>
    <t>UED.ktoe.EE.ISI.BF_BOF.SINTERING.THERM.ELEC</t>
  </si>
  <si>
    <t>UED.ktoe.EE.ISI.BF_BOF.BLAST_FURNACE.TOTAL.TOTAL</t>
  </si>
  <si>
    <t>UED.ktoe.EE.ISI.BF_BOF.BLAST_FURNACE.THERM.NONCOKE_SOLIDS</t>
  </si>
  <si>
    <t>UED.ktoe.EE.ISI.BF_BOF.BLAST_FURNACE.THERM.COKE</t>
  </si>
  <si>
    <t>UED.ktoe.EE.ISI.BF_BOF.BLAST_FURNACE.THERM.RFO</t>
  </si>
  <si>
    <t>UED.ktoe.EE.ISI.BF_BOF.BLAST_FURNACE.THERM.NG_BIOGAS</t>
  </si>
  <si>
    <t>UED.ktoe.EE.ISI.BF_BOF.BLAST_FURNACE.THERM.DERIVED</t>
  </si>
  <si>
    <t>UED.ktoe.EE.ISI.BF_BOF.REFINING.TOTAL.TOTAL</t>
  </si>
  <si>
    <t>UED.ktoe.EE.ISI.BF_BOF.REFINING.THERM.TOTAL</t>
  </si>
  <si>
    <t>UED.ktoe.EE.ISI.BF_BOF.REFINING.THERM.LPG</t>
  </si>
  <si>
    <t>UED.ktoe.EE.ISI.BF_BOF.REFINING.THERM.DIESEL_LIQBIO</t>
  </si>
  <si>
    <t>UED.ktoe.EE.ISI.BF_BOF.REFINING.THERM.RFO</t>
  </si>
  <si>
    <t>UED.ktoe.EE.ISI.BF_BOF.REFINING.THERM.NG_BIOGAS</t>
  </si>
  <si>
    <t>UED.ktoe.EE.ISI.BF_BOF.REFINING.ELEC.ELEC</t>
  </si>
  <si>
    <t>UED.ktoe.EE.ISI.BF_BOF.FINISHING.THERM.TOTAL</t>
  </si>
  <si>
    <t>UED.ktoe.EE.ISI.BF_BOF.FINISHING.THERM.LPG</t>
  </si>
  <si>
    <t>UED.ktoe.EE.ISI.BF_BOF.FINISHING.THERM.DIESEL_LIQBIO</t>
  </si>
  <si>
    <t>UED.ktoe.EE.ISI.BF_BOF.FINISHING.THERM.NG_BIOGAS</t>
  </si>
  <si>
    <t>UED.ktoe.EE.ISI.BF_BOF.FINISHING_STEAM.TOTAL.TOTAL</t>
  </si>
  <si>
    <t>UED.ktoe.EE.ISI.BF_BOF.FINISHING_STEAM.STEAM.NONCOKE_SOLIDS</t>
  </si>
  <si>
    <t>UED.ktoe.EE.ISI.BF_BOF.FINISHING_STEAM.STEAM.RFG</t>
  </si>
  <si>
    <t>UED.ktoe.EE.ISI.BF_BOF.FINISHING_STEAM.STEAM.LPG</t>
  </si>
  <si>
    <t>UED.ktoe.EE.ISI.BF_BOF.FINISHING_STEAM.STEAM.DIESEL_LIQBIO</t>
  </si>
  <si>
    <t>UED.ktoe.EE.ISI.BF_BOF.FINISHING_STEAM.STEAM.RFO</t>
  </si>
  <si>
    <t>UED.ktoe.EE.ISI.BF_BOF.FINISHING_STEAM.STEAM.OTHER</t>
  </si>
  <si>
    <t>UED.ktoe.EE.ISI.BF_BOF.FINISHING_STEAM.STEAM.NG_BIOGAS</t>
  </si>
  <si>
    <t>UED.ktoe.EE.ISI.BF_BOF.FINISHING_STEAM.STEAM.DERIVED</t>
  </si>
  <si>
    <t>UED.ktoe.EE.ISI.BF_BOF.FINISHING_STEAM.STEAM.BIOMASS_WASTE</t>
  </si>
  <si>
    <t>UED.ktoe.EE.ISI.BF_BOF.FINISHING_STEAM.STEAM.STEAM_DISTR</t>
  </si>
  <si>
    <t>UED.ktoe.EE.ISI.BF_BOF.FINISHING.ELEC.ELEC</t>
  </si>
  <si>
    <t>UED.ktoe.EE.ISI.EAF.TOTAL.TOTAL.TOTAL</t>
  </si>
  <si>
    <t>UED.ktoe.EE.ISI.EAF.LIGHT.GENERIC.ELEC</t>
  </si>
  <si>
    <t>UED.ktoe.EE.ISI.EAF.AIRCOMP.GENERIC.ELEC</t>
  </si>
  <si>
    <t>UED.ktoe.EE.ISI.EAF.MOTOR.GENERIC.ELEC</t>
  </si>
  <si>
    <t>UED.ktoe.EE.ISI.EAF.FANS.GENERIC.ELEC</t>
  </si>
  <si>
    <t>UED.ktoe.EE.ISI.EAF.LOW_ENTH.TOTAL.TOTAL</t>
  </si>
  <si>
    <t>UED.ktoe.EE.ISI.EAF.LOW_ENTH.THERM.DIESEL_LIQBIO</t>
  </si>
  <si>
    <t>UED.ktoe.EE.ISI.EAF.LOW_ENTH.THERM.NG_BIOGAS</t>
  </si>
  <si>
    <t>UED.ktoe.EE.ISI.EAF.LOW_ENTH.THERM.SOLAR_GEO</t>
  </si>
  <si>
    <t>UED.ktoe.EE.ISI.EAF.LOW_ENTH.HP.AMBIENT</t>
  </si>
  <si>
    <t>UED.ktoe.EE.ISI.EAF.LOW_ENTH.THERM.ELEC</t>
  </si>
  <si>
    <t>UED.ktoe.EE.ISI.EAF.SMELTING.TOTAL.TOTAL</t>
  </si>
  <si>
    <t>UED.ktoe.EE.ISI.EAF.SMELTING.THERM.NONCOKE_SOLIDS</t>
  </si>
  <si>
    <t>UED.ktoe.EE.ISI.EAF.SMELTING.THERM.RFO</t>
  </si>
  <si>
    <t>UED.ktoe.EE.ISI.EAF.SMELTING.THERM.NG_BIOGAS</t>
  </si>
  <si>
    <t>UED.ktoe.EE.ISI.EAF.SMELTING.THERM.DERIVED</t>
  </si>
  <si>
    <t>UED.ktoe.EE.ISI.EAF.ARC_FURNACE.ELEC.ELEC</t>
  </si>
  <si>
    <t>UED.ktoe.EE.ISI.EAF.REFINING.TOTAL.TOTAL</t>
  </si>
  <si>
    <t>UED.ktoe.EE.ISI.EAF.REFINING.THERM.TOTAL</t>
  </si>
  <si>
    <t>UED.ktoe.EE.ISI.EAF.REFINING.THERM.LPG</t>
  </si>
  <si>
    <t>UED.ktoe.EE.ISI.EAF.REFINING.THERM.DIESEL_LIQBIO</t>
  </si>
  <si>
    <t>UED.ktoe.EE.ISI.EAF.REFINING.THERM.RFO</t>
  </si>
  <si>
    <t>UED.ktoe.EE.ISI.EAF.REFINING.THERM.NG_BIOGAS</t>
  </si>
  <si>
    <t>UED.ktoe.EE.ISI.EAF.REFINING.ELEC.ELEC</t>
  </si>
  <si>
    <t>UED.ktoe.EE.ISI.EAF.FINISHING.THERM.TOTAL</t>
  </si>
  <si>
    <t>UED.ktoe.EE.ISI.EAF.FINISHING.THERM.LPG</t>
  </si>
  <si>
    <t>UED.ktoe.EE.ISI.EAF.FINISHING.THERM.DIESEL_LIQBIO</t>
  </si>
  <si>
    <t>UED.ktoe.EE.ISI.EAF.FINISHING.THERM.NG_BIOGAS</t>
  </si>
  <si>
    <t>UED.ktoe.EE.ISI.EAF.FINISHING_STEAM.TOTAL.TOTAL</t>
  </si>
  <si>
    <t>UED.ktoe.EE.ISI.EAF.FINISHING_STEAM.STEAM.NONCOKE_SOLIDS</t>
  </si>
  <si>
    <t>UED.ktoe.EE.ISI.EAF.FINISHING_STEAM.STEAM.RFG</t>
  </si>
  <si>
    <t>UED.ktoe.EE.ISI.EAF.FINISHING_STEAM.STEAM.LPG</t>
  </si>
  <si>
    <t>UED.ktoe.EE.ISI.EAF.FINISHING_STEAM.STEAM.DIESEL_LIQBIO</t>
  </si>
  <si>
    <t>UED.ktoe.EE.ISI.EAF.FINISHING_STEAM.STEAM.RFO</t>
  </si>
  <si>
    <t>UED.ktoe.EE.ISI.EAF.FINISHING_STEAM.STEAM.OTHER</t>
  </si>
  <si>
    <t>UED.ktoe.EE.ISI.EAF.FINISHING_STEAM.STEAM.NG_BIOGAS</t>
  </si>
  <si>
    <t>UED.ktoe.EE.ISI.EAF.FINISHING_STEAM.STEAM.DERIVED</t>
  </si>
  <si>
    <t>UED.ktoe.EE.ISI.EAF.FINISHING_STEAM.STEAM.BIOMASS_WASTE</t>
  </si>
  <si>
    <t>UED.ktoe.EE.ISI.EAF.FINISHING_STEAM.STEAM.STEAM_DISTR</t>
  </si>
  <si>
    <t>UED.ktoe.EE.ISI.EAF.FINISHING.ELEC.ELEC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</si>
  <si>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</si>
  <si>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</si>
  <si>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</si>
  <si>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FUEL_EMI.ktCO2.EE.ISI.BF_BOF.LIGHT.GENERIC.ELEC</t>
  </si>
  <si>
    <t>FUEL_EMI.ktCO2.EE.ISI.BF_BOF.AIRCOMP.GENERIC.ELEC</t>
  </si>
  <si>
    <t>FUEL_EMI.ktCO2.EE.ISI.BF_BOF.MOTOR.GENERIC.ELEC</t>
  </si>
  <si>
    <t>FUEL_EMI.ktCO2.EE.ISI.BF_BOF.FANS.GENERIC.ELEC</t>
  </si>
  <si>
    <t>FUEL_EMI.ktCO2.EE.ISI.BF_BOF.LOW_ENTH.TOTAL.TOTAL</t>
  </si>
  <si>
    <t>FUEL_EMI.ktCO2.EE.ISI.BF_BOF.LOW_ENTH.THERM.DIESEL_LIQBIO</t>
  </si>
  <si>
    <t>FUEL_EMI.ktCO2.EE.ISI.BF_BOF.LOW_ENTH.THERM.NG_BIOGAS</t>
  </si>
  <si>
    <t>FUEL_EMI.ktCO2.EE.ISI.BF_BOF.LOW_ENTH.THERM.SOLAR_GEO</t>
  </si>
  <si>
    <t>FUEL_EMI.ktCO2.EE.ISI.BF_BOF.LOW_ENTH.HP.AMBIENT</t>
  </si>
  <si>
    <t>FUEL_EMI.ktCO2.EE.ISI.BF_BOF.LOW_ENTH.THERM.ELEC</t>
  </si>
  <si>
    <t>FUEL_EMI.ktCO2.EE.ISI.BF_BOF.SINTERING.TOTAL.TOTAL</t>
  </si>
  <si>
    <t>FUEL_EMI.ktCO2.EE.ISI.BF_BOF.SINTERING.THERM.NONCOKE_SOLIDS</t>
  </si>
  <si>
    <t>FUEL_EMI.ktCO2.EE.ISI.BF_BOF.SINTERING.THERM.RFO</t>
  </si>
  <si>
    <t>FUEL_EMI.ktCO2.EE.ISI.BF_BOF.SINTERING.THERM.NG_BIOGAS</t>
  </si>
  <si>
    <t>FUEL_EMI.ktCO2.EE.ISI.BF_BOF.SINTERING.THERM.DERIVED</t>
  </si>
  <si>
    <t>FUEL_EMI.ktCO2.EE.ISI.BF_BOF.SINTERING.THERM.ELEC</t>
  </si>
  <si>
    <t>FUEL_EMI.ktCO2.EE.ISI.BF_BOF.BLAST_FURNACE.TOTAL.TOTAL</t>
  </si>
  <si>
    <t>FUEL_EMI.ktCO2.EE.ISI.BF_BOF.BLAST_FURNACE.THERM.NONCOKE_SOLIDS</t>
  </si>
  <si>
    <t>FUEL_EMI.ktCO2.EE.ISI.BF_BOF.BLAST_FURNACE.THERM.COKE</t>
  </si>
  <si>
    <t>FUEL_EMI.ktCO2.EE.ISI.BF_BOF.BLAST_FURNACE.THERM.RFO</t>
  </si>
  <si>
    <t>FUEL_EMI.ktCO2.EE.ISI.BF_BOF.BLAST_FURNACE.THERM.NG_BIOGAS</t>
  </si>
  <si>
    <t>FUEL_EMI.ktCO2.EE.ISI.BF_BOF.BLAST_FURNACE.THERM.DERIVED</t>
  </si>
  <si>
    <t>FUEL_EMI.ktCO2.EE.ISI.BF_BOF.REFINING.TOTAL.TOTAL</t>
  </si>
  <si>
    <t>FUEL_EMI.ktCO2.EE.ISI.BF_BOF.REFINING.THERM.TOTAL</t>
  </si>
  <si>
    <t>FUEL_EMI.ktCO2.EE.ISI.BF_BOF.REFINING.THERM.LPG</t>
  </si>
  <si>
    <t>FUEL_EMI.ktCO2.EE.ISI.BF_BOF.REFINING.THERM.DIESEL_LIQBIO</t>
  </si>
  <si>
    <t>FUEL_EMI.ktCO2.EE.ISI.BF_BOF.REFINING.THERM.RFO</t>
  </si>
  <si>
    <t>FUEL_EMI.ktCO2.EE.ISI.BF_BOF.REFINING.THERM.NG_BIOGAS</t>
  </si>
  <si>
    <t>FUEL_EMI.ktCO2.EE.ISI.BF_BOF.REFINING.ELEC.ELEC</t>
  </si>
  <si>
    <t>FUEL_EMI.ktCO2.EE.ISI.BF_BOF.FINISHING.THERM.TOTAL</t>
  </si>
  <si>
    <t>FUEL_EMI.ktCO2.EE.ISI.BF_BOF.FINISHING.THERM.LPG</t>
  </si>
  <si>
    <t>FUEL_EMI.ktCO2.EE.ISI.BF_BOF.FINISHING.THERM.DIESEL_LIQBIO</t>
  </si>
  <si>
    <t>FUEL_EMI.ktCO2.EE.ISI.BF_BOF.FINISHING.THERM.NG_BIOGAS</t>
  </si>
  <si>
    <t>FUEL_EMI.ktCO2.EE.ISI.BF_BOF.FINISHING_STEAM.TOTAL.TOTAL</t>
  </si>
  <si>
    <t>FUEL_EMI.ktCO2.EE.ISI.BF_BOF.FINISHING_STEAM.STEAM.NONCOKE_SOLIDS</t>
  </si>
  <si>
    <t>FUEL_EMI.ktCO2.EE.ISI.BF_BOF.FINISHING_STEAM.STEAM.RFG</t>
  </si>
  <si>
    <t>FUEL_EMI.ktCO2.EE.ISI.BF_BOF.FINISHING_STEAM.STEAM.LPG</t>
  </si>
  <si>
    <t>FUEL_EMI.ktCO2.EE.ISI.BF_BOF.FINISHING_STEAM.STEAM.DIESEL_LIQBIO</t>
  </si>
  <si>
    <t>FUEL_EMI.ktCO2.EE.ISI.BF_BOF.FINISHING_STEAM.STEAM.RFO</t>
  </si>
  <si>
    <t>FUEL_EMI.ktCO2.EE.ISI.BF_BOF.FINISHING_STEAM.STEAM.OTHER</t>
  </si>
  <si>
    <t>FUEL_EMI.ktCO2.EE.ISI.BF_BOF.FINISHING_STEAM.STEAM.NG_BIOGAS</t>
  </si>
  <si>
    <t>FUEL_EMI.ktCO2.EE.ISI.BF_BOF.FINISHING_STEAM.STEAM.DERIVED</t>
  </si>
  <si>
    <t>FUEL_EMI.ktCO2.EE.ISI.BF_BOF.FINISHING_STEAM.STEAM.BIOMASS_WASTE</t>
  </si>
  <si>
    <t>FUEL_EMI.ktCO2.EE.ISI.BF_BOF.FINISHING_STEAM.STEAM.STEAM_DISTR</t>
  </si>
  <si>
    <t>FUEL_EMI.ktCO2.EE.ISI.BF_BOF.FINISHING.ELEC.ELEC</t>
  </si>
  <si>
    <t>PROCESS_EMI.ktCO2.EE.ISI.BF_BOF</t>
  </si>
  <si>
    <t>FUEL_EMI.ktCO2.EE.ISI.EAF.LIGHT.GENERIC.ELEC</t>
  </si>
  <si>
    <t>FUEL_EMI.ktCO2.EE.ISI.EAF.AIRCOMP.GENERIC.ELEC</t>
  </si>
  <si>
    <t>FUEL_EMI.ktCO2.EE.ISI.EAF.MOTOR.GENERIC.ELEC</t>
  </si>
  <si>
    <t>FUEL_EMI.ktCO2.EE.ISI.EAF.FANS.GENERIC.ELEC</t>
  </si>
  <si>
    <t>FUEL_EMI.ktCO2.EE.ISI.EAF.LOW_ENTH.TOTAL.TOTAL</t>
  </si>
  <si>
    <t>FUEL_EMI.ktCO2.EE.ISI.EAF.LOW_ENTH.THERM.DIESEL_LIQBIO</t>
  </si>
  <si>
    <t>FUEL_EMI.ktCO2.EE.ISI.EAF.LOW_ENTH.THERM.NG_BIOGAS</t>
  </si>
  <si>
    <t>FUEL_EMI.ktCO2.EE.ISI.EAF.LOW_ENTH.THERM.SOLAR_GEO</t>
  </si>
  <si>
    <t>FUEL_EMI.ktCO2.EE.ISI.EAF.LOW_ENTH.HP.AMBIENT</t>
  </si>
  <si>
    <t>FUEL_EMI.ktCO2.EE.ISI.EAF.LOW_ENTH.THERM.ELEC</t>
  </si>
  <si>
    <t>FUEL_EMI.ktCO2.EE.ISI.EAF.SMELTING.TOTAL.TOTAL</t>
  </si>
  <si>
    <t>FUEL_EMI.ktCO2.EE.ISI.EAF.SMELTING.THERM.NONCOKE_SOLIDS</t>
  </si>
  <si>
    <t>FUEL_EMI.ktCO2.EE.ISI.EAF.SMELTING.THERM.RFO</t>
  </si>
  <si>
    <t>FUEL_EMI.ktCO2.EE.ISI.EAF.SMELTING.THERM.NG_BIOGAS</t>
  </si>
  <si>
    <t>FUEL_EMI.ktCO2.EE.ISI.EAF.SMELTING.THERM.DERIVED</t>
  </si>
  <si>
    <t>FUEL_EMI.ktCO2.EE.ISI.EAF.ARC_FURNACE.ELEC.ELEC</t>
  </si>
  <si>
    <t>FUEL_EMI.ktCO2.EE.ISI.EAF.REFINING.TOTAL.TOTAL</t>
  </si>
  <si>
    <t>FUEL_EMI.ktCO2.EE.ISI.EAF.REFINING.THERM.TOTAL</t>
  </si>
  <si>
    <t>FUEL_EMI.ktCO2.EE.ISI.EAF.REFINING.THERM.LPG</t>
  </si>
  <si>
    <t>FUEL_EMI.ktCO2.EE.ISI.EAF.REFINING.THERM.DIESEL_LIQBIO</t>
  </si>
  <si>
    <t>FUEL_EMI.ktCO2.EE.ISI.EAF.REFINING.THERM.RFO</t>
  </si>
  <si>
    <t>FUEL_EMI.ktCO2.EE.ISI.EAF.REFINING.THERM.NG_BIOGAS</t>
  </si>
  <si>
    <t>FUEL_EMI.ktCO2.EE.ISI.EAF.REFINING.ELEC.ELEC</t>
  </si>
  <si>
    <t>FUEL_EMI.ktCO2.EE.ISI.EAF.FINISHING.THERM.TOTAL</t>
  </si>
  <si>
    <t>FUEL_EMI.ktCO2.EE.ISI.EAF.FINISHING.THERM.LPG</t>
  </si>
  <si>
    <t>FUEL_EMI.ktCO2.EE.ISI.EAF.FINISHING.THERM.DIESEL_LIQBIO</t>
  </si>
  <si>
    <t>FUEL_EMI.ktCO2.EE.ISI.EAF.FINISHING.THERM.NG_BIOGAS</t>
  </si>
  <si>
    <t>FUEL_EMI.ktCO2.EE.ISI.EAF.FINISHING_STEAM.TOTAL.TOTAL</t>
  </si>
  <si>
    <t>FUEL_EMI.ktCO2.EE.ISI.EAF.FINISHING_STEAM.STEAM.NONCOKE_SOLIDS</t>
  </si>
  <si>
    <t>FUEL_EMI.ktCO2.EE.ISI.EAF.FINISHING_STEAM.STEAM.RFG</t>
  </si>
  <si>
    <t>FUEL_EMI.ktCO2.EE.ISI.EAF.FINISHING_STEAM.STEAM.LPG</t>
  </si>
  <si>
    <t>FUEL_EMI.ktCO2.EE.ISI.EAF.FINISHING_STEAM.STEAM.DIESEL_LIQBIO</t>
  </si>
  <si>
    <t>FUEL_EMI.ktCO2.EE.ISI.EAF.FINISHING_STEAM.STEAM.RFO</t>
  </si>
  <si>
    <t>FUEL_EMI.ktCO2.EE.ISI.EAF.FINISHING_STEAM.STEAM.OTHER</t>
  </si>
  <si>
    <t>FUEL_EMI.ktCO2.EE.ISI.EAF.FINISHING_STEAM.STEAM.NG_BIOGAS</t>
  </si>
  <si>
    <t>FUEL_EMI.ktCO2.EE.ISI.EAF.FINISHING_STEAM.STEAM.DERIVED</t>
  </si>
  <si>
    <t>FUEL_EMI.ktCO2.EE.ISI.EAF.FINISHING_STEAM.STEAM.BIOMASS_WASTE</t>
  </si>
  <si>
    <t>FUEL_EMI.ktCO2.EE.ISI.EAF.FINISHING_STEAM.STEAM.STEAM_DISTR</t>
  </si>
  <si>
    <t>FUEL_EMI.ktCO2.EE.ISI.EAF.FINISHING.ELEC.ELEC</t>
  </si>
  <si>
    <t>PROCESS_EMI.ktCO2.EE.ISI.EAF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</si>
  <si>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</si>
  <si>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</si>
  <si>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</si>
  <si>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</si>
  <si>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VA.Meuro2015.EE.NFM.ALUMINA</t>
  </si>
  <si>
    <t>VA.Meuro2015.EE.NFM.PRIM_ALU</t>
  </si>
  <si>
    <t>VA.Meuro2015.EE.NFM.SEC_ALU</t>
  </si>
  <si>
    <t>VA.Meuro2015.EE.NFM.OTHER_NFM</t>
  </si>
  <si>
    <t>Physical output (kt)</t>
  </si>
  <si>
    <t>Alumina production (kt)</t>
  </si>
  <si>
    <t>OUTPUT.kt.EE.NFM.ALUMINA</t>
  </si>
  <si>
    <t>Aluminium production (kt)</t>
  </si>
  <si>
    <t>OUTPUT.kt.EE.NFM.PRIM_ALU</t>
  </si>
  <si>
    <t>OUTPUT.kt.EE.NFM.SEC_ALU</t>
  </si>
  <si>
    <t>Other non-ferrous metals (kt lead eq.)</t>
  </si>
  <si>
    <t>OUTPUT.kt.EE.NFM.OTHER_NFM</t>
  </si>
  <si>
    <t>Installed capacity (kt production)</t>
  </si>
  <si>
    <t>CAP.kt.EE.NFM.ALUMINA</t>
  </si>
  <si>
    <t>CAP.kt.EE.NFM.PRIM_ALU</t>
  </si>
  <si>
    <t>CAP.kt.EE.NFM.SEC_ALU</t>
  </si>
  <si>
    <t>CAP.kt.EE.NFM.OTHER_NFM</t>
  </si>
  <si>
    <t>Capacity investment (kt production)</t>
  </si>
  <si>
    <t>NEWCAP.kt.EE.NFM.ALUMINA</t>
  </si>
  <si>
    <t>NEWCAP.kt.EE.NFM.PRIM_ALU</t>
  </si>
  <si>
    <t>NEWCAP.kt.EE.NFM.SEC_ALU</t>
  </si>
  <si>
    <t>NEWCAP.kt.EE.NFM.OTHER_NFM</t>
  </si>
  <si>
    <t>Decommissioned capacity (kt production)</t>
  </si>
  <si>
    <t>Idle capacity (kt production)</t>
  </si>
  <si>
    <t>FEC.ktoe.EE.NFM.TOTAL.TOTAL.TOTAL.TOTAL</t>
  </si>
  <si>
    <t>FEC.ktoe.EE.NFM.TOTAL.TOTAL.TOTAL.SOLIDS</t>
  </si>
  <si>
    <t>FEC.ktoe.EE.NFM.TOTAL.TOTAL.TOTAL.RFG</t>
  </si>
  <si>
    <t>FEC.ktoe.EE.NFM.TOTAL.TOTAL.TOTAL.LPG</t>
  </si>
  <si>
    <t>FEC.ktoe.EE.NFM.TOTAL.TOTAL.TOTAL.DIESEL</t>
  </si>
  <si>
    <t>FEC.ktoe.EE.NFM.TOTAL.TOTAL.TOTAL.RFO</t>
  </si>
  <si>
    <t>FEC.ktoe.EE.NFM.TOTAL.TOTAL.TOTAL.OTHER</t>
  </si>
  <si>
    <t>FEC.ktoe.EE.NFM.TOTAL.TOTAL.TOTAL.NG</t>
  </si>
  <si>
    <t>FEC.ktoe.EE.NFM.TOTAL.TOTAL.TOTAL.DERIVED</t>
  </si>
  <si>
    <t>FEC.ktoe.EE.NFM.TOTAL.TOTAL.TOTAL.BIOMASS_WASTE</t>
  </si>
  <si>
    <t>FEC.ktoe.EE.NFM.TOTAL.TOTAL.TOTAL.BIOGAS</t>
  </si>
  <si>
    <t>FEC.ktoe.EE.NFM.TOTAL.TOTAL.TOTAL.LIQBIO</t>
  </si>
  <si>
    <t>FEC.ktoe.EE.NFM.TOTAL.TOTAL.TOTAL.SOLAR</t>
  </si>
  <si>
    <t>FEC.ktoe.EE.NFM.TOTAL.TOTAL.TOTAL.GEO</t>
  </si>
  <si>
    <t>FEC.ktoe.EE.NFM.TOTAL.TOTAL.TOTAL.AMBIENT</t>
  </si>
  <si>
    <t>FEC.ktoe.EE.NFM.TOTAL.TOTAL.TOTAL.STEAM_DISTR</t>
  </si>
  <si>
    <t>FEC.ktoe.EE.NFM.TOTAL.TOTAL.TOTAL.ELEC</t>
  </si>
  <si>
    <t>FEC.ktoe.EE.NFM.ALUMINA.TOTAL.TOTAL.TOTAL</t>
  </si>
  <si>
    <t>FEC.ktoe.EE.NFM.ALUMINA.LIGHT.GENERIC.ELEC</t>
  </si>
  <si>
    <t>FEC.ktoe.EE.NFM.ALUMINA.AIRCOMP.GENERIC.ELEC</t>
  </si>
  <si>
    <t>FEC.ktoe.EE.NFM.ALUMINA.MOTOR.GENERIC.ELEC</t>
  </si>
  <si>
    <t>FEC.ktoe.EE.NFM.ALUMINA.FANS.GENERIC.ELEC</t>
  </si>
  <si>
    <t>FEC.ktoe.EE.NFM.ALUMINA.LOW_ENTH.TOTAL.TOTAL</t>
  </si>
  <si>
    <t>FEC.ktoe.EE.NFM.ALUMINA.LOW_ENTH.THERM.DIESEL_LIQBIO</t>
  </si>
  <si>
    <t>FEC.ktoe.EE.NFM.ALUMINA.LOW_ENTH.THERM.NG_BIOGAS</t>
  </si>
  <si>
    <t>FEC.ktoe.EE.NFM.ALUMINA.LOW_ENTH.THERM.SOLAR_GEO</t>
  </si>
  <si>
    <t>FEC.ktoe.EE.NFM.ALUMINA.LOW_ENTH.HP.AMBIENT</t>
  </si>
  <si>
    <t>FEC.ktoe.EE.NFM.ALUMINA.LOW_ENTH.THERM.ELEC</t>
  </si>
  <si>
    <t>Alumina production: High-enthalpy heat</t>
  </si>
  <si>
    <t>FEC.ktoe.EE.NFM.ALUMINA.A_PRODUCTION.TOTAL.TOTAL</t>
  </si>
  <si>
    <t>FEC.ktoe.EE.NFM.ALUMINA.A_PRODUCTION.STEAM.SOLIDS</t>
  </si>
  <si>
    <t>FEC.ktoe.EE.NFM.ALUMINA.A_PRODUCTION.STEAM.RFG</t>
  </si>
  <si>
    <t>FEC.ktoe.EE.NFM.ALUMINA.A_PRODUCTION.STEAM.LPG</t>
  </si>
  <si>
    <t>FEC.ktoe.EE.NFM.ALUMINA.A_PRODUCTION.STEAM.DIESEL_LIQBIO</t>
  </si>
  <si>
    <t>FEC.ktoe.EE.NFM.ALUMINA.A_PRODUCTION.STEAM.RFO</t>
  </si>
  <si>
    <t>FEC.ktoe.EE.NFM.ALUMINA.A_PRODUCTION.STEAM.OTHER</t>
  </si>
  <si>
    <t>FEC.ktoe.EE.NFM.ALUMINA.A_PRODUCTION.STEAM.NG_BIOGAS</t>
  </si>
  <si>
    <t>FEC.ktoe.EE.NFM.ALUMINA.A_PRODUCTION.STEAM.DERIVED</t>
  </si>
  <si>
    <t>FEC.ktoe.EE.NFM.ALUMINA.A_PRODUCTION.STEAM.BIOMASS_WASTE</t>
  </si>
  <si>
    <t>FEC.ktoe.EE.NFM.ALUMINA.A_PRODUCTION.STEAM.STEAM_DISTR</t>
  </si>
  <si>
    <t>Alumina production: Refining</t>
  </si>
  <si>
    <t>FEC.ktoe.EE.NFM.ALUMINA.A_REFINING.TOTAL.TOTAL</t>
  </si>
  <si>
    <t>FEC.ktoe.EE.NFM.ALUMINA.A_REFINING.THERM.LPG</t>
  </si>
  <si>
    <t>FEC.ktoe.EE.NFM.ALUMINA.A_REFINING.THERM.DIESEL_LIQBIO</t>
  </si>
  <si>
    <t>FEC.ktoe.EE.NFM.ALUMINA.A_REFINING.THERM.RFO</t>
  </si>
  <si>
    <t>FEC.ktoe.EE.NFM.ALUMINA.A_REFINING.THERM.NG_BIOGAS</t>
  </si>
  <si>
    <t>FEC.ktoe.EE.NFM.ALUMINA.A_REFINING.THERM.ELEC</t>
  </si>
  <si>
    <t>FEC.ktoe.EE.NFM.PRIM_ALU.TOTAL.TOTAL.TOTAL</t>
  </si>
  <si>
    <t>FEC.ktoe.EE.NFM.PRIM_ALU.LIGHT.GENERIC.ELEC</t>
  </si>
  <si>
    <t>FEC.ktoe.EE.NFM.PRIM_ALU.AIRCOMP.GENERIC.ELEC</t>
  </si>
  <si>
    <t>FEC.ktoe.EE.NFM.PRIM_ALU.MOTOR.GENERIC.ELEC</t>
  </si>
  <si>
    <t>FEC.ktoe.EE.NFM.PRIM_ALU.FANS.GENERIC.ELEC</t>
  </si>
  <si>
    <t>FEC.ktoe.EE.NFM.PRIM_ALU.LOW_ENTH.TOTAL.TOTAL</t>
  </si>
  <si>
    <t>FEC.ktoe.EE.NFM.PRIM_ALU.LOW_ENTH.THERM.DIESEL_LIQBIO</t>
  </si>
  <si>
    <t>FEC.ktoe.EE.NFM.PRIM_ALU.LOW_ENTH.THERM.NG_BIOGAS</t>
  </si>
  <si>
    <t>FEC.ktoe.EE.NFM.PRIM_ALU.LOW_ENTH.THERM.SOLAR_GEO</t>
  </si>
  <si>
    <t>FEC.ktoe.EE.NFM.PRIM_ALU.LOW_ENTH.HP.AMBIENT</t>
  </si>
  <si>
    <t>FEC.ktoe.EE.NFM.PRIM_ALU.LOW_ENTH.THERM.ELEC</t>
  </si>
  <si>
    <t>Aluminium electrolysis (smelting)</t>
  </si>
  <si>
    <t>FEC.ktoe.EE.NFM.PRIM_ALU.SMELTING.ELEC.ELEC</t>
  </si>
  <si>
    <t>Aluminium processing  (metallurgy e.g. cast house, reheating)</t>
  </si>
  <si>
    <t>FEC.ktoe.EE.NFM.PRIM_ALU.PROCESSING.TOTAL.TOTAL</t>
  </si>
  <si>
    <t>Aluminium processing - Thermal</t>
  </si>
  <si>
    <t>FEC.ktoe.EE.NFM.PRIM_ALU.PROCESSING.THERM.TOTAL</t>
  </si>
  <si>
    <t>FEC.ktoe.EE.NFM.PRIM_ALU.PROCESSING.THERM.LPG</t>
  </si>
  <si>
    <t>FEC.ktoe.EE.NFM.PRIM_ALU.PROCESSING.THERM.DIESEL_LIQBIO</t>
  </si>
  <si>
    <t>FEC.ktoe.EE.NFM.PRIM_ALU.PROCESSING.THERM.RFO</t>
  </si>
  <si>
    <t>FEC.ktoe.EE.NFM.PRIM_ALU.PROCESSING.THERM.NG_BIOGAS</t>
  </si>
  <si>
    <t>Aluminium processing - Electric</t>
  </si>
  <si>
    <t>FEC.ktoe.EE.NFM.PRIM_ALU.PROCESSING.ELEC.ELEC</t>
  </si>
  <si>
    <t>Aluminium finishing</t>
  </si>
  <si>
    <t>Aluminium finishing - Thermal</t>
  </si>
  <si>
    <t>FEC.ktoe.EE.NFM.PRIM_ALU.FINISHING.THERM.TOTAL</t>
  </si>
  <si>
    <t>FEC.ktoe.EE.NFM.PRIM_ALU.FINISHING.THERM.LPG</t>
  </si>
  <si>
    <t>FEC.ktoe.EE.NFM.PRIM_ALU.FINISHING.THERM.DIESEL_LIQBIO</t>
  </si>
  <si>
    <t>FEC.ktoe.EE.NFM.PRIM_ALU.FINISHING.THERM.NG_BIOGAS</t>
  </si>
  <si>
    <t>Aluminium finishing - Steam</t>
  </si>
  <si>
    <t>FEC.ktoe.EE.NFM.PRIM_ALU.FINISHING_STEAM.TOTAL.TOTAL</t>
  </si>
  <si>
    <t>FEC.ktoe.EE.NFM.PRIM_ALU.FINISHING_STEAM.STEAM.SOLIDS</t>
  </si>
  <si>
    <t>FEC.ktoe.EE.NFM.PRIM_ALU.FINISHING_STEAM.STEAM.RFG</t>
  </si>
  <si>
    <t>FEC.ktoe.EE.NFM.PRIM_ALU.FINISHING_STEAM.STEAM.LPG</t>
  </si>
  <si>
    <t>FEC.ktoe.EE.NFM.PRIM_ALU.FINISHING_STEAM.STEAM.DIESEL_LIQBIO</t>
  </si>
  <si>
    <t>FEC.ktoe.EE.NFM.PRIM_ALU.FINISHING_STEAM.STEAM.RFO</t>
  </si>
  <si>
    <t>FEC.ktoe.EE.NFM.PRIM_ALU.FINISHING_STEAM.STEAM.OTHER</t>
  </si>
  <si>
    <t>FEC.ktoe.EE.NFM.PRIM_ALU.FINISHING_STEAM.STEAM.NG_BIOGAS</t>
  </si>
  <si>
    <t>FEC.ktoe.EE.NFM.PRIM_ALU.FINISHING_STEAM.STEAM.DERIVED</t>
  </si>
  <si>
    <t>FEC.ktoe.EE.NFM.PRIM_ALU.FINISHING_STEAM.STEAM.BIOMASS_WASTE</t>
  </si>
  <si>
    <t>FEC.ktoe.EE.NFM.PRIM_ALU.FINISHING_STEAM.STEAM.STEAM_DISTR</t>
  </si>
  <si>
    <t>Aluminium finishing - Electric</t>
  </si>
  <si>
    <t>FEC.ktoe.EE.NFM.PRIM_ALU.FINISHING.ELEC.ELEC</t>
  </si>
  <si>
    <t>FEC.ktoe.EE.NFM.SEC_ALU.TOTAL.TOTAL.TOTAL</t>
  </si>
  <si>
    <t>FEC.ktoe.EE.NFM.SEC_ALU.LIGHT.GENERIC.ELEC</t>
  </si>
  <si>
    <t>FEC.ktoe.EE.NFM.SEC_ALU.AIRCOMP.GENERIC.ELEC</t>
  </si>
  <si>
    <t>FEC.ktoe.EE.NFM.SEC_ALU.MOTOR.GENERIC.ELEC</t>
  </si>
  <si>
    <t>FEC.ktoe.EE.NFM.SEC_ALU.FANS.GENERIC.ELEC</t>
  </si>
  <si>
    <t>FEC.ktoe.EE.NFM.SEC_ALU.LOW_ENTH.TOTAL.TOTAL</t>
  </si>
  <si>
    <t>FEC.ktoe.EE.NFM.SEC_ALU.LOW_ENTH.THERM.DIESEL_LIQBIO</t>
  </si>
  <si>
    <t>FEC.ktoe.EE.NFM.SEC_ALU.LOW_ENTH.THERM.NG_BIOGAS</t>
  </si>
  <si>
    <t>FEC.ktoe.EE.NFM.SEC_ALU.LOW_ENTH.THERM.SOLAR_GEO</t>
  </si>
  <si>
    <t>FEC.ktoe.EE.NFM.SEC_ALU.LOW_ENTH.HP.AMBIENT</t>
  </si>
  <si>
    <t>FEC.ktoe.EE.NFM.SEC_ALU.LOW_ENTH.THERM.ELEC</t>
  </si>
  <si>
    <t>Secondary aluminium (incl. pre-treatment, remelting)</t>
  </si>
  <si>
    <t>FEC.ktoe.EE.NFM.SEC_ALU.SEC_REMELTING.TOTAL.TOTAL</t>
  </si>
  <si>
    <t>Secondary aluminium - Thermal</t>
  </si>
  <si>
    <t>FEC.ktoe.EE.NFM.SEC_ALU.SEC_REMELTING.THERM.TOTAL</t>
  </si>
  <si>
    <t>FEC.ktoe.EE.NFM.SEC_ALU.SEC_REMELTING.THERM.LPG</t>
  </si>
  <si>
    <t>FEC.ktoe.EE.NFM.SEC_ALU.SEC_REMELTING.THERM.DIESEL_LIQBIO</t>
  </si>
  <si>
    <t>FEC.ktoe.EE.NFM.SEC_ALU.SEC_REMELTING.THERM.RFO</t>
  </si>
  <si>
    <t>FEC.ktoe.EE.NFM.SEC_ALU.SEC_REMELTING.THERM.NG_BIOGAS</t>
  </si>
  <si>
    <t>Secondary aluminium - Electric</t>
  </si>
  <si>
    <t>FEC.ktoe.EE.NFM.SEC_ALU.SEC_REMELTING.ELEC.ELEC</t>
  </si>
  <si>
    <t>FEC.ktoe.EE.NFM.SEC_ALU.SEC_PROCESSING.TOTAL.TOTAL</t>
  </si>
  <si>
    <t>FEC.ktoe.EE.NFM.SEC_ALU.SEC_PROCESSING.THERM.TOTAL</t>
  </si>
  <si>
    <t>FEC.ktoe.EE.NFM.SEC_ALU.SEC_PROCESSING.THERM.LPG</t>
  </si>
  <si>
    <t>FEC.ktoe.EE.NFM.SEC_ALU.SEC_PROCESSING.THERM.DIESEL_LIQBIO</t>
  </si>
  <si>
    <t>FEC.ktoe.EE.NFM.SEC_ALU.SEC_PROCESSING.THERM.RFO</t>
  </si>
  <si>
    <t>FEC.ktoe.EE.NFM.SEC_ALU.SEC_PROCESSING.THERM.NG_BIOGAS</t>
  </si>
  <si>
    <t>FEC.ktoe.EE.NFM.SEC_ALU.SEC_PROCESSING.ELEC.ELEC</t>
  </si>
  <si>
    <t>FEC.ktoe.EE.NFM.SEC_ALU.SEC_FINISHING.THERM.TOTAL</t>
  </si>
  <si>
    <t>FEC.ktoe.EE.NFM.SEC_ALU.SEC_FINISHING.THERM.LPG</t>
  </si>
  <si>
    <t>FEC.ktoe.EE.NFM.SEC_ALU.SEC_FINISHING.THERM.DIESEL_LIQBIO</t>
  </si>
  <si>
    <t>FEC.ktoe.EE.NFM.SEC_ALU.SEC_FINISHING.THERM.NG_BIOGAS</t>
  </si>
  <si>
    <t>FEC.ktoe.EE.NFM.SEC_ALU.SEC_FINISHING_STEAM.TOTAL.TOTAL</t>
  </si>
  <si>
    <t>FEC.ktoe.EE.NFM.SEC_ALU.SEC_FINISHING_STEAM.STEAM.SOLIDS</t>
  </si>
  <si>
    <t>FEC.ktoe.EE.NFM.SEC_ALU.SEC_FINISHING_STEAM.STEAM.RFG</t>
  </si>
  <si>
    <t>FEC.ktoe.EE.NFM.SEC_ALU.SEC_FINISHING_STEAM.STEAM.LPG</t>
  </si>
  <si>
    <t>FEC.ktoe.EE.NFM.SEC_ALU.SEC_FINISHING_STEAM.STEAM.DIESEL_LIQBIO</t>
  </si>
  <si>
    <t>FEC.ktoe.EE.NFM.SEC_ALU.SEC_FINISHING_STEAM.STEAM.RFO</t>
  </si>
  <si>
    <t>FEC.ktoe.EE.NFM.SEC_ALU.SEC_FINISHING_STEAM.STEAM.OTHER</t>
  </si>
  <si>
    <t>FEC.ktoe.EE.NFM.SEC_ALU.SEC_FINISHING_STEAM.STEAM.NG_BIOGAS</t>
  </si>
  <si>
    <t>FEC.ktoe.EE.NFM.SEC_ALU.SEC_FINISHING_STEAM.STEAM.DERIVED</t>
  </si>
  <si>
    <t>FEC.ktoe.EE.NFM.SEC_ALU.SEC_FINISHING_STEAM.STEAM.BIOMASS_WASTE</t>
  </si>
  <si>
    <t>FEC.ktoe.EE.NFM.SEC_ALU.SEC_FINISHING_STEAM.STEAM.STEAM_DISTR</t>
  </si>
  <si>
    <t>FEC.ktoe.EE.NFM.SEC_ALU.SEC_FINISHING.ELEC.ELEC</t>
  </si>
  <si>
    <t>FEC.ktoe.EE.NFM.OTHER_NFM.TOTAL.TOTAL.TOTAL</t>
  </si>
  <si>
    <t>FEC.ktoe.EE.NFM.OTHER_NFM.LIGHT.GENERIC.ELEC</t>
  </si>
  <si>
    <t>FEC.ktoe.EE.NFM.OTHER_NFM.AIRCOMP.GENERIC.ELEC</t>
  </si>
  <si>
    <t>FEC.ktoe.EE.NFM.OTHER_NFM.MOTOR.GENERIC.ELEC</t>
  </si>
  <si>
    <t>FEC.ktoe.EE.NFM.OTHER_NFM.FANS.GENERIC.ELEC</t>
  </si>
  <si>
    <t>FEC.ktoe.EE.NFM.OTHER_NFM.LOW_ENTH.TOTAL.TOTAL</t>
  </si>
  <si>
    <t>FEC.ktoe.EE.NFM.OTHER_NFM.LOW_ENTH.THERM.DIESEL_LIQBIO</t>
  </si>
  <si>
    <t>FEC.ktoe.EE.NFM.OTHER_NFM.LOW_ENTH.THERM.NG_BIOGAS</t>
  </si>
  <si>
    <t>FEC.ktoe.EE.NFM.OTHER_NFM.LOW_ENTH.THERM.SOLAR_GEO</t>
  </si>
  <si>
    <t>FEC.ktoe.EE.NFM.OTHER_NFM.LOW_ENTH.HP.AMBIENT</t>
  </si>
  <si>
    <t>FEC.ktoe.EE.NFM.OTHER_NFM.LOW_ENTH.THERM.ELEC</t>
  </si>
  <si>
    <t>Other Metals: production</t>
  </si>
  <si>
    <t>FEC.ktoe.EE.NFM.OTHER_NFM.OTH_PRODUCTION.TOTAL.TOTAL</t>
  </si>
  <si>
    <t>Metal production - Thermal</t>
  </si>
  <si>
    <t>FEC.ktoe.EE.NFM.OTHER_NFM.OTH_PRODUCTION.THERM.TOTAL</t>
  </si>
  <si>
    <t>FEC.ktoe.EE.NFM.OTHER_NFM.OTH_PRODUCTION.THERM.SOLIDS</t>
  </si>
  <si>
    <t>FEC.ktoe.EE.NFM.OTHER_NFM.OTH_PRODUCTION.THERM.LPG</t>
  </si>
  <si>
    <t>FEC.ktoe.EE.NFM.OTHER_NFM.OTH_PRODUCTION.THERM.DIESEL_LIQBIO</t>
  </si>
  <si>
    <t>FEC.ktoe.EE.NFM.OTHER_NFM.OTH_PRODUCTION.THERM.RFO</t>
  </si>
  <si>
    <t>FEC.ktoe.EE.NFM.OTHER_NFM.OTH_PRODUCTION.THERM.NG_BIOGAS</t>
  </si>
  <si>
    <t>Metal production - Electric</t>
  </si>
  <si>
    <t>FEC.ktoe.EE.NFM.OTHER_NFM.OTH_PRODUCTION.ELEC.ELEC</t>
  </si>
  <si>
    <t>Metal processing  (metallurgy e.g. cast house, reheating)</t>
  </si>
  <si>
    <t>FEC.ktoe.EE.NFM.OTHER_NFM.OTH_PROCESSING.TOTAL.TOTAL</t>
  </si>
  <si>
    <t>Metal processing - Thermal</t>
  </si>
  <si>
    <t>FEC.ktoe.EE.NFM.OTHER_NFM.OTH_PROCESSING.THERM.TOTAL</t>
  </si>
  <si>
    <t>FEC.ktoe.EE.NFM.OTHER_NFM.OTH_PROCESSING.THERM.LPG</t>
  </si>
  <si>
    <t>FEC.ktoe.EE.NFM.OTHER_NFM.OTH_PROCESSING.THERM.DIESEL_LIQBIO</t>
  </si>
  <si>
    <t>FEC.ktoe.EE.NFM.OTHER_NFM.OTH_PROCESSING.THERM.RFO</t>
  </si>
  <si>
    <t>FEC.ktoe.EE.NFM.OTHER_NFM.OTH_PROCESSING.THERM.NG_BIOGAS</t>
  </si>
  <si>
    <t>Metal processing - Electric</t>
  </si>
  <si>
    <t>FEC.ktoe.EE.NFM.OTHER_NFM.OTH_PROCESSING.ELEC.ELEC</t>
  </si>
  <si>
    <t>Metal finishing</t>
  </si>
  <si>
    <t>Metal finishing - Thermal</t>
  </si>
  <si>
    <t>FEC.ktoe.EE.NFM.OTHER_NFM.OTH_FINISHING.THERM.TOTAL</t>
  </si>
  <si>
    <t>FEC.ktoe.EE.NFM.OTHER_NFM.OTH_FINISHING.THERM.LPG</t>
  </si>
  <si>
    <t>FEC.ktoe.EE.NFM.OTHER_NFM.OTH_FINISHING.THERM.DIESEL_LIQBIO</t>
  </si>
  <si>
    <t>FEC.ktoe.EE.NFM.OTHER_NFM.OTH_FINISHING.THERM.NG_BIOGAS</t>
  </si>
  <si>
    <t>Metal finishing - Steam</t>
  </si>
  <si>
    <t>FEC.ktoe.EE.NFM.OTHER_NFM.OTH_FINISHING_STEAM.TOTAL.TOTAL</t>
  </si>
  <si>
    <t>FEC.ktoe.EE.NFM.OTHER_NFM.OTH_FINISHING_STEAM.STEAM.SOLIDS</t>
  </si>
  <si>
    <t>FEC.ktoe.EE.NFM.OTHER_NFM.OTH_FINISHING_STEAM.STEAM.RFG</t>
  </si>
  <si>
    <t>FEC.ktoe.EE.NFM.OTHER_NFM.OTH_FINISHING_STEAM.STEAM.LPG</t>
  </si>
  <si>
    <t>FEC.ktoe.EE.NFM.OTHER_NFM.OTH_FINISHING_STEAM.STEAM.DIESEL_LIQBIO</t>
  </si>
  <si>
    <t>FEC.ktoe.EE.NFM.OTHER_NFM.OTH_FINISHING_STEAM.STEAM.RFO</t>
  </si>
  <si>
    <t>FEC.ktoe.EE.NFM.OTHER_NFM.OTH_FINISHING_STEAM.STEAM.OTHER</t>
  </si>
  <si>
    <t>FEC.ktoe.EE.NFM.OTHER_NFM.OTH_FINISHING_STEAM.STEAM.NG_BIOGAS</t>
  </si>
  <si>
    <t>FEC.ktoe.EE.NFM.OTHER_NFM.OTH_FINISHING_STEAM.STEAM.DERIVED</t>
  </si>
  <si>
    <t>FEC.ktoe.EE.NFM.OTHER_NFM.OTH_FINISHING_STEAM.STEAM.BIOMASS_WASTE</t>
  </si>
  <si>
    <t>FEC.ktoe.EE.NFM.OTHER_NFM.OTH_FINISHING_STEAM.STEAM.STEAM_DISTR</t>
  </si>
  <si>
    <t>Metal finishing - Electric</t>
  </si>
  <si>
    <t>FEC.ktoe.EE.NFM.OTHER_NFM.OTH_FINISHING.ELEC.ELEC</t>
  </si>
  <si>
    <t>UED.ktoe.EE.NFM.ALUMINA.TOTAL.TOTAL.TOTAL</t>
  </si>
  <si>
    <t>UED.ktoe.EE.NFM.ALUMINA.LIGHT.GENERIC.ELEC</t>
  </si>
  <si>
    <t>UED.ktoe.EE.NFM.ALUMINA.AIRCOMP.GENERIC.ELEC</t>
  </si>
  <si>
    <t>UED.ktoe.EE.NFM.ALUMINA.MOTOR.GENERIC.ELEC</t>
  </si>
  <si>
    <t>UED.ktoe.EE.NFM.ALUMINA.FANS.GENERIC.ELEC</t>
  </si>
  <si>
    <t>UED.ktoe.EE.NFM.ALUMINA.LOW_ENTH.TOTAL.TOTAL</t>
  </si>
  <si>
    <t>UED.ktoe.EE.NFM.ALUMINA.LOW_ENTH.THERM.DIESEL_LIQBIO</t>
  </si>
  <si>
    <t>UED.ktoe.EE.NFM.ALUMINA.LOW_ENTH.THERM.NG_BIOGAS</t>
  </si>
  <si>
    <t>UED.ktoe.EE.NFM.ALUMINA.LOW_ENTH.THERM.SOLAR_GEO</t>
  </si>
  <si>
    <t>UED.ktoe.EE.NFM.ALUMINA.LOW_ENTH.HP.AMBIENT</t>
  </si>
  <si>
    <t>UED.ktoe.EE.NFM.ALUMINA.LOW_ENTH.THERM.ELEC</t>
  </si>
  <si>
    <t>UED.ktoe.EE.NFM.ALUMINA.A_PRODUCTION.TOTAL.TOTAL</t>
  </si>
  <si>
    <t>UED.ktoe.EE.NFM.ALUMINA.A_PRODUCTION.STEAM.SOLIDS</t>
  </si>
  <si>
    <t>UED.ktoe.EE.NFM.ALUMINA.A_PRODUCTION.STEAM.RFG</t>
  </si>
  <si>
    <t>UED.ktoe.EE.NFM.ALUMINA.A_PRODUCTION.STEAM.LPG</t>
  </si>
  <si>
    <t>UED.ktoe.EE.NFM.ALUMINA.A_PRODUCTION.STEAM.DIESEL_LIQBIO</t>
  </si>
  <si>
    <t>UED.ktoe.EE.NFM.ALUMINA.A_PRODUCTION.STEAM.RFO</t>
  </si>
  <si>
    <t>UED.ktoe.EE.NFM.ALUMINA.A_PRODUCTION.STEAM.OTHER</t>
  </si>
  <si>
    <t>UED.ktoe.EE.NFM.ALUMINA.A_PRODUCTION.STEAM.NG_BIOGAS</t>
  </si>
  <si>
    <t>UED.ktoe.EE.NFM.ALUMINA.A_PRODUCTION.STEAM.DERIVED</t>
  </si>
  <si>
    <t>UED.ktoe.EE.NFM.ALUMINA.A_PRODUCTION.STEAM.BIOMASS_WASTE</t>
  </si>
  <si>
    <t>UED.ktoe.EE.NFM.ALUMINA.A_PRODUCTION.STEAM.STEAM_DISTR</t>
  </si>
  <si>
    <t>UED.ktoe.EE.NFM.ALUMINA.A_REFINING.TOTAL.TOTAL</t>
  </si>
  <si>
    <t>UED.ktoe.EE.NFM.ALUMINA.A_REFINING.THERM.LPG</t>
  </si>
  <si>
    <t>UED.ktoe.EE.NFM.ALUMINA.A_REFINING.THERM.DIESEL_LIQBIO</t>
  </si>
  <si>
    <t>UED.ktoe.EE.NFM.ALUMINA.A_REFINING.THERM.RFO</t>
  </si>
  <si>
    <t>UED.ktoe.EE.NFM.ALUMINA.A_REFINING.THERM.NG_BIOGAS</t>
  </si>
  <si>
    <t>UED.ktoe.EE.NFM.ALUMINA.A_REFINING.THERM.ELEC</t>
  </si>
  <si>
    <t>UED.ktoe.EE.NFM.PRIM_ALU.TOTAL.TOTAL.TOTAL</t>
  </si>
  <si>
    <t>UED.ktoe.EE.NFM.PRIM_ALU.LIGHT.GENERIC.ELEC</t>
  </si>
  <si>
    <t>UED.ktoe.EE.NFM.PRIM_ALU.AIRCOMP.GENERIC.ELEC</t>
  </si>
  <si>
    <t>UED.ktoe.EE.NFM.PRIM_ALU.MOTOR.GENERIC.ELEC</t>
  </si>
  <si>
    <t>UED.ktoe.EE.NFM.PRIM_ALU.FANS.GENERIC.ELEC</t>
  </si>
  <si>
    <t>UED.ktoe.EE.NFM.PRIM_ALU.LOW_ENTH.TOTAL.TOTAL</t>
  </si>
  <si>
    <t>UED.ktoe.EE.NFM.PRIM_ALU.LOW_ENTH.THERM.DIESEL_LIQBIO</t>
  </si>
  <si>
    <t>UED.ktoe.EE.NFM.PRIM_ALU.LOW_ENTH.THERM.NG_BIOGAS</t>
  </si>
  <si>
    <t>UED.ktoe.EE.NFM.PRIM_ALU.LOW_ENTH.THERM.SOLAR_GEO</t>
  </si>
  <si>
    <t>UED.ktoe.EE.NFM.PRIM_ALU.LOW_ENTH.HP.AMBIENT</t>
  </si>
  <si>
    <t>UED.ktoe.EE.NFM.PRIM_ALU.LOW_ENTH.THERM.ELEC</t>
  </si>
  <si>
    <t>UED.ktoe.EE.NFM.PRIM_ALU.SMELTING.ELEC.ELEC</t>
  </si>
  <si>
    <t>UED.ktoe.EE.NFM.PRIM_ALU.PROCESSING.TOTAL.TOTAL</t>
  </si>
  <si>
    <t>UED.ktoe.EE.NFM.PRIM_ALU.PROCESSING.THERM.TOTAL</t>
  </si>
  <si>
    <t>UED.ktoe.EE.NFM.PRIM_ALU.PROCESSING.THERM.LPG</t>
  </si>
  <si>
    <t>UED.ktoe.EE.NFM.PRIM_ALU.PROCESSING.THERM.DIESEL_LIQBIO</t>
  </si>
  <si>
    <t>UED.ktoe.EE.NFM.PRIM_ALU.PROCESSING.THERM.RFO</t>
  </si>
  <si>
    <t>UED.ktoe.EE.NFM.PRIM_ALU.PROCESSING.THERM.NG_BIOGAS</t>
  </si>
  <si>
    <t>UED.ktoe.EE.NFM.PRIM_ALU.PROCESSING.ELEC.ELEC</t>
  </si>
  <si>
    <t>UED.ktoe.EE.NFM.PRIM_ALU.FINISHING.THERM.TOTAL</t>
  </si>
  <si>
    <t>UED.ktoe.EE.NFM.PRIM_ALU.FINISHING.THERM.LPG</t>
  </si>
  <si>
    <t>UED.ktoe.EE.NFM.PRIM_ALU.FINISHING.THERM.DIESEL_LIQBIO</t>
  </si>
  <si>
    <t>UED.ktoe.EE.NFM.PRIM_ALU.FINISHING.THERM.NG_BIOGAS</t>
  </si>
  <si>
    <t>UED.ktoe.EE.NFM.PRIM_ALU.FINISHING_STEAM.TOTAL.TOTAL</t>
  </si>
  <si>
    <t>UED.ktoe.EE.NFM.PRIM_ALU.FINISHING_STEAM.STEAM.SOLIDS</t>
  </si>
  <si>
    <t>UED.ktoe.EE.NFM.PRIM_ALU.FINISHING_STEAM.STEAM.RFG</t>
  </si>
  <si>
    <t>UED.ktoe.EE.NFM.PRIM_ALU.FINISHING_STEAM.STEAM.LPG</t>
  </si>
  <si>
    <t>UED.ktoe.EE.NFM.PRIM_ALU.FINISHING_STEAM.STEAM.DIESEL_LIQBIO</t>
  </si>
  <si>
    <t>UED.ktoe.EE.NFM.PRIM_ALU.FINISHING_STEAM.STEAM.RFO</t>
  </si>
  <si>
    <t>UED.ktoe.EE.NFM.PRIM_ALU.FINISHING_STEAM.STEAM.OTHER</t>
  </si>
  <si>
    <t>UED.ktoe.EE.NFM.PRIM_ALU.FINISHING_STEAM.STEAM.NG_BIOGAS</t>
  </si>
  <si>
    <t>UED.ktoe.EE.NFM.PRIM_ALU.FINISHING_STEAM.STEAM.DERIVED</t>
  </si>
  <si>
    <t>UED.ktoe.EE.NFM.PRIM_ALU.FINISHING_STEAM.STEAM.BIOMASS_WASTE</t>
  </si>
  <si>
    <t>UED.ktoe.EE.NFM.PRIM_ALU.FINISHING_STEAM.STEAM.STEAM_DISTR</t>
  </si>
  <si>
    <t>UED.ktoe.EE.NFM.PRIM_ALU.FINISHING.ELEC.ELEC</t>
  </si>
  <si>
    <t>UED.ktoe.EE.NFM.SEC_ALU.TOTAL.TOTAL.TOTAL</t>
  </si>
  <si>
    <t>UED.ktoe.EE.NFM.SEC_ALU.LIGHT.GENERIC.ELEC</t>
  </si>
  <si>
    <t>UED.ktoe.EE.NFM.SEC_ALU.AIRCOMP.GENERIC.ELEC</t>
  </si>
  <si>
    <t>UED.ktoe.EE.NFM.SEC_ALU.MOTOR.GENERIC.ELEC</t>
  </si>
  <si>
    <t>UED.ktoe.EE.NFM.SEC_ALU.FANS.GENERIC.ELEC</t>
  </si>
  <si>
    <t>UED.ktoe.EE.NFM.SEC_ALU.LOW_ENTH.TOTAL.TOTAL</t>
  </si>
  <si>
    <t>UED.ktoe.EE.NFM.SEC_ALU.LOW_ENTH.THERM.DIESEL_LIQBIO</t>
  </si>
  <si>
    <t>UED.ktoe.EE.NFM.SEC_ALU.LOW_ENTH.THERM.NG_BIOGAS</t>
  </si>
  <si>
    <t>UED.ktoe.EE.NFM.SEC_ALU.LOW_ENTH.THERM.SOLAR_GEO</t>
  </si>
  <si>
    <t>UED.ktoe.EE.NFM.SEC_ALU.LOW_ENTH.HP.AMBIENT</t>
  </si>
  <si>
    <t>UED.ktoe.EE.NFM.SEC_ALU.LOW_ENTH.THERM.ELEC</t>
  </si>
  <si>
    <t>UED.ktoe.EE.NFM.SEC_ALU.SEC_REMELTING.TOTAL.TOTAL</t>
  </si>
  <si>
    <t>UED.ktoe.EE.NFM.SEC_ALU.SEC_REMELTING.THERM.TOTAL</t>
  </si>
  <si>
    <t>UED.ktoe.EE.NFM.SEC_ALU.SEC_REMELTING.THERM.LPG</t>
  </si>
  <si>
    <t>UED.ktoe.EE.NFM.SEC_ALU.SEC_REMELTING.THERM.DIESEL_LIQBIO</t>
  </si>
  <si>
    <t>UED.ktoe.EE.NFM.SEC_ALU.SEC_REMELTING.THERM.RFO</t>
  </si>
  <si>
    <t>UED.ktoe.EE.NFM.SEC_ALU.SEC_REMELTING.THERM.NG_BIOGAS</t>
  </si>
  <si>
    <t>UED.ktoe.EE.NFM.SEC_ALU.SEC_REMELTING.ELEC.ELEC</t>
  </si>
  <si>
    <t>UED.ktoe.EE.NFM.SEC_ALU.SEC_PROCESSING.TOTAL.TOTAL</t>
  </si>
  <si>
    <t>UED.ktoe.EE.NFM.SEC_ALU.SEC_PROCESSING.THERM.TOTAL</t>
  </si>
  <si>
    <t>UED.ktoe.EE.NFM.SEC_ALU.SEC_PROCESSING.THERM.LPG</t>
  </si>
  <si>
    <t>UED.ktoe.EE.NFM.SEC_ALU.SEC_PROCESSING.THERM.DIESEL_LIQBIO</t>
  </si>
  <si>
    <t>UED.ktoe.EE.NFM.SEC_ALU.SEC_PROCESSING.THERM.RFO</t>
  </si>
  <si>
    <t>UED.ktoe.EE.NFM.SEC_ALU.SEC_PROCESSING.THERM.NG_BIOGAS</t>
  </si>
  <si>
    <t>UED.ktoe.EE.NFM.SEC_ALU.SEC_PROCESSING.ELEC.ELEC</t>
  </si>
  <si>
    <t>UED.ktoe.EE.NFM.SEC_ALU.SEC_FINISHING.THERM.TOTAL</t>
  </si>
  <si>
    <t>UED.ktoe.EE.NFM.SEC_ALU.SEC_FINISHING.THERM.LPG</t>
  </si>
  <si>
    <t>UED.ktoe.EE.NFM.SEC_ALU.SEC_FINISHING.THERM.DIESEL_LIQBIO</t>
  </si>
  <si>
    <t>UED.ktoe.EE.NFM.SEC_ALU.SEC_FINISHING.THERM.NG_BIOGAS</t>
  </si>
  <si>
    <t>UED.ktoe.EE.NFM.SEC_ALU.SEC_FINISHING_STEAM.TOTAL.TOTAL</t>
  </si>
  <si>
    <t>UED.ktoe.EE.NFM.SEC_ALU.SEC_FINISHING_STEAM.STEAM.SOLIDS</t>
  </si>
  <si>
    <t>UED.ktoe.EE.NFM.SEC_ALU.SEC_FINISHING_STEAM.STEAM.RFG</t>
  </si>
  <si>
    <t>UED.ktoe.EE.NFM.SEC_ALU.SEC_FINISHING_STEAM.STEAM.LPG</t>
  </si>
  <si>
    <t>UED.ktoe.EE.NFM.SEC_ALU.SEC_FINISHING_STEAM.STEAM.DIESEL_LIQBIO</t>
  </si>
  <si>
    <t>UED.ktoe.EE.NFM.SEC_ALU.SEC_FINISHING_STEAM.STEAM.RFO</t>
  </si>
  <si>
    <t>UED.ktoe.EE.NFM.SEC_ALU.SEC_FINISHING_STEAM.STEAM.OTHER</t>
  </si>
  <si>
    <t>UED.ktoe.EE.NFM.SEC_ALU.SEC_FINISHING_STEAM.STEAM.NG_BIOGAS</t>
  </si>
  <si>
    <t>UED.ktoe.EE.NFM.SEC_ALU.SEC_FINISHING_STEAM.STEAM.DERIVED</t>
  </si>
  <si>
    <t>UED.ktoe.EE.NFM.SEC_ALU.SEC_FINISHING_STEAM.STEAM.BIOMASS_WASTE</t>
  </si>
  <si>
    <t>UED.ktoe.EE.NFM.SEC_ALU.SEC_FINISHING_STEAM.STEAM.STEAM_DISTR</t>
  </si>
  <si>
    <t>UED.ktoe.EE.NFM.SEC_ALU.SEC_FINISHING.ELEC.ELEC</t>
  </si>
  <si>
    <t>UED.ktoe.EE.NFM.OTHER_NFM.TOTAL.TOTAL.TOTAL</t>
  </si>
  <si>
    <t>UED.ktoe.EE.NFM.OTHER_NFM.LIGHT.GENERIC.ELEC</t>
  </si>
  <si>
    <t>UED.ktoe.EE.NFM.OTHER_NFM.AIRCOMP.GENERIC.ELEC</t>
  </si>
  <si>
    <t>UED.ktoe.EE.NFM.OTHER_NFM.MOTOR.GENERIC.ELEC</t>
  </si>
  <si>
    <t>UED.ktoe.EE.NFM.OTHER_NFM.FANS.GENERIC.ELEC</t>
  </si>
  <si>
    <t>UED.ktoe.EE.NFM.OTHER_NFM.LOW_ENTH.TOTAL.TOTAL</t>
  </si>
  <si>
    <t>UED.ktoe.EE.NFM.OTHER_NFM.LOW_ENTH.THERM.DIESEL_LIQBIO</t>
  </si>
  <si>
    <t>UED.ktoe.EE.NFM.OTHER_NFM.LOW_ENTH.THERM.NG_BIOGAS</t>
  </si>
  <si>
    <t>UED.ktoe.EE.NFM.OTHER_NFM.LOW_ENTH.THERM.SOLAR_GEO</t>
  </si>
  <si>
    <t>UED.ktoe.EE.NFM.OTHER_NFM.LOW_ENTH.HP.AMBIENT</t>
  </si>
  <si>
    <t>UED.ktoe.EE.NFM.OTHER_NFM.LOW_ENTH.THERM.ELEC</t>
  </si>
  <si>
    <t>UED.ktoe.EE.NFM.OTHER_NFM.OTH_PRODUCTION.TOTAL.TOTAL</t>
  </si>
  <si>
    <t>UED.ktoe.EE.NFM.OTHER_NFM.OTH_PRODUCTION.THERM.TOTAL</t>
  </si>
  <si>
    <t>UED.ktoe.EE.NFM.OTHER_NFM.OTH_PRODUCTION.THERM.SOLIDS</t>
  </si>
  <si>
    <t>UED.ktoe.EE.NFM.OTHER_NFM.OTH_PRODUCTION.THERM.LPG</t>
  </si>
  <si>
    <t>UED.ktoe.EE.NFM.OTHER_NFM.OTH_PRODUCTION.THERM.DIESEL_LIQBIO</t>
  </si>
  <si>
    <t>UED.ktoe.EE.NFM.OTHER_NFM.OTH_PRODUCTION.THERM.RFO</t>
  </si>
  <si>
    <t>UED.ktoe.EE.NFM.OTHER_NFM.OTH_PRODUCTION.THERM.NG_BIOGAS</t>
  </si>
  <si>
    <t>UED.ktoe.EE.NFM.OTHER_NFM.OTH_PRODUCTION.ELEC.ELEC</t>
  </si>
  <si>
    <t>UED.ktoe.EE.NFM.OTHER_NFM.OTH_PROCESSING.TOTAL.TOTAL</t>
  </si>
  <si>
    <t>UED.ktoe.EE.NFM.OTHER_NFM.OTH_PROCESSING.THERM.TOTAL</t>
  </si>
  <si>
    <t>UED.ktoe.EE.NFM.OTHER_NFM.OTH_PROCESSING.THERM.LPG</t>
  </si>
  <si>
    <t>UED.ktoe.EE.NFM.OTHER_NFM.OTH_PROCESSING.THERM.DIESEL_LIQBIO</t>
  </si>
  <si>
    <t>UED.ktoe.EE.NFM.OTHER_NFM.OTH_PROCESSING.THERM.RFO</t>
  </si>
  <si>
    <t>UED.ktoe.EE.NFM.OTHER_NFM.OTH_PROCESSING.THERM.NG_BIOGAS</t>
  </si>
  <si>
    <t>UED.ktoe.EE.NFM.OTHER_NFM.OTH_PROCESSING.ELEC.ELEC</t>
  </si>
  <si>
    <t>UED.ktoe.EE.NFM.OTHER_NFM.OTH_FINISHING.THERM.TOTAL</t>
  </si>
  <si>
    <t>UED.ktoe.EE.NFM.OTHER_NFM.OTH_FINISHING.THERM.LPG</t>
  </si>
  <si>
    <t>UED.ktoe.EE.NFM.OTHER_NFM.OTH_FINISHING.THERM.DIESEL_LIQBIO</t>
  </si>
  <si>
    <t>UED.ktoe.EE.NFM.OTHER_NFM.OTH_FINISHING.THERM.NG_BIOGAS</t>
  </si>
  <si>
    <t>UED.ktoe.EE.NFM.OTHER_NFM.OTH_FINISHING_STEAM.TOTAL.TOTAL</t>
  </si>
  <si>
    <t>UED.ktoe.EE.NFM.OTHER_NFM.OTH_FINISHING_STEAM.STEAM.SOLIDS</t>
  </si>
  <si>
    <t>UED.ktoe.EE.NFM.OTHER_NFM.OTH_FINISHING_STEAM.STEAM.RFG</t>
  </si>
  <si>
    <t>UED.ktoe.EE.NFM.OTHER_NFM.OTH_FINISHING_STEAM.STEAM.LPG</t>
  </si>
  <si>
    <t>UED.ktoe.EE.NFM.OTHER_NFM.OTH_FINISHING_STEAM.STEAM.DIESEL_LIQBIO</t>
  </si>
  <si>
    <t>UED.ktoe.EE.NFM.OTHER_NFM.OTH_FINISHING_STEAM.STEAM.RFO</t>
  </si>
  <si>
    <t>UED.ktoe.EE.NFM.OTHER_NFM.OTH_FINISHING_STEAM.STEAM.OTHER</t>
  </si>
  <si>
    <t>UED.ktoe.EE.NFM.OTHER_NFM.OTH_FINISHING_STEAM.STEAM.NG_BIOGAS</t>
  </si>
  <si>
    <t>UED.ktoe.EE.NFM.OTHER_NFM.OTH_FINISHING_STEAM.STEAM.DERIVED</t>
  </si>
  <si>
    <t>UED.ktoe.EE.NFM.OTHER_NFM.OTH_FINISHING_STEAM.STEAM.BIOMASS_WASTE</t>
  </si>
  <si>
    <t>UED.ktoe.EE.NFM.OTHER_NFM.OTH_FINISHING_STEAM.STEAM.STEAM_DISTR</t>
  </si>
  <si>
    <t>UED.ktoe.EE.NFM.OTHER_NFM.OTH_FINISHING.ELEC.ELEC</t>
  </si>
  <si>
    <t>FUEL_EMI.ktCO2.EE.NFM.ALUMINA.TOTAL.TOTAL.TOTAL</t>
  </si>
  <si>
    <t>FUEL_EMI.ktCO2.EE.NFM.ALUMINA.LIGHT.GENERIC.ELEC</t>
  </si>
  <si>
    <t>FUEL_EMI.ktCO2.EE.NFM.ALUMINA.AIRCOMP.GENERIC.ELEC</t>
  </si>
  <si>
    <t>FUEL_EMI.ktCO2.EE.NFM.ALUMINA.MOTOR.GENERIC.ELEC</t>
  </si>
  <si>
    <t>FUEL_EMI.ktCO2.EE.NFM.ALUMINA.FANS.GENERIC.ELEC</t>
  </si>
  <si>
    <t>FUEL_EMI.ktCO2.EE.NFM.ALUMINA.LOW_ENTH.TOTAL.TOTAL</t>
  </si>
  <si>
    <t>FUEL_EMI.ktCO2.EE.NFM.ALUMINA.LOW_ENTH.THERM.DIESEL_LIQBIO</t>
  </si>
  <si>
    <t>FUEL_EMI.ktCO2.EE.NFM.ALUMINA.LOW_ENTH.THERM.NG_BIOGAS</t>
  </si>
  <si>
    <t>FUEL_EMI.ktCO2.EE.NFM.ALUMINA.LOW_ENTH.THERM.SOLAR_GEO</t>
  </si>
  <si>
    <t>FUEL_EMI.ktCO2.EE.NFM.ALUMINA.LOW_ENTH.HP.AMBIENT</t>
  </si>
  <si>
    <t>FUEL_EMI.ktCO2.EE.NFM.ALUMINA.LOW_ENTH.THERM.ELEC</t>
  </si>
  <si>
    <t>FUEL_EMI.ktCO2.EE.NFM.ALUMINA.A_PRODUCTION.TOTAL.TOTAL</t>
  </si>
  <si>
    <t>FUEL_EMI.ktCO2.EE.NFM.ALUMINA.A_PRODUCTION.STEAM.SOLIDS</t>
  </si>
  <si>
    <t>FUEL_EMI.ktCO2.EE.NFM.ALUMINA.A_PRODUCTION.STEAM.RFG</t>
  </si>
  <si>
    <t>FUEL_EMI.ktCO2.EE.NFM.ALUMINA.A_PRODUCTION.STEAM.LPG</t>
  </si>
  <si>
    <t>FUEL_EMI.ktCO2.EE.NFM.ALUMINA.A_PRODUCTION.STEAM.DIESEL_LIQBIO</t>
  </si>
  <si>
    <t>FUEL_EMI.ktCO2.EE.NFM.ALUMINA.A_PRODUCTION.STEAM.RFO</t>
  </si>
  <si>
    <t>FUEL_EMI.ktCO2.EE.NFM.ALUMINA.A_PRODUCTION.STEAM.OTHER</t>
  </si>
  <si>
    <t>FUEL_EMI.ktCO2.EE.NFM.ALUMINA.A_PRODUCTION.STEAM.NG_BIOGAS</t>
  </si>
  <si>
    <t>FUEL_EMI.ktCO2.EE.NFM.ALUMINA.A_PRODUCTION.STEAM.DERIVED</t>
  </si>
  <si>
    <t>FUEL_EMI.ktCO2.EE.NFM.ALUMINA.A_PRODUCTION.STEAM.BIOMASS_WASTE</t>
  </si>
  <si>
    <t>FUEL_EMI.ktCO2.EE.NFM.ALUMINA.A_PRODUCTION.STEAM.STEAM_DISTR</t>
  </si>
  <si>
    <t>FUEL_EMI.ktCO2.EE.NFM.ALUMINA.A_REFINING.TOTAL.TOTAL</t>
  </si>
  <si>
    <t>FUEL_EMI.ktCO2.EE.NFM.ALUMINA.A_REFINING.THERM.LPG</t>
  </si>
  <si>
    <t>FUEL_EMI.ktCO2.EE.NFM.ALUMINA.A_REFINING.THERM.DIESEL_LIQBIO</t>
  </si>
  <si>
    <t>FUEL_EMI.ktCO2.EE.NFM.ALUMINA.A_REFINING.THERM.RFO</t>
  </si>
  <si>
    <t>FUEL_EMI.ktCO2.EE.NFM.ALUMINA.A_REFINING.THERM.NG_BIOGAS</t>
  </si>
  <si>
    <t>FUEL_EMI.ktCO2.EE.NFM.ALUMINA.A_REFINING.THERM.ELEC</t>
  </si>
  <si>
    <t>FUEL_EMI.ktCO2.EE.NFM.PRIM_ALU.LIGHT.GENERIC.ELEC</t>
  </si>
  <si>
    <t>FUEL_EMI.ktCO2.EE.NFM.PRIM_ALU.AIRCOMP.GENERIC.ELEC</t>
  </si>
  <si>
    <t>FUEL_EMI.ktCO2.EE.NFM.PRIM_ALU.MOTOR.GENERIC.ELEC</t>
  </si>
  <si>
    <t>FUEL_EMI.ktCO2.EE.NFM.PRIM_ALU.FANS.GENERIC.ELEC</t>
  </si>
  <si>
    <t>FUEL_EMI.ktCO2.EE.NFM.PRIM_ALU.LOW_ENTH.TOTAL.TOTAL</t>
  </si>
  <si>
    <t>FUEL_EMI.ktCO2.EE.NFM.PRIM_ALU.LOW_ENTH.THERM.DIESEL_LIQBIO</t>
  </si>
  <si>
    <t>FUEL_EMI.ktCO2.EE.NFM.PRIM_ALU.LOW_ENTH.THERM.NG_BIOGAS</t>
  </si>
  <si>
    <t>FUEL_EMI.ktCO2.EE.NFM.PRIM_ALU.LOW_ENTH.THERM.SOLAR_GEO</t>
  </si>
  <si>
    <t>FUEL_EMI.ktCO2.EE.NFM.PRIM_ALU.LOW_ENTH.HP.AMBIENT</t>
  </si>
  <si>
    <t>FUEL_EMI.ktCO2.EE.NFM.PRIM_ALU.LOW_ENTH.THERM.ELEC</t>
  </si>
  <si>
    <t>FUEL_EMI.ktCO2.EE.NFM.PRIM_ALU.SMELTING.ELEC.ELEC</t>
  </si>
  <si>
    <t>FUEL_EMI.ktCO2.EE.NFM.PRIM_ALU.PROCESSING.TOTAL.TOTAL</t>
  </si>
  <si>
    <t>FUEL_EMI.ktCO2.EE.NFM.PRIM_ALU.PROCESSING.THERM.TOTAL</t>
  </si>
  <si>
    <t>FUEL_EMI.ktCO2.EE.NFM.PRIM_ALU.PROCESSING.THERM.LPG</t>
  </si>
  <si>
    <t>FUEL_EMI.ktCO2.EE.NFM.PRIM_ALU.PROCESSING.THERM.DIESEL_LIQBIO</t>
  </si>
  <si>
    <t>FUEL_EMI.ktCO2.EE.NFM.PRIM_ALU.PROCESSING.THERM.RFO</t>
  </si>
  <si>
    <t>FUEL_EMI.ktCO2.EE.NFM.PRIM_ALU.PROCESSING.THERM.NG_BIOGAS</t>
  </si>
  <si>
    <t>FUEL_EMI.ktCO2.EE.NFM.PRIM_ALU.PROCESSING.ELEC.ELEC</t>
  </si>
  <si>
    <t>FUEL_EMI.ktCO2.EE.NFM.PRIM_ALU.FINISHING.THERM.TOTAL</t>
  </si>
  <si>
    <t>FUEL_EMI.ktCO2.EE.NFM.PRIM_ALU.FINISHING.THERM.LPG</t>
  </si>
  <si>
    <t>FUEL_EMI.ktCO2.EE.NFM.PRIM_ALU.FINISHING.THERM.DIESEL_LIQBIO</t>
  </si>
  <si>
    <t>FUEL_EMI.ktCO2.EE.NFM.PRIM_ALU.FINISHING.THERM.NG_BIOGAS</t>
  </si>
  <si>
    <t>FUEL_EMI.ktCO2.EE.NFM.PRIM_ALU.FINISHING_STEAM.TOTAL.TOTAL</t>
  </si>
  <si>
    <t>FUEL_EMI.ktCO2.EE.NFM.PRIM_ALU.FINISHING_STEAM.STEAM.SOLIDS</t>
  </si>
  <si>
    <t>FUEL_EMI.ktCO2.EE.NFM.PRIM_ALU.FINISHING_STEAM.STEAM.RFG</t>
  </si>
  <si>
    <t>FUEL_EMI.ktCO2.EE.NFM.PRIM_ALU.FINISHING_STEAM.STEAM.LPG</t>
  </si>
  <si>
    <t>FUEL_EMI.ktCO2.EE.NFM.PRIM_ALU.FINISHING_STEAM.STEAM.DIESEL_LIQBIO</t>
  </si>
  <si>
    <t>FUEL_EMI.ktCO2.EE.NFM.PRIM_ALU.FINISHING_STEAM.STEAM.RFO</t>
  </si>
  <si>
    <t>FUEL_EMI.ktCO2.EE.NFM.PRIM_ALU.FINISHING_STEAM.STEAM.OTHER</t>
  </si>
  <si>
    <t>FUEL_EMI.ktCO2.EE.NFM.PRIM_ALU.FINISHING_STEAM.STEAM.NG_BIOGAS</t>
  </si>
  <si>
    <t>FUEL_EMI.ktCO2.EE.NFM.PRIM_ALU.FINISHING_STEAM.STEAM.DERIVED</t>
  </si>
  <si>
    <t>FUEL_EMI.ktCO2.EE.NFM.PRIM_ALU.FINISHING_STEAM.STEAM.BIOMASS_WASTE</t>
  </si>
  <si>
    <t>FUEL_EMI.ktCO2.EE.NFM.PRIM_ALU.FINISHING_STEAM.STEAM.STEAM_DISTR</t>
  </si>
  <si>
    <t>FUEL_EMI.ktCO2.EE.NFM.PRIM_ALU.FINISHING.ELEC.ELEC</t>
  </si>
  <si>
    <t>PROCESS_EMI.ktCO2.EE.NFM.PRIM_ALU</t>
  </si>
  <si>
    <t>FUEL_EMI.ktCO2.EE.NFM.SEC_ALU.TOTAL.TOTAL.TOTAL</t>
  </si>
  <si>
    <t>FUEL_EMI.ktCO2.EE.NFM.SEC_ALU.LIGHT.GENERIC.ELEC</t>
  </si>
  <si>
    <t>FUEL_EMI.ktCO2.EE.NFM.SEC_ALU.AIRCOMP.GENERIC.ELEC</t>
  </si>
  <si>
    <t>FUEL_EMI.ktCO2.EE.NFM.SEC_ALU.MOTOR.GENERIC.ELEC</t>
  </si>
  <si>
    <t>FUEL_EMI.ktCO2.EE.NFM.SEC_ALU.FANS.GENERIC.ELEC</t>
  </si>
  <si>
    <t>FUEL_EMI.ktCO2.EE.NFM.SEC_ALU.LOW_ENTH.TOTAL.TOTAL</t>
  </si>
  <si>
    <t>FUEL_EMI.ktCO2.EE.NFM.SEC_ALU.LOW_ENTH.THERM.DIESEL_LIQBIO</t>
  </si>
  <si>
    <t>FUEL_EMI.ktCO2.EE.NFM.SEC_ALU.LOW_ENTH.THERM.NG_BIOGAS</t>
  </si>
  <si>
    <t>FUEL_EMI.ktCO2.EE.NFM.SEC_ALU.LOW_ENTH.THERM.SOLAR_GEO</t>
  </si>
  <si>
    <t>FUEL_EMI.ktCO2.EE.NFM.SEC_ALU.LOW_ENTH.HP.AMBIENT</t>
  </si>
  <si>
    <t>FUEL_EMI.ktCO2.EE.NFM.SEC_ALU.LOW_ENTH.THERM.ELEC</t>
  </si>
  <si>
    <t>FUEL_EMI.ktCO2.EE.NFM.SEC_ALU.SEC_REMELTING.TOTAL.TOTAL</t>
  </si>
  <si>
    <t>FUEL_EMI.ktCO2.EE.NFM.SEC_ALU.SEC_REMELTING.THERM.TOTAL</t>
  </si>
  <si>
    <t>FUEL_EMI.ktCO2.EE.NFM.SEC_ALU.SEC_REMELTING.THERM.LPG</t>
  </si>
  <si>
    <t>FUEL_EMI.ktCO2.EE.NFM.SEC_ALU.SEC_REMELTING.THERM.DIESEL_LIQBIO</t>
  </si>
  <si>
    <t>FUEL_EMI.ktCO2.EE.NFM.SEC_ALU.SEC_REMELTING.THERM.RFO</t>
  </si>
  <si>
    <t>FUEL_EMI.ktCO2.EE.NFM.SEC_ALU.SEC_REMELTING.THERM.NG_BIOGAS</t>
  </si>
  <si>
    <t>FUEL_EMI.ktCO2.EE.NFM.SEC_ALU.SEC_REMELTING.ELEC.ELEC</t>
  </si>
  <si>
    <t>FUEL_EMI.ktCO2.EE.NFM.SEC_ALU.SEC_PROCESSING.TOTAL.TOTAL</t>
  </si>
  <si>
    <t>FUEL_EMI.ktCO2.EE.NFM.SEC_ALU.SEC_PROCESSING.THERM.TOTAL</t>
  </si>
  <si>
    <t>FUEL_EMI.ktCO2.EE.NFM.SEC_ALU.SEC_PROCESSING.THERM.LPG</t>
  </si>
  <si>
    <t>FUEL_EMI.ktCO2.EE.NFM.SEC_ALU.SEC_PROCESSING.THERM.DIESEL_LIQBIO</t>
  </si>
  <si>
    <t>FUEL_EMI.ktCO2.EE.NFM.SEC_ALU.SEC_PROCESSING.THERM.RFO</t>
  </si>
  <si>
    <t>FUEL_EMI.ktCO2.EE.NFM.SEC_ALU.SEC_PROCESSING.THERM.NG_BIOGAS</t>
  </si>
  <si>
    <t>FUEL_EMI.ktCO2.EE.NFM.SEC_ALU.SEC_PROCESSING.ELEC.ELEC</t>
  </si>
  <si>
    <t>FUEL_EMI.ktCO2.EE.NFM.SEC_ALU.SEC_FINISHING.THERM.TOTAL</t>
  </si>
  <si>
    <t>FUEL_EMI.ktCO2.EE.NFM.SEC_ALU.SEC_FINISHING.THERM.LPG</t>
  </si>
  <si>
    <t>FUEL_EMI.ktCO2.EE.NFM.SEC_ALU.SEC_FINISHING.THERM.DIESEL_LIQBIO</t>
  </si>
  <si>
    <t>FUEL_EMI.ktCO2.EE.NFM.SEC_ALU.SEC_FINISHING.THERM.NG_BIOGAS</t>
  </si>
  <si>
    <t>FUEL_EMI.ktCO2.EE.NFM.SEC_ALU.SEC_FINISHING_STEAM.TOTAL.TOTAL</t>
  </si>
  <si>
    <t>FUEL_EMI.ktCO2.EE.NFM.SEC_ALU.SEC_FINISHING_STEAM.STEAM.SOLIDS</t>
  </si>
  <si>
    <t>FUEL_EMI.ktCO2.EE.NFM.SEC_ALU.SEC_FINISHING_STEAM.STEAM.RFG</t>
  </si>
  <si>
    <t>FUEL_EMI.ktCO2.EE.NFM.SEC_ALU.SEC_FINISHING_STEAM.STEAM.LPG</t>
  </si>
  <si>
    <t>FUEL_EMI.ktCO2.EE.NFM.SEC_ALU.SEC_FINISHING_STEAM.STEAM.DIESEL_LIQBIO</t>
  </si>
  <si>
    <t>FUEL_EMI.ktCO2.EE.NFM.SEC_ALU.SEC_FINISHING_STEAM.STEAM.RFO</t>
  </si>
  <si>
    <t>FUEL_EMI.ktCO2.EE.NFM.SEC_ALU.SEC_FINISHING_STEAM.STEAM.OTHER</t>
  </si>
  <si>
    <t>FUEL_EMI.ktCO2.EE.NFM.SEC_ALU.SEC_FINISHING_STEAM.STEAM.NG_BIOGAS</t>
  </si>
  <si>
    <t>FUEL_EMI.ktCO2.EE.NFM.SEC_ALU.SEC_FINISHING_STEAM.STEAM.DERIVED</t>
  </si>
  <si>
    <t>FUEL_EMI.ktCO2.EE.NFM.SEC_ALU.SEC_FINISHING_STEAM.STEAM.BIOMASS_WASTE</t>
  </si>
  <si>
    <t>FUEL_EMI.ktCO2.EE.NFM.SEC_ALU.SEC_FINISHING_STEAM.STEAM.STEAM_DISTR</t>
  </si>
  <si>
    <t>FUEL_EMI.ktCO2.EE.NFM.SEC_ALU.SEC_FINISHING.ELEC.ELEC</t>
  </si>
  <si>
    <t>FUEL_EMI.ktCO2.EE.NFM.OTHER_NFM.LIGHT.GENERIC.ELEC</t>
  </si>
  <si>
    <t>FUEL_EMI.ktCO2.EE.NFM.OTHER_NFM.AIRCOMP.GENERIC.ELEC</t>
  </si>
  <si>
    <t>FUEL_EMI.ktCO2.EE.NFM.OTHER_NFM.MOTOR.GENERIC.ELEC</t>
  </si>
  <si>
    <t>FUEL_EMI.ktCO2.EE.NFM.OTHER_NFM.FANS.GENERIC.ELEC</t>
  </si>
  <si>
    <t>FUEL_EMI.ktCO2.EE.NFM.OTHER_NFM.LOW_ENTH.TOTAL.TOTAL</t>
  </si>
  <si>
    <t>FUEL_EMI.ktCO2.EE.NFM.OTHER_NFM.LOW_ENTH.THERM.DIESEL_LIQBIO</t>
  </si>
  <si>
    <t>FUEL_EMI.ktCO2.EE.NFM.OTHER_NFM.LOW_ENTH.THERM.NG_BIOGAS</t>
  </si>
  <si>
    <t>FUEL_EMI.ktCO2.EE.NFM.OTHER_NFM.LOW_ENTH.THERM.SOLAR_GEO</t>
  </si>
  <si>
    <t>FUEL_EMI.ktCO2.EE.NFM.OTHER_NFM.LOW_ENTH.HP.AMBIENT</t>
  </si>
  <si>
    <t>FUEL_EMI.ktCO2.EE.NFM.OTHER_NFM.LOW_ENTH.THERM.ELEC</t>
  </si>
  <si>
    <t>FUEL_EMI.ktCO2.EE.NFM.OTHER_NFM.OTH_PRODUCTION.TOTAL.TOTAL</t>
  </si>
  <si>
    <t>FUEL_EMI.ktCO2.EE.NFM.OTHER_NFM.OTH_PRODUCTION.THERM.TOTAL</t>
  </si>
  <si>
    <t>FUEL_EMI.ktCO2.EE.NFM.OTHER_NFM.OTH_PRODUCTION.THERM.SOLIDS</t>
  </si>
  <si>
    <t>FUEL_EMI.ktCO2.EE.NFM.OTHER_NFM.OTH_PRODUCTION.THERM.LPG</t>
  </si>
  <si>
    <t>FUEL_EMI.ktCO2.EE.NFM.OTHER_NFM.OTH_PRODUCTION.THERM.DIESEL_LIQBIO</t>
  </si>
  <si>
    <t>FUEL_EMI.ktCO2.EE.NFM.OTHER_NFM.OTH_PRODUCTION.THERM.RFO</t>
  </si>
  <si>
    <t>FUEL_EMI.ktCO2.EE.NFM.OTHER_NFM.OTH_PRODUCTION.THERM.NG_BIOGAS</t>
  </si>
  <si>
    <t>FUEL_EMI.ktCO2.EE.NFM.OTHER_NFM.OTH_PRODUCTION.ELEC.ELEC</t>
  </si>
  <si>
    <t>FUEL_EMI.ktCO2.EE.NFM.OTHER_NFM.OTH_PROCESSING.TOTAL.TOTAL</t>
  </si>
  <si>
    <t>FUEL_EMI.ktCO2.EE.NFM.OTHER_NFM.OTH_PROCESSING.THERM.TOTAL</t>
  </si>
  <si>
    <t>FUEL_EMI.ktCO2.EE.NFM.OTHER_NFM.OTH_PROCESSING.THERM.LPG</t>
  </si>
  <si>
    <t>FUEL_EMI.ktCO2.EE.NFM.OTHER_NFM.OTH_PROCESSING.THERM.DIESEL_LIQBIO</t>
  </si>
  <si>
    <t>FUEL_EMI.ktCO2.EE.NFM.OTHER_NFM.OTH_PROCESSING.THERM.RFO</t>
  </si>
  <si>
    <t>FUEL_EMI.ktCO2.EE.NFM.OTHER_NFM.OTH_PROCESSING.THERM.NG_BIOGAS</t>
  </si>
  <si>
    <t>FUEL_EMI.ktCO2.EE.NFM.OTHER_NFM.OTH_PROCESSING.ELEC.ELEC</t>
  </si>
  <si>
    <t>FUEL_EMI.ktCO2.EE.NFM.OTHER_NFM.OTH_FINISHING.THERM.TOTAL</t>
  </si>
  <si>
    <t>FUEL_EMI.ktCO2.EE.NFM.OTHER_NFM.OTH_FINISHING.THERM.LPG</t>
  </si>
  <si>
    <t>FUEL_EMI.ktCO2.EE.NFM.OTHER_NFM.OTH_FINISHING.THERM.DIESEL_LIQBIO</t>
  </si>
  <si>
    <t>FUEL_EMI.ktCO2.EE.NFM.OTHER_NFM.OTH_FINISHING.THERM.NG_BIOGAS</t>
  </si>
  <si>
    <t>FUEL_EMI.ktCO2.EE.NFM.OTHER_NFM.OTH_FINISHING_STEAM.TOTAL.TOTAL</t>
  </si>
  <si>
    <t>FUEL_EMI.ktCO2.EE.NFM.OTHER_NFM.OTH_FINISHING_STEAM.STEAM.SOLIDS</t>
  </si>
  <si>
    <t>FUEL_EMI.ktCO2.EE.NFM.OTHER_NFM.OTH_FINISHING_STEAM.STEAM.RFG</t>
  </si>
  <si>
    <t>FUEL_EMI.ktCO2.EE.NFM.OTHER_NFM.OTH_FINISHING_STEAM.STEAM.LPG</t>
  </si>
  <si>
    <t>FUEL_EMI.ktCO2.EE.NFM.OTHER_NFM.OTH_FINISHING_STEAM.STEAM.DIESEL_LIQBIO</t>
  </si>
  <si>
    <t>FUEL_EMI.ktCO2.EE.NFM.OTHER_NFM.OTH_FINISHING_STEAM.STEAM.RFO</t>
  </si>
  <si>
    <t>FUEL_EMI.ktCO2.EE.NFM.OTHER_NFM.OTH_FINISHING_STEAM.STEAM.OTHER</t>
  </si>
  <si>
    <t>FUEL_EMI.ktCO2.EE.NFM.OTHER_NFM.OTH_FINISHING_STEAM.STEAM.NG_BIOGAS</t>
  </si>
  <si>
    <t>FUEL_EMI.ktCO2.EE.NFM.OTHER_NFM.OTH_FINISHING_STEAM.STEAM.DERIVED</t>
  </si>
  <si>
    <t>FUEL_EMI.ktCO2.EE.NFM.OTHER_NFM.OTH_FINISHING_STEAM.STEAM.BIOMASS_WASTE</t>
  </si>
  <si>
    <t>FUEL_EMI.ktCO2.EE.NFM.OTHER_NFM.OTH_FINISHING_STEAM.STEAM.STEAM_DISTR</t>
  </si>
  <si>
    <t>FUEL_EMI.ktCO2.EE.NFM.OTHER_NFM.OTH_FINISHING.ELEC.ELEC</t>
  </si>
  <si>
    <t>PROCESS_EMI.ktCO2.EE.NFM.OTHER_NFM</t>
  </si>
  <si>
    <t>Aluminium - primary production (without process emissions)</t>
  </si>
  <si>
    <t>Other non-ferrous metals (without process emissions)</t>
  </si>
  <si>
    <t>Basic and other chemicals</t>
  </si>
  <si>
    <t>VA.Meuro2015.EE.CHI.BASIC_CHEM</t>
  </si>
  <si>
    <t>VA.Meuro2015.EE.CHI.OTHER_CHEM</t>
  </si>
  <si>
    <t>VA.Meuro2015.EE.CHI.PHARM</t>
  </si>
  <si>
    <t>Basic chemicals (kt ethylene eq.)</t>
  </si>
  <si>
    <t>OUTPUT.kt.EE.CHI.BASIC_CHEM</t>
  </si>
  <si>
    <t>Other chemicals (kt ethylene eq.)</t>
  </si>
  <si>
    <t>OUTPUT.kt.EE.CHI.OTHER_CHEM</t>
  </si>
  <si>
    <t>Pharmaceutical products etc. (kt ethylene eq.)</t>
  </si>
  <si>
    <t>OUTPUT.kt.EE.CHI.PHARM</t>
  </si>
  <si>
    <t>CAP.kt.EE.CHI.BASIC_CHEM</t>
  </si>
  <si>
    <t>CAP.kt.EE.CHI.OTHER_CHEM</t>
  </si>
  <si>
    <t>CAP.kt.EE.CHI.PHARM</t>
  </si>
  <si>
    <t>NEWCAP.kt.EE.CHI.BASIC_CHEM</t>
  </si>
  <si>
    <t>NEWCAP.kt.EE.CHI.OTHER_CHEM</t>
  </si>
  <si>
    <t>NEWCAP.kt.EE.CHI.PHARM</t>
  </si>
  <si>
    <t>FEC.ktoe.EE.CHI.TOTAL.TOTAL.TOTAL.TOTAL</t>
  </si>
  <si>
    <t>FEC.ktoe.EE.CHI.TOTAL.TOTAL.TOTAL.SOLIDS</t>
  </si>
  <si>
    <t>FEC.ktoe.EE.CHI.TOTAL.TOTAL.TOTAL.RFG</t>
  </si>
  <si>
    <t>FEC.ktoe.EE.CHI.TOTAL.TOTAL.TOTAL.LPG</t>
  </si>
  <si>
    <t>FEC.ktoe.EE.CHI.TOTAL.TOTAL.TOTAL.DIESEL</t>
  </si>
  <si>
    <t>FEC.ktoe.EE.CHI.TOTAL.TOTAL.TOTAL.RFO</t>
  </si>
  <si>
    <t>FEC.ktoe.EE.CHI.TOTAL.TOTAL.TOTAL.OTHER</t>
  </si>
  <si>
    <t>FEC.ktoe.EE.CHI.TOTAL.TOTAL.TOTAL.NG</t>
  </si>
  <si>
    <t>FEC.ktoe.EE.CHI.TOTAL.TOTAL.TOTAL.DERIVED</t>
  </si>
  <si>
    <t>FEC.ktoe.EE.CHI.TOTAL.TOTAL.TOTAL.BIOMASS_WASTE</t>
  </si>
  <si>
    <t>FEC.ktoe.EE.CHI.TOTAL.TOTAL.TOTAL.BIOGAS</t>
  </si>
  <si>
    <t>FEC.ktoe.EE.CHI.TOTAL.TOTAL.TOTAL.LIQBIO</t>
  </si>
  <si>
    <t>FEC.ktoe.EE.CHI.TOTAL.TOTAL.TOTAL.SOLAR</t>
  </si>
  <si>
    <t>FEC.ktoe.EE.CHI.TOTAL.TOTAL.TOTAL.GEO</t>
  </si>
  <si>
    <t>FEC.ktoe.EE.CHI.TOTAL.TOTAL.TOTAL.AMBIENT</t>
  </si>
  <si>
    <t>FEC.ktoe.EE.CHI.TOTAL.TOTAL.TOTAL.STEAM_DISTR</t>
  </si>
  <si>
    <t>FEC.ktoe.EE.CHI.TOTAL.TOTAL.TOTAL.ELEC</t>
  </si>
  <si>
    <t>Non-energy use in the Chemical industry (ktoe)</t>
  </si>
  <si>
    <t>NONENERGY.ktoe.EE.CHI.TOTAL.TOTAL.TOTAL.TOTAL</t>
  </si>
  <si>
    <t>NONENERGY.ktoe.EE.CHI.TOTAL.TOTAL.TOTAL.SOLIDS</t>
  </si>
  <si>
    <t>NONENERGY.ktoe.EE.CHI.TOTAL.TOTAL.TOTAL.RFG</t>
  </si>
  <si>
    <t>NONENERGY.ktoe.EE.CHI.TOTAL.TOTAL.TOTAL.LPG</t>
  </si>
  <si>
    <t>NONENERGY.ktoe.EE.CHI.TOTAL.TOTAL.TOTAL.DIESEL</t>
  </si>
  <si>
    <t>NONENERGY.ktoe.EE.CHI.TOTAL.TOTAL.TOTAL.RFO</t>
  </si>
  <si>
    <t>NONENERGY.ktoe.EE.CHI.TOTAL.TOTAL.TOTAL.OTHER</t>
  </si>
  <si>
    <t>NONENERGY.ktoe.EE.CHI.TOTAL.TOTAL.TOTAL.NAPHTHA</t>
  </si>
  <si>
    <t>NONENERGY.ktoe.EE.CHI.TOTAL.TOTAL.TOTAL.NG_BIOGAS</t>
  </si>
  <si>
    <t>NONENERGY.ktoe.EE.CHI.TOTAL.TOTAL.TOTAL.DERIVED</t>
  </si>
  <si>
    <t>NONENERGY.ktoe.EE.CHI.TOTAL.TOTAL.TOTAL.BIOMASS_WASTE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</si>
  <si>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</si>
  <si>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</si>
  <si>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</si>
  <si>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</si>
  <si>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</si>
  <si>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FEC.ktoe.EE.CHI.BASIC_CHEM.LIGHT.GENERIC.ELEC</t>
  </si>
  <si>
    <t>FEC.ktoe.EE.CHI.BASIC_CHEM.AIRCOMP.GENERIC.ELEC</t>
  </si>
  <si>
    <t>FEC.ktoe.EE.CHI.BASIC_CHEM.MOTOR.GENERIC.ELEC</t>
  </si>
  <si>
    <t>FEC.ktoe.EE.CHI.BASIC_CHEM.FANS.GENERIC.ELEC</t>
  </si>
  <si>
    <t>FEC.ktoe.EE.CHI.BASIC_CHEM.LOW_ENTH.TOTAL.TOTAL</t>
  </si>
  <si>
    <t>FEC.ktoe.EE.CHI.BASIC_CHEM.LOW_ENTH.THERM.DIESEL_LIQBIO</t>
  </si>
  <si>
    <t>FEC.ktoe.EE.CHI.BASIC_CHEM.LOW_ENTH.THERM.NG_BIOGAS</t>
  </si>
  <si>
    <t>FEC.ktoe.EE.CHI.BASIC_CHEM.LOW_ENTH.THERM.SOLAR_GEO</t>
  </si>
  <si>
    <t>FEC.ktoe.EE.CHI.BASIC_CHEM.LOW_ENTH.HP.AMBIENT</t>
  </si>
  <si>
    <t>FEC.ktoe.EE.CHI.BASIC_CHEM.LOW_ENTH.THERM.ELEC</t>
  </si>
  <si>
    <t>Chemicals: Feedstock (energy used as raw material)</t>
  </si>
  <si>
    <t>Chemicals: Steam processing</t>
  </si>
  <si>
    <t>FEC.ktoe.EE.CHI.BASIC_CHEM.PROCESSING.TOTAL.TOTAL</t>
  </si>
  <si>
    <t>FEC.ktoe.EE.CHI.BASIC_CHEM.PROCESSING.STEAM.SOLIDS</t>
  </si>
  <si>
    <t>FEC.ktoe.EE.CHI.BASIC_CHEM.PROCESSING.STEAM.RFG</t>
  </si>
  <si>
    <t>FEC.ktoe.EE.CHI.BASIC_CHEM.PROCESSING.STEAM.LPG</t>
  </si>
  <si>
    <t>FEC.ktoe.EE.CHI.BASIC_CHEM.PROCESSING.STEAM.DIESEL_LIQBIO</t>
  </si>
  <si>
    <t>FEC.ktoe.EE.CHI.BASIC_CHEM.PROCESSING.STEAM.RFO</t>
  </si>
  <si>
    <t>FEC.ktoe.EE.CHI.BASIC_CHEM.PROCESSING.STEAM.OTHER</t>
  </si>
  <si>
    <t>FEC.ktoe.EE.CHI.BASIC_CHEM.PROCESSING.STEAM.NG_BIOGAS</t>
  </si>
  <si>
    <t>FEC.ktoe.EE.CHI.BASIC_CHEM.PROCESSING.STEAM.DERIVED</t>
  </si>
  <si>
    <t>FEC.ktoe.EE.CHI.BASIC_CHEM.PROCESSING.STEAM.BIOMASS_WASTE</t>
  </si>
  <si>
    <t>FEC.ktoe.EE.CHI.BASIC_CHEM.PROCESSING.STEAM.STEAM_DISTR</t>
  </si>
  <si>
    <t>Chemicals: Furnaces</t>
  </si>
  <si>
    <t>FEC.ktoe.EE.CHI.BASIC_CHEM.PROC_HEAT.TOTAL.TOTAL</t>
  </si>
  <si>
    <t>Chemicals: Furnaces - Thermal</t>
  </si>
  <si>
    <t>FEC.ktoe.EE.CHI.BASIC_CHEM.PROC_HEAT.THERM.TOTAL</t>
  </si>
  <si>
    <t>FEC.ktoe.EE.CHI.BASIC_CHEM.PROC_HEAT.THERM.SOLIDS</t>
  </si>
  <si>
    <t>FEC.ktoe.EE.CHI.BASIC_CHEM.PROC_HEAT.THERM.LPG</t>
  </si>
  <si>
    <t>FEC.ktoe.EE.CHI.BASIC_CHEM.PROC_HEAT.THERM.DIESEL_LIQBIO</t>
  </si>
  <si>
    <t>FEC.ktoe.EE.CHI.BASIC_CHEM.PROC_HEAT.THERM.RFO</t>
  </si>
  <si>
    <t>FEC.ktoe.EE.CHI.BASIC_CHEM.PROC_HEAT.THERM.NG_BIOGAS</t>
  </si>
  <si>
    <t>Chemicals: Furnaces - Electric</t>
  </si>
  <si>
    <t>FEC.ktoe.EE.CHI.BASIC_CHEM.PROC_HEAT.ELEC.ELEC</t>
  </si>
  <si>
    <t>Chemicals: Process cooling</t>
  </si>
  <si>
    <t>Chemicals: Process cooling - Natural gas and biogas</t>
  </si>
  <si>
    <t>FEC.ktoe.EE.CHI.BASIC_CHEM.PROC_COOL.THERM.NG_BIOGAS</t>
  </si>
  <si>
    <t>Chemicals: Process cooling - Steam</t>
  </si>
  <si>
    <t>FEC.ktoe.EE.CHI.BASIC_CHEM.PROC_COOL_STEAM.TOTAL.TOTAL</t>
  </si>
  <si>
    <t>FEC.ktoe.EE.CHI.BASIC_CHEM.PROC_COOL_STEAM.STEAM.SOLIDS</t>
  </si>
  <si>
    <t>FEC.ktoe.EE.CHI.BASIC_CHEM.PROC_COOL_STEAM.STEAM.RFG</t>
  </si>
  <si>
    <t>FEC.ktoe.EE.CHI.BASIC_CHEM.PROC_COOL_STEAM.STEAM.LPG</t>
  </si>
  <si>
    <t>FEC.ktoe.EE.CHI.BASIC_CHEM.PROC_COOL_STEAM.STEAM.DIESEL_LIQBIO</t>
  </si>
  <si>
    <t>FEC.ktoe.EE.CHI.BASIC_CHEM.PROC_COOL_STEAM.STEAM.RFO</t>
  </si>
  <si>
    <t>FEC.ktoe.EE.CHI.BASIC_CHEM.PROC_COOL_STEAM.STEAM.OTHER</t>
  </si>
  <si>
    <t>FEC.ktoe.EE.CHI.BASIC_CHEM.PROC_COOL_STEAM.STEAM.NG_BIOGAS</t>
  </si>
  <si>
    <t>FEC.ktoe.EE.CHI.BASIC_CHEM.PROC_COOL_STEAM.STEAM.DERIVED</t>
  </si>
  <si>
    <t>FEC.ktoe.EE.CHI.BASIC_CHEM.PROC_COOL_STEAM.STEAM.BIOMASS_WASTE</t>
  </si>
  <si>
    <t>FEC.ktoe.EE.CHI.BASIC_CHEM.PROC_COOL_STEAM.STEAM.STEAM_DISTR</t>
  </si>
  <si>
    <t>Chemicals: Process cooling - Electric</t>
  </si>
  <si>
    <t>FEC.ktoe.EE.CHI.BASIC_CHEM.PROC_COOL.ELEC.ELEC</t>
  </si>
  <si>
    <t>Chemicals: Generic electric process</t>
  </si>
  <si>
    <t>FEC.ktoe.EE.CHI.BASIC_CHEM.GENERIC.MECH.ELEC</t>
  </si>
  <si>
    <t>FEC.ktoe.EE.CHI.OTHER_CHEM.TOTAL.TOTAL.TOTAL</t>
  </si>
  <si>
    <t>FEC.ktoe.EE.CHI.OTHER_CHEM.LIGHT.GENERIC.ELEC</t>
  </si>
  <si>
    <t>FEC.ktoe.EE.CHI.OTHER_CHEM.AIRCOMP.GENERIC.ELEC</t>
  </si>
  <si>
    <t>FEC.ktoe.EE.CHI.OTHER_CHEM.MOTOR.GENERIC.ELEC</t>
  </si>
  <si>
    <t>FEC.ktoe.EE.CHI.OTHER_CHEM.FANS.GENERIC.ELEC</t>
  </si>
  <si>
    <t>FEC.ktoe.EE.CHI.OTHER_CHEM.LOW_ENTH.TOTAL.TOTAL</t>
  </si>
  <si>
    <t>FEC.ktoe.EE.CHI.OTHER_CHEM.LOW_ENTH.THERM.DIESEL_LIQBIO</t>
  </si>
  <si>
    <t>FEC.ktoe.EE.CHI.OTHER_CHEM.LOW_ENTH.THERM.NG_BIOGAS</t>
  </si>
  <si>
    <t>FEC.ktoe.EE.CHI.OTHER_CHEM.LOW_ENTH.THERM.SOLAR_GEO</t>
  </si>
  <si>
    <t>FEC.ktoe.EE.CHI.OTHER_CHEM.LOW_ENTH.HP.AMBIENT</t>
  </si>
  <si>
    <t>FEC.ktoe.EE.CHI.OTHER_CHEM.LOW_ENTH.THERM.ELEC</t>
  </si>
  <si>
    <t>Chemicals: High-enthalpy heat processing</t>
  </si>
  <si>
    <t>High-enthalpy heat processing - Steam</t>
  </si>
  <si>
    <t>FEC.ktoe.EE.CHI.OTHER_CHEM.PROCESSING_STEAM.TOTAL.TOTAL</t>
  </si>
  <si>
    <t>FEC.ktoe.EE.CHI.OTHER_CHEM.PROCESSING_STEAM.STEAM.SOLIDS</t>
  </si>
  <si>
    <t>FEC.ktoe.EE.CHI.OTHER_CHEM.PROCESSING_STEAM.STEAM.RFG</t>
  </si>
  <si>
    <t>FEC.ktoe.EE.CHI.OTHER_CHEM.PROCESSING_STEAM.STEAM.LPG</t>
  </si>
  <si>
    <t>FEC.ktoe.EE.CHI.OTHER_CHEM.PROCESSING_STEAM.STEAM.DIESEL_LIQBIO</t>
  </si>
  <si>
    <t>FEC.ktoe.EE.CHI.OTHER_CHEM.PROCESSING_STEAM.STEAM.RFO</t>
  </si>
  <si>
    <t>FEC.ktoe.EE.CHI.OTHER_CHEM.PROCESSING_STEAM.STEAM.OTHER</t>
  </si>
  <si>
    <t>FEC.ktoe.EE.CHI.OTHER_CHEM.PROCESSING_STEAM.STEAM.NG_BIOGAS</t>
  </si>
  <si>
    <t>FEC.ktoe.EE.CHI.OTHER_CHEM.PROCESSING_STEAM.STEAM.DERIVED</t>
  </si>
  <si>
    <t>FEC.ktoe.EE.CHI.OTHER_CHEM.PROCESSING_STEAM.STEAM.BIOMASS_WASTE</t>
  </si>
  <si>
    <t>FEC.ktoe.EE.CHI.OTHER_CHEM.PROCESSING_STEAM.STEAM.STEAM_DISTR</t>
  </si>
  <si>
    <t>High-enthalpy heat processing - Electric (microwave)</t>
  </si>
  <si>
    <t>FEC.ktoe.EE.CHI.OTHER_CHEM.PROCESSING.MICROW.ELEC</t>
  </si>
  <si>
    <t>FEC.ktoe.EE.CHI.OTHER_CHEM.PROC_HEAT.TOTAL.TOTAL</t>
  </si>
  <si>
    <t>FEC.ktoe.EE.CHI.OTHER_CHEM.PROC_HEAT.THERM.TOTAL</t>
  </si>
  <si>
    <t>FEC.ktoe.EE.CHI.OTHER_CHEM.PROC_HEAT.THERM.SOLIDS</t>
  </si>
  <si>
    <t>FEC.ktoe.EE.CHI.OTHER_CHEM.PROC_HEAT.THERM.LPG</t>
  </si>
  <si>
    <t>FEC.ktoe.EE.CHI.OTHER_CHEM.PROC_HEAT.THERM.DIESEL_LIQBIO</t>
  </si>
  <si>
    <t>FEC.ktoe.EE.CHI.OTHER_CHEM.PROC_HEAT.THERM.RFO</t>
  </si>
  <si>
    <t>FEC.ktoe.EE.CHI.OTHER_CHEM.PROC_HEAT.THERM.NG_BIOGAS</t>
  </si>
  <si>
    <t>FEC.ktoe.EE.CHI.OTHER_CHEM.PROC_HEAT.ELEC.ELEC</t>
  </si>
  <si>
    <t>FEC.ktoe.EE.CHI.OTHER_CHEM.PROC_COOL.THERM.NG_BIOGAS</t>
  </si>
  <si>
    <t>FEC.ktoe.EE.CHI.OTHER_CHEM.PROC_COOL_STEAM.TOTAL.TOTAL</t>
  </si>
  <si>
    <t>FEC.ktoe.EE.CHI.OTHER_CHEM.PROC_COOL_STEAM.STEAM.SOLIDS</t>
  </si>
  <si>
    <t>FEC.ktoe.EE.CHI.OTHER_CHEM.PROC_COOL_STEAM.STEAM.RFG</t>
  </si>
  <si>
    <t>FEC.ktoe.EE.CHI.OTHER_CHEM.PROC_COOL_STEAM.STEAM.LPG</t>
  </si>
  <si>
    <t>FEC.ktoe.EE.CHI.OTHER_CHEM.PROC_COOL_STEAM.STEAM.DIESEL_LIQBIO</t>
  </si>
  <si>
    <t>FEC.ktoe.EE.CHI.OTHER_CHEM.PROC_COOL_STEAM.STEAM.RFO</t>
  </si>
  <si>
    <t>FEC.ktoe.EE.CHI.OTHER_CHEM.PROC_COOL_STEAM.STEAM.OTHER</t>
  </si>
  <si>
    <t>FEC.ktoe.EE.CHI.OTHER_CHEM.PROC_COOL_STEAM.STEAM.NG_BIOGAS</t>
  </si>
  <si>
    <t>FEC.ktoe.EE.CHI.OTHER_CHEM.PROC_COOL_STEAM.STEAM.DERIVED</t>
  </si>
  <si>
    <t>FEC.ktoe.EE.CHI.OTHER_CHEM.PROC_COOL_STEAM.STEAM.BIOMASS_WASTE</t>
  </si>
  <si>
    <t>FEC.ktoe.EE.CHI.OTHER_CHEM.PROC_COOL_STEAM.STEAM.STEAM_DISTR</t>
  </si>
  <si>
    <t>FEC.ktoe.EE.CHI.OTHER_CHEM.PROC_COOL.ELEC.ELEC</t>
  </si>
  <si>
    <t>FEC.ktoe.EE.CHI.OTHER_CHEM.GENERIC.MECH.ELEC</t>
  </si>
  <si>
    <t>FEC.ktoe.EE.CHI.PHARM.TOTAL.TOTAL.TOTAL</t>
  </si>
  <si>
    <t>FEC.ktoe.EE.CHI.PHARM.LIGHT.GENERIC.ELEC</t>
  </si>
  <si>
    <t>FEC.ktoe.EE.CHI.PHARM.AIRCOMP.GENERIC.ELEC</t>
  </si>
  <si>
    <t>FEC.ktoe.EE.CHI.PHARM.MOTOR.GENERIC.ELEC</t>
  </si>
  <si>
    <t>FEC.ktoe.EE.CHI.PHARM.FANS.GENERIC.ELEC</t>
  </si>
  <si>
    <t>FEC.ktoe.EE.CHI.PHARM.LOW_ENTH.TOTAL.TOTAL</t>
  </si>
  <si>
    <t>FEC.ktoe.EE.CHI.PHARM.LOW_ENTH.THERM.DIESEL_LIQBIO</t>
  </si>
  <si>
    <t>FEC.ktoe.EE.CHI.PHARM.LOW_ENTH.THERM.NG_BIOGAS</t>
  </si>
  <si>
    <t>FEC.ktoe.EE.CHI.PHARM.LOW_ENTH.THERM.SOLAR_GEO</t>
  </si>
  <si>
    <t>FEC.ktoe.EE.CHI.PHARM.LOW_ENTH.HP.AMBIENT</t>
  </si>
  <si>
    <t>FEC.ktoe.EE.CHI.PHARM.LOW_ENTH.THERM.ELEC</t>
  </si>
  <si>
    <t>FEC.ktoe.EE.CHI.PHARM.PROCESSING_STEAM.TOTAL.TOTAL</t>
  </si>
  <si>
    <t>FEC.ktoe.EE.CHI.PHARM.PROCESSING_STEAM.STEAM.SOLIDS</t>
  </si>
  <si>
    <t>FEC.ktoe.EE.CHI.PHARM.PROCESSING_STEAM.STEAM.RFG</t>
  </si>
  <si>
    <t>FEC.ktoe.EE.CHI.PHARM.PROCESSING_STEAM.STEAM.LPG</t>
  </si>
  <si>
    <t>FEC.ktoe.EE.CHI.PHARM.PROCESSING_STEAM.STEAM.DIESEL_LIQBIO</t>
  </si>
  <si>
    <t>FEC.ktoe.EE.CHI.PHARM.PROCESSING_STEAM.STEAM.RFO</t>
  </si>
  <si>
    <t>FEC.ktoe.EE.CHI.PHARM.PROCESSING_STEAM.STEAM.OTHER</t>
  </si>
  <si>
    <t>FEC.ktoe.EE.CHI.PHARM.PROCESSING_STEAM.STEAM.NG_BIOGAS</t>
  </si>
  <si>
    <t>FEC.ktoe.EE.CHI.PHARM.PROCESSING_STEAM.STEAM.DERIVED</t>
  </si>
  <si>
    <t>FEC.ktoe.EE.CHI.PHARM.PROCESSING_STEAM.STEAM.BIOMASS_WASTE</t>
  </si>
  <si>
    <t>FEC.ktoe.EE.CHI.PHARM.PROCESSING_STEAM.STEAM.STEAM_DISTR</t>
  </si>
  <si>
    <t>FEC.ktoe.EE.CHI.PHARM.PROCESSING.MICROW.ELEC</t>
  </si>
  <si>
    <t>FEC.ktoe.EE.CHI.PHARM.PROC_HEAT.TOTAL.TOTAL</t>
  </si>
  <si>
    <t>FEC.ktoe.EE.CHI.PHARM.PROC_HEAT.THERM.TOTAL</t>
  </si>
  <si>
    <t>FEC.ktoe.EE.CHI.PHARM.PROC_HEAT.THERM.SOLIDS</t>
  </si>
  <si>
    <t>FEC.ktoe.EE.CHI.PHARM.PROC_HEAT.THERM.LPG</t>
  </si>
  <si>
    <t>FEC.ktoe.EE.CHI.PHARM.PROC_HEAT.THERM.DIESEL_LIQBIO</t>
  </si>
  <si>
    <t>FEC.ktoe.EE.CHI.PHARM.PROC_HEAT.THERM.RFO</t>
  </si>
  <si>
    <t>FEC.ktoe.EE.CHI.PHARM.PROC_HEAT.THERM.NG_BIOGAS</t>
  </si>
  <si>
    <t>FEC.ktoe.EE.CHI.PHARM.PROC_HEAT.ELEC.ELEC</t>
  </si>
  <si>
    <t>FEC.ktoe.EE.CHI.PHARM.PROC_COOL.THERM.NG_BIOGAS</t>
  </si>
  <si>
    <t>FEC.ktoe.EE.CHI.PHARM.PROC_COOL_STEAM.TOTAL.TOTAL</t>
  </si>
  <si>
    <t>FEC.ktoe.EE.CHI.PHARM.PROC_COOL_STEAM.STEAM.SOLIDS</t>
  </si>
  <si>
    <t>FEC.ktoe.EE.CHI.PHARM.PROC_COOL_STEAM.STEAM.RFG</t>
  </si>
  <si>
    <t>FEC.ktoe.EE.CHI.PHARM.PROC_COOL_STEAM.STEAM.LPG</t>
  </si>
  <si>
    <t>FEC.ktoe.EE.CHI.PHARM.PROC_COOL_STEAM.STEAM.DIESEL_LIQBIO</t>
  </si>
  <si>
    <t>FEC.ktoe.EE.CHI.PHARM.PROC_COOL_STEAM.STEAM.RFO</t>
  </si>
  <si>
    <t>FEC.ktoe.EE.CHI.PHARM.PROC_COOL_STEAM.STEAM.OTHER</t>
  </si>
  <si>
    <t>FEC.ktoe.EE.CHI.PHARM.PROC_COOL_STEAM.STEAM.NG_BIOGAS</t>
  </si>
  <si>
    <t>FEC.ktoe.EE.CHI.PHARM.PROC_COOL_STEAM.STEAM.DERIVED</t>
  </si>
  <si>
    <t>FEC.ktoe.EE.CHI.PHARM.PROC_COOL_STEAM.STEAM.BIOMASS_WASTE</t>
  </si>
  <si>
    <t>FEC.ktoe.EE.CHI.PHARM.PROC_COOL_STEAM.STEAM.STEAM_DISTR</t>
  </si>
  <si>
    <t>FEC.ktoe.EE.CHI.PHARM.PROC_COOL.ELEC.ELEC</t>
  </si>
  <si>
    <t>FEC.ktoe.EE.CHI.PHARM.GENERIC.MECH.ELEC</t>
  </si>
  <si>
    <t>Chemicals: Process cooling - Natural gas</t>
  </si>
  <si>
    <t>UED.ktoe.EE.CHI.BASIC_CHEM.LIGHT.GENERIC.ELEC</t>
  </si>
  <si>
    <t>UED.ktoe.EE.CHI.BASIC_CHEM.AIRCOMP.GENERIC.ELEC</t>
  </si>
  <si>
    <t>UED.ktoe.EE.CHI.BASIC_CHEM.MOTOR.GENERIC.ELEC</t>
  </si>
  <si>
    <t>UED.ktoe.EE.CHI.BASIC_CHEM.FANS.GENERIC.ELEC</t>
  </si>
  <si>
    <t>UED.ktoe.EE.CHI.BASIC_CHEM.LOW_ENTH.TOTAL.TOTAL</t>
  </si>
  <si>
    <t>UED.ktoe.EE.CHI.BASIC_CHEM.LOW_ENTH.THERM.DIESEL_LIQBIO</t>
  </si>
  <si>
    <t>UED.ktoe.EE.CHI.BASIC_CHEM.LOW_ENTH.THERM.NG_BIOGAS</t>
  </si>
  <si>
    <t>UED.ktoe.EE.CHI.BASIC_CHEM.LOW_ENTH.THERM.SOLAR_GEO</t>
  </si>
  <si>
    <t>UED.ktoe.EE.CHI.BASIC_CHEM.LOW_ENTH.HP.AMBIENT</t>
  </si>
  <si>
    <t>UED.ktoe.EE.CHI.BASIC_CHEM.LOW_ENTH.THERM.ELEC</t>
  </si>
  <si>
    <t>UED.ktoe.EE.CHI.BASIC_CHEM.PROCESSING.TOTAL.TOTAL</t>
  </si>
  <si>
    <t>UED.ktoe.EE.CHI.BASIC_CHEM.PROCESSING.STEAM.SOLIDS</t>
  </si>
  <si>
    <t>UED.ktoe.EE.CHI.BASIC_CHEM.PROCESSING.STEAM.RFG</t>
  </si>
  <si>
    <t>UED.ktoe.EE.CHI.BASIC_CHEM.PROCESSING.STEAM.LPG</t>
  </si>
  <si>
    <t>UED.ktoe.EE.CHI.BASIC_CHEM.PROCESSING.STEAM.DIESEL_LIQBIO</t>
  </si>
  <si>
    <t>UED.ktoe.EE.CHI.BASIC_CHEM.PROCESSING.STEAM.RFO</t>
  </si>
  <si>
    <t>UED.ktoe.EE.CHI.BASIC_CHEM.PROCESSING.STEAM.OTHER</t>
  </si>
  <si>
    <t>UED.ktoe.EE.CHI.BASIC_CHEM.PROCESSING.STEAM.NG_BIOGAS</t>
  </si>
  <si>
    <t>UED.ktoe.EE.CHI.BASIC_CHEM.PROCESSING.STEAM.DERIVED</t>
  </si>
  <si>
    <t>UED.ktoe.EE.CHI.BASIC_CHEM.PROCESSING.STEAM.BIOMASS_WASTE</t>
  </si>
  <si>
    <t>UED.ktoe.EE.CHI.BASIC_CHEM.PROCESSING.STEAM.STEAM_DISTR</t>
  </si>
  <si>
    <t>UED.ktoe.EE.CHI.BASIC_CHEM.PROC_HEAT.TOTAL.TOTAL</t>
  </si>
  <si>
    <t>UED.ktoe.EE.CHI.BASIC_CHEM.PROC_HEAT.THERM.TOTAL</t>
  </si>
  <si>
    <t>UED.ktoe.EE.CHI.BASIC_CHEM.PROC_HEAT.THERM.SOLIDS</t>
  </si>
  <si>
    <t>UED.ktoe.EE.CHI.BASIC_CHEM.PROC_HEAT.THERM.LPG</t>
  </si>
  <si>
    <t>UED.ktoe.EE.CHI.BASIC_CHEM.PROC_HEAT.THERM.DIESEL_LIQBIO</t>
  </si>
  <si>
    <t>UED.ktoe.EE.CHI.BASIC_CHEM.PROC_HEAT.THERM.RFO</t>
  </si>
  <si>
    <t>UED.ktoe.EE.CHI.BASIC_CHEM.PROC_HEAT.THERM.NG_BIOGAS</t>
  </si>
  <si>
    <t>UED.ktoe.EE.CHI.BASIC_CHEM.PROC_HEAT.ELEC.ELEC</t>
  </si>
  <si>
    <t>UED.ktoe.EE.CHI.BASIC_CHEM.PROC_COOL.THERM.NG_BIOGAS</t>
  </si>
  <si>
    <t>UED.ktoe.EE.CHI.BASIC_CHEM.PROC_COOL_STEAM.TOTAL.TOTAL</t>
  </si>
  <si>
    <t>UED.ktoe.EE.CHI.BASIC_CHEM.PROC_COOL_STEAM.STEAM.SOLIDS</t>
  </si>
  <si>
    <t>UED.ktoe.EE.CHI.BASIC_CHEM.PROC_COOL_STEAM.STEAM.RFG</t>
  </si>
  <si>
    <t>UED.ktoe.EE.CHI.BASIC_CHEM.PROC_COOL_STEAM.STEAM.LPG</t>
  </si>
  <si>
    <t>UED.ktoe.EE.CHI.BASIC_CHEM.PROC_COOL_STEAM.STEAM.DIESEL_LIQBIO</t>
  </si>
  <si>
    <t>UED.ktoe.EE.CHI.BASIC_CHEM.PROC_COOL_STEAM.STEAM.RFO</t>
  </si>
  <si>
    <t>UED.ktoe.EE.CHI.BASIC_CHEM.PROC_COOL_STEAM.STEAM.OTHER</t>
  </si>
  <si>
    <t>UED.ktoe.EE.CHI.BASIC_CHEM.PROC_COOL_STEAM.STEAM.NG_BIOGAS</t>
  </si>
  <si>
    <t>UED.ktoe.EE.CHI.BASIC_CHEM.PROC_COOL_STEAM.STEAM.DERIVED</t>
  </si>
  <si>
    <t>UED.ktoe.EE.CHI.BASIC_CHEM.PROC_COOL_STEAM.STEAM.BIOMASS_WASTE</t>
  </si>
  <si>
    <t>UED.ktoe.EE.CHI.BASIC_CHEM.PROC_COOL_STEAM.STEAM.STEAM_DISTR</t>
  </si>
  <si>
    <t>UED.ktoe.EE.CHI.BASIC_CHEM.PROC_COOL.ELEC.ELEC</t>
  </si>
  <si>
    <t>UED.ktoe.EE.CHI.BASIC_CHEM.GENERIC.MECH.ELEC</t>
  </si>
  <si>
    <t>UED.ktoe.EE.CHI.OTHER_CHEM.TOTAL.TOTAL.TOTAL</t>
  </si>
  <si>
    <t>UED.ktoe.EE.CHI.OTHER_CHEM.LIGHT.GENERIC.ELEC</t>
  </si>
  <si>
    <t>UED.ktoe.EE.CHI.OTHER_CHEM.AIRCOMP.GENERIC.ELEC</t>
  </si>
  <si>
    <t>UED.ktoe.EE.CHI.OTHER_CHEM.MOTOR.GENERIC.ELEC</t>
  </si>
  <si>
    <t>UED.ktoe.EE.CHI.OTHER_CHEM.FANS.GENERIC.ELEC</t>
  </si>
  <si>
    <t>UED.ktoe.EE.CHI.OTHER_CHEM.LOW_ENTH.TOTAL.TOTAL</t>
  </si>
  <si>
    <t>UED.ktoe.EE.CHI.OTHER_CHEM.LOW_ENTH.THERM.DIESEL_LIQBIO</t>
  </si>
  <si>
    <t>UED.ktoe.EE.CHI.OTHER_CHEM.LOW_ENTH.THERM.NG_BIOGAS</t>
  </si>
  <si>
    <t>UED.ktoe.EE.CHI.OTHER_CHEM.LOW_ENTH.THERM.SOLAR_GEO</t>
  </si>
  <si>
    <t>UED.ktoe.EE.CHI.OTHER_CHEM.LOW_ENTH.HP.AMBIENT</t>
  </si>
  <si>
    <t>UED.ktoe.EE.CHI.OTHER_CHEM.LOW_ENTH.THERM.ELEC</t>
  </si>
  <si>
    <t>UED.ktoe.EE.CHI.OTHER_CHEM.PROCESSING_STEAM.TOTAL.TOTAL</t>
  </si>
  <si>
    <t>UED.ktoe.EE.CHI.OTHER_CHEM.PROCESSING_STEAM.STEAM.SOLIDS</t>
  </si>
  <si>
    <t>UED.ktoe.EE.CHI.OTHER_CHEM.PROCESSING_STEAM.STEAM.RFG</t>
  </si>
  <si>
    <t>UED.ktoe.EE.CHI.OTHER_CHEM.PROCESSING_STEAM.STEAM.LPG</t>
  </si>
  <si>
    <t>UED.ktoe.EE.CHI.OTHER_CHEM.PROCESSING_STEAM.STEAM.DIESEL_LIQBIO</t>
  </si>
  <si>
    <t>UED.ktoe.EE.CHI.OTHER_CHEM.PROCESSING_STEAM.STEAM.RFO</t>
  </si>
  <si>
    <t>UED.ktoe.EE.CHI.OTHER_CHEM.PROCESSING_STEAM.STEAM.OTHER</t>
  </si>
  <si>
    <t>UED.ktoe.EE.CHI.OTHER_CHEM.PROCESSING_STEAM.STEAM.NG_BIOGAS</t>
  </si>
  <si>
    <t>UED.ktoe.EE.CHI.OTHER_CHEM.PROCESSING_STEAM.STEAM.DERIVED</t>
  </si>
  <si>
    <t>UED.ktoe.EE.CHI.OTHER_CHEM.PROCESSING_STEAM.STEAM.BIOMASS_WASTE</t>
  </si>
  <si>
    <t>UED.ktoe.EE.CHI.OTHER_CHEM.PROCESSING_STEAM.STEAM.STEAM_DISTR</t>
  </si>
  <si>
    <t>UED.ktoe.EE.CHI.OTHER_CHEM.PROCESSING.MICROW.ELEC</t>
  </si>
  <si>
    <t>UED.ktoe.EE.CHI.OTHER_CHEM.PROC_HEAT.TOTAL.TOTAL</t>
  </si>
  <si>
    <t>UED.ktoe.EE.CHI.OTHER_CHEM.PROC_HEAT.THERM.TOTAL</t>
  </si>
  <si>
    <t>UED.ktoe.EE.CHI.OTHER_CHEM.PROC_HEAT.THERM.SOLIDS</t>
  </si>
  <si>
    <t>UED.ktoe.EE.CHI.OTHER_CHEM.PROC_HEAT.THERM.LPG</t>
  </si>
  <si>
    <t>UED.ktoe.EE.CHI.OTHER_CHEM.PROC_HEAT.THERM.DIESEL_LIQBIO</t>
  </si>
  <si>
    <t>UED.ktoe.EE.CHI.OTHER_CHEM.PROC_HEAT.THERM.RFO</t>
  </si>
  <si>
    <t>UED.ktoe.EE.CHI.OTHER_CHEM.PROC_HEAT.THERM.NG_BIOGAS</t>
  </si>
  <si>
    <t>UED.ktoe.EE.CHI.OTHER_CHEM.PROC_HEAT.ELEC.ELEC</t>
  </si>
  <si>
    <t>UED.ktoe.EE.CHI.OTHER_CHEM.PROC_COOL.THERM.NG_BIOGAS</t>
  </si>
  <si>
    <t>UED.ktoe.EE.CHI.OTHER_CHEM.PROC_COOL_STEAM.TOTAL.TOTAL</t>
  </si>
  <si>
    <t>UED.ktoe.EE.CHI.OTHER_CHEM.PROC_COOL_STEAM.STEAM.SOLIDS</t>
  </si>
  <si>
    <t>UED.ktoe.EE.CHI.OTHER_CHEM.PROC_COOL_STEAM.STEAM.RFG</t>
  </si>
  <si>
    <t>UED.ktoe.EE.CHI.OTHER_CHEM.PROC_COOL_STEAM.STEAM.LPG</t>
  </si>
  <si>
    <t>UED.ktoe.EE.CHI.OTHER_CHEM.PROC_COOL_STEAM.STEAM.DIESEL_LIQBIO</t>
  </si>
  <si>
    <t>UED.ktoe.EE.CHI.OTHER_CHEM.PROC_COOL_STEAM.STEAM.RFO</t>
  </si>
  <si>
    <t>UED.ktoe.EE.CHI.OTHER_CHEM.PROC_COOL_STEAM.STEAM.OTHER</t>
  </si>
  <si>
    <t>UED.ktoe.EE.CHI.OTHER_CHEM.PROC_COOL_STEAM.STEAM.NG_BIOGAS</t>
  </si>
  <si>
    <t>UED.ktoe.EE.CHI.OTHER_CHEM.PROC_COOL_STEAM.STEAM.DERIVED</t>
  </si>
  <si>
    <t>UED.ktoe.EE.CHI.OTHER_CHEM.PROC_COOL_STEAM.STEAM.BIOMASS_WASTE</t>
  </si>
  <si>
    <t>UED.ktoe.EE.CHI.OTHER_CHEM.PROC_COOL_STEAM.STEAM.STEAM_DISTR</t>
  </si>
  <si>
    <t>UED.ktoe.EE.CHI.OTHER_CHEM.PROC_COOL.ELEC.ELEC</t>
  </si>
  <si>
    <t>UED.ktoe.EE.CHI.OTHER_CHEM.GENERIC.MECH.ELEC</t>
  </si>
  <si>
    <t>UED.ktoe.EE.CHI.PHARM.TOTAL.TOTAL.TOTAL</t>
  </si>
  <si>
    <t>UED.ktoe.EE.CHI.PHARM.LIGHT.GENERIC.ELEC</t>
  </si>
  <si>
    <t>UED.ktoe.EE.CHI.PHARM.AIRCOMP.GENERIC.ELEC</t>
  </si>
  <si>
    <t>UED.ktoe.EE.CHI.PHARM.MOTOR.GENERIC.ELEC</t>
  </si>
  <si>
    <t>UED.ktoe.EE.CHI.PHARM.FANS.GENERIC.ELEC</t>
  </si>
  <si>
    <t>UED.ktoe.EE.CHI.PHARM.LOW_ENTH.TOTAL.TOTAL</t>
  </si>
  <si>
    <t>UED.ktoe.EE.CHI.PHARM.LOW_ENTH.THERM.DIESEL_LIQBIO</t>
  </si>
  <si>
    <t>UED.ktoe.EE.CHI.PHARM.LOW_ENTH.THERM.NG_BIOGAS</t>
  </si>
  <si>
    <t>UED.ktoe.EE.CHI.PHARM.LOW_ENTH.THERM.SOLAR_GEO</t>
  </si>
  <si>
    <t>UED.ktoe.EE.CHI.PHARM.LOW_ENTH.HP.AMBIENT</t>
  </si>
  <si>
    <t>UED.ktoe.EE.CHI.PHARM.LOW_ENTH.THERM.ELEC</t>
  </si>
  <si>
    <t>UED.ktoe.EE.CHI.PHARM.PROCESSING_STEAM.TOTAL.TOTAL</t>
  </si>
  <si>
    <t>UED.ktoe.EE.CHI.PHARM.PROCESSING_STEAM.STEAM.SOLIDS</t>
  </si>
  <si>
    <t>UED.ktoe.EE.CHI.PHARM.PROCESSING_STEAM.STEAM.RFG</t>
  </si>
  <si>
    <t>UED.ktoe.EE.CHI.PHARM.PROCESSING_STEAM.STEAM.LPG</t>
  </si>
  <si>
    <t>UED.ktoe.EE.CHI.PHARM.PROCESSING_STEAM.STEAM.DIESEL_LIQBIO</t>
  </si>
  <si>
    <t>UED.ktoe.EE.CHI.PHARM.PROCESSING_STEAM.STEAM.RFO</t>
  </si>
  <si>
    <t>UED.ktoe.EE.CHI.PHARM.PROCESSING_STEAM.STEAM.OTHER</t>
  </si>
  <si>
    <t>UED.ktoe.EE.CHI.PHARM.PROCESSING_STEAM.STEAM.NG_BIOGAS</t>
  </si>
  <si>
    <t>UED.ktoe.EE.CHI.PHARM.PROCESSING_STEAM.STEAM.DERIVED</t>
  </si>
  <si>
    <t>UED.ktoe.EE.CHI.PHARM.PROCESSING_STEAM.STEAM.BIOMASS_WASTE</t>
  </si>
  <si>
    <t>UED.ktoe.EE.CHI.PHARM.PROCESSING_STEAM.STEAM.STEAM_DISTR</t>
  </si>
  <si>
    <t>UED.ktoe.EE.CHI.PHARM.PROCESSING.MICROW.ELEC</t>
  </si>
  <si>
    <t>UED.ktoe.EE.CHI.PHARM.PROC_HEAT.TOTAL.TOTAL</t>
  </si>
  <si>
    <t>UED.ktoe.EE.CHI.PHARM.PROC_HEAT.THERM.TOTAL</t>
  </si>
  <si>
    <t>UED.ktoe.EE.CHI.PHARM.PROC_HEAT.THERM.SOLIDS</t>
  </si>
  <si>
    <t>UED.ktoe.EE.CHI.PHARM.PROC_HEAT.THERM.LPG</t>
  </si>
  <si>
    <t>UED.ktoe.EE.CHI.PHARM.PROC_HEAT.THERM.DIESEL_LIQBIO</t>
  </si>
  <si>
    <t>UED.ktoe.EE.CHI.PHARM.PROC_HEAT.THERM.RFO</t>
  </si>
  <si>
    <t>UED.ktoe.EE.CHI.PHARM.PROC_HEAT.THERM.NG_BIOGAS</t>
  </si>
  <si>
    <t>UED.ktoe.EE.CHI.PHARM.PROC_HEAT.ELEC.ELEC</t>
  </si>
  <si>
    <t>UED.ktoe.EE.CHI.PHARM.PROC_COOL.THERM.NG_BIOGAS</t>
  </si>
  <si>
    <t>UED.ktoe.EE.CHI.PHARM.PROC_COOL_STEAM.TOTAL.TOTAL</t>
  </si>
  <si>
    <t>UED.ktoe.EE.CHI.PHARM.PROC_COOL_STEAM.STEAM.SOLIDS</t>
  </si>
  <si>
    <t>UED.ktoe.EE.CHI.PHARM.PROC_COOL_STEAM.STEAM.RFG</t>
  </si>
  <si>
    <t>UED.ktoe.EE.CHI.PHARM.PROC_COOL_STEAM.STEAM.LPG</t>
  </si>
  <si>
    <t>UED.ktoe.EE.CHI.PHARM.PROC_COOL_STEAM.STEAM.DIESEL_LIQBIO</t>
  </si>
  <si>
    <t>UED.ktoe.EE.CHI.PHARM.PROC_COOL_STEAM.STEAM.RFO</t>
  </si>
  <si>
    <t>UED.ktoe.EE.CHI.PHARM.PROC_COOL_STEAM.STEAM.OTHER</t>
  </si>
  <si>
    <t>UED.ktoe.EE.CHI.PHARM.PROC_COOL_STEAM.STEAM.NG_BIOGAS</t>
  </si>
  <si>
    <t>UED.ktoe.EE.CHI.PHARM.PROC_COOL_STEAM.STEAM.DERIVED</t>
  </si>
  <si>
    <t>UED.ktoe.EE.CHI.PHARM.PROC_COOL_STEAM.STEAM.BIOMASS_WASTE</t>
  </si>
  <si>
    <t>UED.ktoe.EE.CHI.PHARM.PROC_COOL_STEAM.STEAM.STEAM_DISTR</t>
  </si>
  <si>
    <t>UED.ktoe.EE.CHI.PHARM.PROC_COOL.ELEC.ELEC</t>
  </si>
  <si>
    <t>UED.ktoe.EE.CHI.PHARM.GENERIC.MECH.ELEC</t>
  </si>
  <si>
    <t>Basic chemicals (energy consumption)</t>
  </si>
  <si>
    <t>FUEL_EMI.ktCO2.EE.CHI.BASIC_CHEM.LIGHT.GENERIC.ELEC</t>
  </si>
  <si>
    <t>FUEL_EMI.ktCO2.EE.CHI.BASIC_CHEM.AIRCOMP.GENERIC.ELEC</t>
  </si>
  <si>
    <t>FUEL_EMI.ktCO2.EE.CHI.BASIC_CHEM.MOTOR.GENERIC.ELEC</t>
  </si>
  <si>
    <t>FUEL_EMI.ktCO2.EE.CHI.BASIC_CHEM.FANS.GENERIC.ELEC</t>
  </si>
  <si>
    <t>FUEL_EMI.ktCO2.EE.CHI.BASIC_CHEM.LOW_ENTH.TOTAL.TOTAL</t>
  </si>
  <si>
    <t>FUEL_EMI.ktCO2.EE.CHI.BASIC_CHEM.LOW_ENTH.THERM.DIESEL_LIQBIO</t>
  </si>
  <si>
    <t>FUEL_EMI.ktCO2.EE.CHI.BASIC_CHEM.LOW_ENTH.THERM.NG_BIOGAS</t>
  </si>
  <si>
    <t>FUEL_EMI.ktCO2.EE.CHI.BASIC_CHEM.LOW_ENTH.THERM.SOLAR_GEO</t>
  </si>
  <si>
    <t>FUEL_EMI.ktCO2.EE.CHI.BASIC_CHEM.LOW_ENTH.HP.AMBIENT</t>
  </si>
  <si>
    <t>FUEL_EMI.ktCO2.EE.CHI.BASIC_CHEM.LOW_ENTH.THERM.ELEC</t>
  </si>
  <si>
    <t>FUEL_EMI.ktCO2.EE.CHI.BASIC_CHEM.PROCESSING.TOTAL.TOTAL</t>
  </si>
  <si>
    <t>FUEL_EMI.ktCO2.EE.CHI.BASIC_CHEM.PROCESSING.STEAM.SOLIDS</t>
  </si>
  <si>
    <t>FUEL_EMI.ktCO2.EE.CHI.BASIC_CHEM.PROCESSING.STEAM.RFG</t>
  </si>
  <si>
    <t>FUEL_EMI.ktCO2.EE.CHI.BASIC_CHEM.PROCESSING.STEAM.LPG</t>
  </si>
  <si>
    <t>FUEL_EMI.ktCO2.EE.CHI.BASIC_CHEM.PROCESSING.STEAM.DIESEL_LIQBIO</t>
  </si>
  <si>
    <t>FUEL_EMI.ktCO2.EE.CHI.BASIC_CHEM.PROCESSING.STEAM.RFO</t>
  </si>
  <si>
    <t>FUEL_EMI.ktCO2.EE.CHI.BASIC_CHEM.PROCESSING.STEAM.OTHER</t>
  </si>
  <si>
    <t>FUEL_EMI.ktCO2.EE.CHI.BASIC_CHEM.PROCESSING.STEAM.NG_BIOGAS</t>
  </si>
  <si>
    <t>FUEL_EMI.ktCO2.EE.CHI.BASIC_CHEM.PROCESSING.STEAM.DERIVED</t>
  </si>
  <si>
    <t>FUEL_EMI.ktCO2.EE.CHI.BASIC_CHEM.PROCESSING.STEAM.BIOMASS_WASTE</t>
  </si>
  <si>
    <t>FUEL_EMI.ktCO2.EE.CHI.BASIC_CHEM.PROCESSING.STEAM.STEAM_DISTR</t>
  </si>
  <si>
    <t>FUEL_EMI.ktCO2.EE.CHI.BASIC_CHEM.PROC_HEAT.TOTAL.TOTAL</t>
  </si>
  <si>
    <t>FUEL_EMI.ktCO2.EE.CHI.BASIC_CHEM.PROC_HEAT.THERM.TOTAL</t>
  </si>
  <si>
    <t>FUEL_EMI.ktCO2.EE.CHI.BASIC_CHEM.PROC_HEAT.THERM.SOLIDS</t>
  </si>
  <si>
    <t>FUEL_EMI.ktCO2.EE.CHI.BASIC_CHEM.PROC_HEAT.THERM.LPG</t>
  </si>
  <si>
    <t>FUEL_EMI.ktCO2.EE.CHI.BASIC_CHEM.PROC_HEAT.THERM.DIESEL_LIQBIO</t>
  </si>
  <si>
    <t>FUEL_EMI.ktCO2.EE.CHI.BASIC_CHEM.PROC_HEAT.THERM.RFO</t>
  </si>
  <si>
    <t>FUEL_EMI.ktCO2.EE.CHI.BASIC_CHEM.PROC_HEAT.THERM.NG_BIOGAS</t>
  </si>
  <si>
    <t>FUEL_EMI.ktCO2.EE.CHI.BASIC_CHEM.PROC_HEAT.ELEC.ELEC</t>
  </si>
  <si>
    <t>FUEL_EMI.ktCO2.EE.CHI.BASIC_CHEM.PROC_COOL.THERM.NG_BIOGAS</t>
  </si>
  <si>
    <t>FUEL_EMI.ktCO2.EE.CHI.BASIC_CHEM.PROC_COOL_STEAM.TOTAL.TOTAL</t>
  </si>
  <si>
    <t>FUEL_EMI.ktCO2.EE.CHI.BASIC_CHEM.PROC_COOL_STEAM.STEAM.SOLIDS</t>
  </si>
  <si>
    <t>FUEL_EMI.ktCO2.EE.CHI.BASIC_CHEM.PROC_COOL_STEAM.STEAM.RFG</t>
  </si>
  <si>
    <t>FUEL_EMI.ktCO2.EE.CHI.BASIC_CHEM.PROC_COOL_STEAM.STEAM.LPG</t>
  </si>
  <si>
    <t>FUEL_EMI.ktCO2.EE.CHI.BASIC_CHEM.PROC_COOL_STEAM.STEAM.DIESEL_LIQBIO</t>
  </si>
  <si>
    <t>FUEL_EMI.ktCO2.EE.CHI.BASIC_CHEM.PROC_COOL_STEAM.STEAM.RFO</t>
  </si>
  <si>
    <t>FUEL_EMI.ktCO2.EE.CHI.BASIC_CHEM.PROC_COOL_STEAM.STEAM.OTHER</t>
  </si>
  <si>
    <t>FUEL_EMI.ktCO2.EE.CHI.BASIC_CHEM.PROC_COOL_STEAM.STEAM.NG_BIOGAS</t>
  </si>
  <si>
    <t>FUEL_EMI.ktCO2.EE.CHI.BASIC_CHEM.PROC_COOL_STEAM.STEAM.DERIVED</t>
  </si>
  <si>
    <t>FUEL_EMI.ktCO2.EE.CHI.BASIC_CHEM.PROC_COOL_STEAM.STEAM.BIOMASS_WASTE</t>
  </si>
  <si>
    <t>FUEL_EMI.ktCO2.EE.CHI.BASIC_CHEM.PROC_COOL_STEAM.STEAM.STEAM_DISTR</t>
  </si>
  <si>
    <t>FUEL_EMI.ktCO2.EE.CHI.BASIC_CHEM.PROC_COOL.ELEC.ELEC</t>
  </si>
  <si>
    <t>FUEL_EMI.ktCO2.EE.CHI.BASIC_CHEM.GENERIC.MECH.ELEC</t>
  </si>
  <si>
    <t>PROCESS_EMI.ktCO2.EE.CHI.BASIC_CHEM</t>
  </si>
  <si>
    <t>FUEL_EMI.ktCO2.EE.CHI.OTHER_CHEM.LIGHT.GENERIC.ELEC</t>
  </si>
  <si>
    <t>FUEL_EMI.ktCO2.EE.CHI.OTHER_CHEM.AIRCOMP.GENERIC.ELEC</t>
  </si>
  <si>
    <t>FUEL_EMI.ktCO2.EE.CHI.OTHER_CHEM.MOTOR.GENERIC.ELEC</t>
  </si>
  <si>
    <t>FUEL_EMI.ktCO2.EE.CHI.OTHER_CHEM.FANS.GENERIC.ELEC</t>
  </si>
  <si>
    <t>FUEL_EMI.ktCO2.EE.CHI.OTHER_CHEM.LOW_ENTH.TOTAL.TOTAL</t>
  </si>
  <si>
    <t>FUEL_EMI.ktCO2.EE.CHI.OTHER_CHEM.LOW_ENTH.THERM.DIESEL_LIQBIO</t>
  </si>
  <si>
    <t>FUEL_EMI.ktCO2.EE.CHI.OTHER_CHEM.LOW_ENTH.THERM.NG_BIOGAS</t>
  </si>
  <si>
    <t>FUEL_EMI.ktCO2.EE.CHI.OTHER_CHEM.LOW_ENTH.THERM.SOLAR_GEO</t>
  </si>
  <si>
    <t>FUEL_EMI.ktCO2.EE.CHI.OTHER_CHEM.LOW_ENTH.HP.AMBIENT</t>
  </si>
  <si>
    <t>FUEL_EMI.ktCO2.EE.CHI.OTHER_CHEM.LOW_ENTH.THERM.ELEC</t>
  </si>
  <si>
    <t>FUEL_EMI.ktCO2.EE.CHI.OTHER_CHEM.PROCESSING_STEAM.TOTAL.TOTAL</t>
  </si>
  <si>
    <t>FUEL_EMI.ktCO2.EE.CHI.OTHER_CHEM.PROCESSING_STEAM.STEAM.SOLIDS</t>
  </si>
  <si>
    <t>FUEL_EMI.ktCO2.EE.CHI.OTHER_CHEM.PROCESSING_STEAM.STEAM.RFG</t>
  </si>
  <si>
    <t>FUEL_EMI.ktCO2.EE.CHI.OTHER_CHEM.PROCESSING_STEAM.STEAM.LPG</t>
  </si>
  <si>
    <t>FUEL_EMI.ktCO2.EE.CHI.OTHER_CHEM.PROCESSING_STEAM.STEAM.DIESEL_LIQBIO</t>
  </si>
  <si>
    <t>FUEL_EMI.ktCO2.EE.CHI.OTHER_CHEM.PROCESSING_STEAM.STEAM.RFO</t>
  </si>
  <si>
    <t>FUEL_EMI.ktCO2.EE.CHI.OTHER_CHEM.PROCESSING_STEAM.STEAM.OTHER</t>
  </si>
  <si>
    <t>FUEL_EMI.ktCO2.EE.CHI.OTHER_CHEM.PROCESSING_STEAM.STEAM.NG_BIOGAS</t>
  </si>
  <si>
    <t>FUEL_EMI.ktCO2.EE.CHI.OTHER_CHEM.PROCESSING_STEAM.STEAM.DERIVED</t>
  </si>
  <si>
    <t>FUEL_EMI.ktCO2.EE.CHI.OTHER_CHEM.PROCESSING_STEAM.STEAM.BIOMASS_WASTE</t>
  </si>
  <si>
    <t>FUEL_EMI.ktCO2.EE.CHI.OTHER_CHEM.PROCESSING_STEAM.STEAM.STEAM_DISTR</t>
  </si>
  <si>
    <t>FUEL_EMI.ktCO2.EE.CHI.OTHER_CHEM.PROCESSING.MICROW.ELEC</t>
  </si>
  <si>
    <t>FUEL_EMI.ktCO2.EE.CHI.OTHER_CHEM.PROC_HEAT.TOTAL.TOTAL</t>
  </si>
  <si>
    <t>FUEL_EMI.ktCO2.EE.CHI.OTHER_CHEM.PROC_HEAT.THERM.TOTAL</t>
  </si>
  <si>
    <t>FUEL_EMI.ktCO2.EE.CHI.OTHER_CHEM.PROC_HEAT.THERM.SOLIDS</t>
  </si>
  <si>
    <t>FUEL_EMI.ktCO2.EE.CHI.OTHER_CHEM.PROC_HEAT.THERM.LPG</t>
  </si>
  <si>
    <t>FUEL_EMI.ktCO2.EE.CHI.OTHER_CHEM.PROC_HEAT.THERM.DIESEL_LIQBIO</t>
  </si>
  <si>
    <t>FUEL_EMI.ktCO2.EE.CHI.OTHER_CHEM.PROC_HEAT.THERM.RFO</t>
  </si>
  <si>
    <t>FUEL_EMI.ktCO2.EE.CHI.OTHER_CHEM.PROC_HEAT.THERM.NG_BIOGAS</t>
  </si>
  <si>
    <t>FUEL_EMI.ktCO2.EE.CHI.OTHER_CHEM.PROC_HEAT.ELEC.ELEC</t>
  </si>
  <si>
    <t>FUEL_EMI.ktCO2.EE.CHI.OTHER_CHEM.PROC_COOL.THERM.NG_BIOGAS</t>
  </si>
  <si>
    <t>FUEL_EMI.ktCO2.EE.CHI.OTHER_CHEM.PROC_COOL_STEAM.TOTAL.TOTAL</t>
  </si>
  <si>
    <t>FUEL_EMI.ktCO2.EE.CHI.OTHER_CHEM.PROC_COOL_STEAM.STEAM.SOLIDS</t>
  </si>
  <si>
    <t>FUEL_EMI.ktCO2.EE.CHI.OTHER_CHEM.PROC_COOL_STEAM.STEAM.RFG</t>
  </si>
  <si>
    <t>FUEL_EMI.ktCO2.EE.CHI.OTHER_CHEM.PROC_COOL_STEAM.STEAM.LPG</t>
  </si>
  <si>
    <t>FUEL_EMI.ktCO2.EE.CHI.OTHER_CHEM.PROC_COOL_STEAM.STEAM.DIESEL_LIQBIO</t>
  </si>
  <si>
    <t>FUEL_EMI.ktCO2.EE.CHI.OTHER_CHEM.PROC_COOL_STEAM.STEAM.RFO</t>
  </si>
  <si>
    <t>FUEL_EMI.ktCO2.EE.CHI.OTHER_CHEM.PROC_COOL_STEAM.STEAM.OTHER</t>
  </si>
  <si>
    <t>FUEL_EMI.ktCO2.EE.CHI.OTHER_CHEM.PROC_COOL_STEAM.STEAM.NG_BIOGAS</t>
  </si>
  <si>
    <t>FUEL_EMI.ktCO2.EE.CHI.OTHER_CHEM.PROC_COOL_STEAM.STEAM.DERIVED</t>
  </si>
  <si>
    <t>FUEL_EMI.ktCO2.EE.CHI.OTHER_CHEM.PROC_COOL_STEAM.STEAM.BIOMASS_WASTE</t>
  </si>
  <si>
    <t>FUEL_EMI.ktCO2.EE.CHI.OTHER_CHEM.PROC_COOL_STEAM.STEAM.STEAM_DISTR</t>
  </si>
  <si>
    <t>FUEL_EMI.ktCO2.EE.CHI.OTHER_CHEM.PROC_COOL.ELEC.ELEC</t>
  </si>
  <si>
    <t>FUEL_EMI.ktCO2.EE.CHI.OTHER_CHEM.GENERIC.MECH.ELEC</t>
  </si>
  <si>
    <t>PROCESS_EMI.ktCO2.EE.CHI.OTHER_CHEM</t>
  </si>
  <si>
    <t>FUEL_EMI.ktCO2.EE.CHI.PHARM.TOTAL.TOTAL.TOTAL</t>
  </si>
  <si>
    <t>FUEL_EMI.ktCO2.EE.CHI.PHARM.LIGHT.GENERIC.ELEC</t>
  </si>
  <si>
    <t>FUEL_EMI.ktCO2.EE.CHI.PHARM.AIRCOMP.GENERIC.ELEC</t>
  </si>
  <si>
    <t>FUEL_EMI.ktCO2.EE.CHI.PHARM.MOTOR.GENERIC.ELEC</t>
  </si>
  <si>
    <t>FUEL_EMI.ktCO2.EE.CHI.PHARM.FANS.GENERIC.ELEC</t>
  </si>
  <si>
    <t>FUEL_EMI.ktCO2.EE.CHI.PHARM.LOW_ENTH.TOTAL.TOTAL</t>
  </si>
  <si>
    <t>FUEL_EMI.ktCO2.EE.CHI.PHARM.LOW_ENTH.THERM.DIESEL_LIQBIO</t>
  </si>
  <si>
    <t>FUEL_EMI.ktCO2.EE.CHI.PHARM.LOW_ENTH.THERM.NG_BIOGAS</t>
  </si>
  <si>
    <t>FUEL_EMI.ktCO2.EE.CHI.PHARM.LOW_ENTH.THERM.SOLAR_GEO</t>
  </si>
  <si>
    <t>FUEL_EMI.ktCO2.EE.CHI.PHARM.LOW_ENTH.HP.AMBIENT</t>
  </si>
  <si>
    <t>FUEL_EMI.ktCO2.EE.CHI.PHARM.LOW_ENTH.THERM.ELEC</t>
  </si>
  <si>
    <t>FUEL_EMI.ktCO2.EE.CHI.PHARM.PROCESSING_STEAM.TOTAL.TOTAL</t>
  </si>
  <si>
    <t>FUEL_EMI.ktCO2.EE.CHI.PHARM.PROCESSING_STEAM.STEAM.SOLIDS</t>
  </si>
  <si>
    <t>FUEL_EMI.ktCO2.EE.CHI.PHARM.PROCESSING_STEAM.STEAM.RFG</t>
  </si>
  <si>
    <t>FUEL_EMI.ktCO2.EE.CHI.PHARM.PROCESSING_STEAM.STEAM.LPG</t>
  </si>
  <si>
    <t>FUEL_EMI.ktCO2.EE.CHI.PHARM.PROCESSING_STEAM.STEAM.DIESEL_LIQBIO</t>
  </si>
  <si>
    <t>FUEL_EMI.ktCO2.EE.CHI.PHARM.PROCESSING_STEAM.STEAM.RFO</t>
  </si>
  <si>
    <t>FUEL_EMI.ktCO2.EE.CHI.PHARM.PROCESSING_STEAM.STEAM.OTHER</t>
  </si>
  <si>
    <t>FUEL_EMI.ktCO2.EE.CHI.PHARM.PROCESSING_STEAM.STEAM.NG_BIOGAS</t>
  </si>
  <si>
    <t>FUEL_EMI.ktCO2.EE.CHI.PHARM.PROCESSING_STEAM.STEAM.DERIVED</t>
  </si>
  <si>
    <t>FUEL_EMI.ktCO2.EE.CHI.PHARM.PROCESSING_STEAM.STEAM.BIOMASS_WASTE</t>
  </si>
  <si>
    <t>FUEL_EMI.ktCO2.EE.CHI.PHARM.PROCESSING_STEAM.STEAM.STEAM_DISTR</t>
  </si>
  <si>
    <t>FUEL_EMI.ktCO2.EE.CHI.PHARM.PROCESSING.MICROW.ELEC</t>
  </si>
  <si>
    <t>FUEL_EMI.ktCO2.EE.CHI.PHARM.PROC_HEAT.TOTAL.TOTAL</t>
  </si>
  <si>
    <t>FUEL_EMI.ktCO2.EE.CHI.PHARM.PROC_HEAT.THERM.TOTAL</t>
  </si>
  <si>
    <t>FUEL_EMI.ktCO2.EE.CHI.PHARM.PROC_HEAT.THERM.SOLIDS</t>
  </si>
  <si>
    <t>FUEL_EMI.ktCO2.EE.CHI.PHARM.PROC_HEAT.THERM.LPG</t>
  </si>
  <si>
    <t>FUEL_EMI.ktCO2.EE.CHI.PHARM.PROC_HEAT.THERM.DIESEL_LIQBIO</t>
  </si>
  <si>
    <t>FUEL_EMI.ktCO2.EE.CHI.PHARM.PROC_HEAT.THERM.RFO</t>
  </si>
  <si>
    <t>FUEL_EMI.ktCO2.EE.CHI.PHARM.PROC_HEAT.THERM.NG_BIOGAS</t>
  </si>
  <si>
    <t>FUEL_EMI.ktCO2.EE.CHI.PHARM.PROC_HEAT.ELEC.ELEC</t>
  </si>
  <si>
    <t>FUEL_EMI.ktCO2.EE.CHI.PHARM.PROC_COOL.THERM.NG_BIOGAS</t>
  </si>
  <si>
    <t>FUEL_EMI.ktCO2.EE.CHI.PHARM.PROC_COOL_STEAM.TOTAL.TOTAL</t>
  </si>
  <si>
    <t>FUEL_EMI.ktCO2.EE.CHI.PHARM.PROC_COOL_STEAM.STEAM.SOLIDS</t>
  </si>
  <si>
    <t>FUEL_EMI.ktCO2.EE.CHI.PHARM.PROC_COOL_STEAM.STEAM.RFG</t>
  </si>
  <si>
    <t>FUEL_EMI.ktCO2.EE.CHI.PHARM.PROC_COOL_STEAM.STEAM.LPG</t>
  </si>
  <si>
    <t>FUEL_EMI.ktCO2.EE.CHI.PHARM.PROC_COOL_STEAM.STEAM.DIESEL_LIQBIO</t>
  </si>
  <si>
    <t>FUEL_EMI.ktCO2.EE.CHI.PHARM.PROC_COOL_STEAM.STEAM.RFO</t>
  </si>
  <si>
    <t>FUEL_EMI.ktCO2.EE.CHI.PHARM.PROC_COOL_STEAM.STEAM.OTHER</t>
  </si>
  <si>
    <t>FUEL_EMI.ktCO2.EE.CHI.PHARM.PROC_COOL_STEAM.STEAM.NG_BIOGAS</t>
  </si>
  <si>
    <t>FUEL_EMI.ktCO2.EE.CHI.PHARM.PROC_COOL_STEAM.STEAM.DERIVED</t>
  </si>
  <si>
    <t>FUEL_EMI.ktCO2.EE.CHI.PHARM.PROC_COOL_STEAM.STEAM.BIOMASS_WASTE</t>
  </si>
  <si>
    <t>FUEL_EMI.ktCO2.EE.CHI.PHARM.PROC_COOL_STEAM.STEAM.STEAM_DISTR</t>
  </si>
  <si>
    <t>FUEL_EMI.ktCO2.EE.CHI.PHARM.PROC_COOL.ELEC.ELEC</t>
  </si>
  <si>
    <t>FUEL_EMI.ktCO2.EE.CHI.PHARM.GENERIC.MECH.ELEC</t>
  </si>
  <si>
    <t>Basic chemicals (over energy consumption, without process emissions)</t>
  </si>
  <si>
    <t>Other chemicals (without process emissions)</t>
  </si>
  <si>
    <t>VA.Meuro2015.EE.NMM.CEM</t>
  </si>
  <si>
    <t>VA.Meuro2015.EE.NMM.CER</t>
  </si>
  <si>
    <t>VA.Meuro2015.EE.NMM.GLASS</t>
  </si>
  <si>
    <t>Cement (kt)</t>
  </si>
  <si>
    <t>OUTPUT.kt.EE.NMM.CEM</t>
  </si>
  <si>
    <t>Ceramics &amp; other NMM (kt bricks eq.)</t>
  </si>
  <si>
    <t>OUTPUT.kt.EE.NMM.CER</t>
  </si>
  <si>
    <t>Glass production  (kt)</t>
  </si>
  <si>
    <t>OUTPUT.kt.EE.NMM.GLASS</t>
  </si>
  <si>
    <t>CAP.kt.EE.NMM.CEM</t>
  </si>
  <si>
    <t>CAP.kt.EE.NMM.CER</t>
  </si>
  <si>
    <t>CAP.kt.EE.NMM.GLASS</t>
  </si>
  <si>
    <t>NEWCAP.kt.EE.NMM.CEM</t>
  </si>
  <si>
    <t>NEWCAP.kt.EE.NMM.CER</t>
  </si>
  <si>
    <t>NEWCAP.kt.EE.NMM.GLASS</t>
  </si>
  <si>
    <t>FEC.ktoe.EE.NMM.TOTAL.TOTAL.TOTAL.TOTAL</t>
  </si>
  <si>
    <t>FEC.ktoe.EE.NMM.TOTAL.TOTAL.TOTAL.SOLIDS</t>
  </si>
  <si>
    <t>FEC.ktoe.EE.NMM.TOTAL.TOTAL.TOTAL.RFG</t>
  </si>
  <si>
    <t>FEC.ktoe.EE.NMM.TOTAL.TOTAL.TOTAL.LPG</t>
  </si>
  <si>
    <t>FEC.ktoe.EE.NMM.TOTAL.TOTAL.TOTAL.DIESEL</t>
  </si>
  <si>
    <t>FEC.ktoe.EE.NMM.TOTAL.TOTAL.TOTAL.RFO</t>
  </si>
  <si>
    <t>FEC.ktoe.EE.NMM.TOTAL.TOTAL.TOTAL.OTHER</t>
  </si>
  <si>
    <t>FEC.ktoe.EE.NMM.TOTAL.TOTAL.TOTAL.NG</t>
  </si>
  <si>
    <t>FEC.ktoe.EE.NMM.TOTAL.TOTAL.TOTAL.DERIVED</t>
  </si>
  <si>
    <t>FEC.ktoe.EE.NMM.TOTAL.TOTAL.TOTAL.BIOMASS_WASTE</t>
  </si>
  <si>
    <t>FEC.ktoe.EE.NMM.TOTAL.TOTAL.TOTAL.BIOGAS</t>
  </si>
  <si>
    <t>FEC.ktoe.EE.NMM.TOTAL.TOTAL.TOTAL.LIQBIO</t>
  </si>
  <si>
    <t>FEC.ktoe.EE.NMM.TOTAL.TOTAL.TOTAL.SOLAR</t>
  </si>
  <si>
    <t>FEC.ktoe.EE.NMM.TOTAL.TOTAL.TOTAL.GEO</t>
  </si>
  <si>
    <t>FEC.ktoe.EE.NMM.TOTAL.TOTAL.TOTAL.AMBIENT</t>
  </si>
  <si>
    <t>FEC.ktoe.EE.NMM.TOTAL.TOTAL.TOTAL.STEAM_DISTR</t>
  </si>
  <si>
    <t>FEC.ktoe.EE.NMM.TOTAL.TOTAL.TOTAL.ELEC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</si>
  <si>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</si>
  <si>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</si>
  <si>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</si>
  <si>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FEC.ktoe.EE.NMM.CEM.TOTAL.TOTAL.TOTAL</t>
  </si>
  <si>
    <t>FEC.ktoe.EE.NMM.CEM.LIGHT.GENERIC.ELEC</t>
  </si>
  <si>
    <t>FEC.ktoe.EE.NMM.CEM.AIRCOMP.GENERIC.ELEC</t>
  </si>
  <si>
    <t>FEC.ktoe.EE.NMM.CEM.MOTOR.GENERIC.ELEC</t>
  </si>
  <si>
    <t>FEC.ktoe.EE.NMM.CEM.FANS.GENERIC.ELEC</t>
  </si>
  <si>
    <t>FEC.ktoe.EE.NMM.CEM.LOW_ENTH.TOTAL.TOTAL</t>
  </si>
  <si>
    <t>FEC.ktoe.EE.NMM.CEM.LOW_ENTH.THERM.DIESEL_LIQBIO</t>
  </si>
  <si>
    <t>FEC.ktoe.EE.NMM.CEM.LOW_ENTH.THERM.NG_BIOGAS</t>
  </si>
  <si>
    <t>FEC.ktoe.EE.NMM.CEM.LOW_ENTH.THERM.SOLAR_GEO</t>
  </si>
  <si>
    <t>FEC.ktoe.EE.NMM.CEM.LOW_ENTH.HP.AMBIENT</t>
  </si>
  <si>
    <t>FEC.ktoe.EE.NMM.CEM.LOW_ENTH.THERM.ELEC</t>
  </si>
  <si>
    <t>Cement: Grinding, milling of raw material</t>
  </si>
  <si>
    <t>FEC.ktoe.EE.NMM.CEM.GRINDING_RAW.MECH.ELEC</t>
  </si>
  <si>
    <t>Cement: Pre-heating and pre-calcination</t>
  </si>
  <si>
    <t>FEC.ktoe.EE.NMM.CEM.PREHEAT.TOTAL.TOTAL</t>
  </si>
  <si>
    <t>FEC.ktoe.EE.NMM.CEM.PREHEAT.THERM.SOLIDS</t>
  </si>
  <si>
    <t>FEC.ktoe.EE.NMM.CEM.PREHEAT.THERM.LPG</t>
  </si>
  <si>
    <t>FEC.ktoe.EE.NMM.CEM.PREHEAT.THERM.DIESEL_LIQBIO</t>
  </si>
  <si>
    <t>FEC.ktoe.EE.NMM.CEM.PREHEAT.THERM.RFO</t>
  </si>
  <si>
    <t>FEC.ktoe.EE.NMM.CEM.PREHEAT.THERM.OTHER</t>
  </si>
  <si>
    <t>FEC.ktoe.EE.NMM.CEM.PREHEAT.THERM.NG_BIOGAS</t>
  </si>
  <si>
    <t>FEC.ktoe.EE.NMM.CEM.PREHEAT.THERM.BIOMASS_WASTE</t>
  </si>
  <si>
    <t>Cement: Clinker production (kilns)</t>
  </si>
  <si>
    <t>FEC.ktoe.EE.NMM.CEM.KILN.TOTAL.TOTAL</t>
  </si>
  <si>
    <t>FEC.ktoe.EE.NMM.CEM.KILN.THERM.SOLIDS</t>
  </si>
  <si>
    <t>FEC.ktoe.EE.NMM.CEM.KILN.THERM.LPG</t>
  </si>
  <si>
    <t>FEC.ktoe.EE.NMM.CEM.KILN.THERM.DIESEL_LIQBIO</t>
  </si>
  <si>
    <t>FEC.ktoe.EE.NMM.CEM.KILN.THERM.RFO</t>
  </si>
  <si>
    <t>FEC.ktoe.EE.NMM.CEM.KILN.THERM.OTHER</t>
  </si>
  <si>
    <t>FEC.ktoe.EE.NMM.CEM.KILN.THERM.NG_BIOGAS</t>
  </si>
  <si>
    <t>FEC.ktoe.EE.NMM.CEM.KILN.THERM.BIOMASS_WASTE</t>
  </si>
  <si>
    <t>Cement: Grinding, packaging and precasting</t>
  </si>
  <si>
    <t>Cement: Grinding, packaging and precasting (electricity)</t>
  </si>
  <si>
    <t>FEC.ktoe.EE.NMM.CEM.PRECAST.MECH.ELEC</t>
  </si>
  <si>
    <t>Cement: Precasting - Steam</t>
  </si>
  <si>
    <t>FEC.ktoe.EE.NMM.CEM.PRECAST_STEAM.TOTAL.TOTAL</t>
  </si>
  <si>
    <t>FEC.ktoe.EE.NMM.CEM.PRECAST_STEAM.STEAM.SOLIDS</t>
  </si>
  <si>
    <t>FEC.ktoe.EE.NMM.CEM.PRECAST_STEAM.STEAM.RFG</t>
  </si>
  <si>
    <t>FEC.ktoe.EE.NMM.CEM.PRECAST_STEAM.STEAM.LPG</t>
  </si>
  <si>
    <t>FEC.ktoe.EE.NMM.CEM.PRECAST_STEAM.STEAM.DIESEL_LIQBIO</t>
  </si>
  <si>
    <t>FEC.ktoe.EE.NMM.CEM.PRECAST_STEAM.STEAM.RFO</t>
  </si>
  <si>
    <t>FEC.ktoe.EE.NMM.CEM.PRECAST_STEAM.STEAM.OTHER</t>
  </si>
  <si>
    <t>FEC.ktoe.EE.NMM.CEM.PRECAST_STEAM.STEAM.NG_BIOGAS</t>
  </si>
  <si>
    <t>FEC.ktoe.EE.NMM.CEM.PRECAST_STEAM.STEAM.DERIVED</t>
  </si>
  <si>
    <t>FEC.ktoe.EE.NMM.CEM.PRECAST_STEAM.STEAM.BIOMASS_WASTE</t>
  </si>
  <si>
    <t>FEC.ktoe.EE.NMM.CEM.PRECAST_STEAM.STEAM.STEAM_DISTR</t>
  </si>
  <si>
    <t>FEC.ktoe.EE.NMM.CER.TOTAL.TOTAL.TOTAL</t>
  </si>
  <si>
    <t>FEC.ktoe.EE.NMM.CER.LIGHT.GENERIC.ELEC</t>
  </si>
  <si>
    <t>FEC.ktoe.EE.NMM.CER.AIRCOMP.GENERIC.ELEC</t>
  </si>
  <si>
    <t>FEC.ktoe.EE.NMM.CER.MOTOR.GENERIC.ELEC</t>
  </si>
  <si>
    <t>FEC.ktoe.EE.NMM.CER.FANS.GENERIC.ELEC</t>
  </si>
  <si>
    <t>FEC.ktoe.EE.NMM.CER.LOW_ENTH.TOTAL.TOTAL</t>
  </si>
  <si>
    <t>FEC.ktoe.EE.NMM.CER.LOW_ENTH.THERM.DIESEL_LIQBIO</t>
  </si>
  <si>
    <t>FEC.ktoe.EE.NMM.CER.LOW_ENTH.THERM.NG_BIOGAS</t>
  </si>
  <si>
    <t>FEC.ktoe.EE.NMM.CER.LOW_ENTH.THERM.SOLAR_GEO</t>
  </si>
  <si>
    <t>FEC.ktoe.EE.NMM.CER.LOW_ENTH.HP.AMBIENT</t>
  </si>
  <si>
    <t>FEC.ktoe.EE.NMM.CER.LOW_ENTH.THERM.ELEC</t>
  </si>
  <si>
    <t>Ceramics: Mixing of raw material</t>
  </si>
  <si>
    <t>FEC.ktoe.EE.NMM.CER.MIXING.MECH.ELEC</t>
  </si>
  <si>
    <t>Ceramics: Drying and sintering of raw material</t>
  </si>
  <si>
    <t>Ceramics: Thermal drying and sintering</t>
  </si>
  <si>
    <t>FEC.ktoe.EE.NMM.CER.DRYING.TOTAL.TOTAL</t>
  </si>
  <si>
    <t>FEC.ktoe.EE.NMM.CER.DRYING.THERM.SOLIDS</t>
  </si>
  <si>
    <t>FEC.ktoe.EE.NMM.CER.DRYING.THERM.LPG</t>
  </si>
  <si>
    <t>FEC.ktoe.EE.NMM.CER.DRYING.THERM.DIESEL_LIQBIO</t>
  </si>
  <si>
    <t>FEC.ktoe.EE.NMM.CER.DRYING.THERM.RFO</t>
  </si>
  <si>
    <t>FEC.ktoe.EE.NMM.CER.DRYING.THERM.NG_BIOGAS</t>
  </si>
  <si>
    <t>Ceramics: Steam drying and sintering</t>
  </si>
  <si>
    <t>FEC.ktoe.EE.NMM.CER.DRYING_STEAM.TOTAL.TOTAL</t>
  </si>
  <si>
    <t>FEC.ktoe.EE.NMM.CER.DRYING_STEAM.STEAM.SOLIDS</t>
  </si>
  <si>
    <t>FEC.ktoe.EE.NMM.CER.DRYING_STEAM.STEAM.RFG</t>
  </si>
  <si>
    <t>FEC.ktoe.EE.NMM.CER.DRYING_STEAM.STEAM.LPG</t>
  </si>
  <si>
    <t>FEC.ktoe.EE.NMM.CER.DRYING_STEAM.STEAM.DIESEL_LIQBIO</t>
  </si>
  <si>
    <t>FEC.ktoe.EE.NMM.CER.DRYING_STEAM.STEAM.RFO</t>
  </si>
  <si>
    <t>FEC.ktoe.EE.NMM.CER.DRYING_STEAM.STEAM.OTHER</t>
  </si>
  <si>
    <t>FEC.ktoe.EE.NMM.CER.DRYING_STEAM.STEAM.NG_BIOGAS</t>
  </si>
  <si>
    <t>FEC.ktoe.EE.NMM.CER.DRYING_STEAM.STEAM.DERIVED</t>
  </si>
  <si>
    <t>FEC.ktoe.EE.NMM.CER.DRYING_STEAM.STEAM.BIOMASS_WASTE</t>
  </si>
  <si>
    <t>FEC.ktoe.EE.NMM.CER.DRYING_STEAM.STEAM.STEAM_DISTR</t>
  </si>
  <si>
    <t>Ceramics: Microwave drying and sintering</t>
  </si>
  <si>
    <t>FEC.ktoe.EE.NMM.CER.DRYING_MICROW.MICROW.ELEC</t>
  </si>
  <si>
    <t>Ceramics: Primary production process</t>
  </si>
  <si>
    <t>Ceramics: Thermal kiln</t>
  </si>
  <si>
    <t>FEC.ktoe.EE.NMM.CER.KILN_THERM.TOTAL.TOTAL</t>
  </si>
  <si>
    <t>FEC.ktoe.EE.NMM.CER.KILN_THERM.THERM.SOLIDS</t>
  </si>
  <si>
    <t>FEC.ktoe.EE.NMM.CER.KILN_THERM.THERM.LPG</t>
  </si>
  <si>
    <t>FEC.ktoe.EE.NMM.CER.KILN_THERM.THERM.DIESEL_LIQBIO</t>
  </si>
  <si>
    <t>FEC.ktoe.EE.NMM.CER.KILN_THERM.THERM.RFO</t>
  </si>
  <si>
    <t>FEC.ktoe.EE.NMM.CER.KILN_THERM.THERM.OTHER</t>
  </si>
  <si>
    <t>FEC.ktoe.EE.NMM.CER.KILN_THERM.THERM.NG_BIOGAS</t>
  </si>
  <si>
    <t>FEC.ktoe.EE.NMM.CER.KILN_THERM.THERM.BIOMASS_WASTE</t>
  </si>
  <si>
    <t>Ceramics: Electric kiln</t>
  </si>
  <si>
    <t>FEC.ktoe.EE.NMM.CER.KILN_ELEC.ELEC.ELEC</t>
  </si>
  <si>
    <t>Ceramics: Product finishing</t>
  </si>
  <si>
    <t>Ceramics: Thermal furnace</t>
  </si>
  <si>
    <t>FEC.ktoe.EE.NMM.CER.FINISHING.TOTAL.TOTAL</t>
  </si>
  <si>
    <t>FEC.ktoe.EE.NMM.CER.FINISHING.THERM.SOLIDS</t>
  </si>
  <si>
    <t>FEC.ktoe.EE.NMM.CER.FINISHING.THERM.LPG</t>
  </si>
  <si>
    <t>FEC.ktoe.EE.NMM.CER.FINISHING.THERM.DIESEL_LIQBIO</t>
  </si>
  <si>
    <t>FEC.ktoe.EE.NMM.CER.FINISHING.THERM.RFO</t>
  </si>
  <si>
    <t>FEC.ktoe.EE.NMM.CER.FINISHING.THERM.NG_BIOGAS</t>
  </si>
  <si>
    <t>Ceramics: Electric furnace</t>
  </si>
  <si>
    <t>FEC.ktoe.EE.NMM.CER.FINISHING_ELEC.ELEC.ELEC</t>
  </si>
  <si>
    <t>FEC.ktoe.EE.NMM.GLASS.TOTAL.TOTAL.TOTAL</t>
  </si>
  <si>
    <t>FEC.ktoe.EE.NMM.GLASS.LIGHT.GENERIC.ELEC</t>
  </si>
  <si>
    <t>FEC.ktoe.EE.NMM.GLASS.AIRCOMP.GENERIC.ELEC</t>
  </si>
  <si>
    <t>FEC.ktoe.EE.NMM.GLASS.MOTOR.GENERIC.ELEC</t>
  </si>
  <si>
    <t>FEC.ktoe.EE.NMM.GLASS.FANS.GENERIC.ELEC</t>
  </si>
  <si>
    <t>FEC.ktoe.EE.NMM.GLASS.LOW_ENTH.TOTAL.TOTAL</t>
  </si>
  <si>
    <t>FEC.ktoe.EE.NMM.GLASS.LOW_ENTH.THERM.DIESEL_LIQBIO</t>
  </si>
  <si>
    <t>FEC.ktoe.EE.NMM.GLASS.LOW_ENTH.THERM.NG_BIOGAS</t>
  </si>
  <si>
    <t>FEC.ktoe.EE.NMM.GLASS.LOW_ENTH.THERM.SOLAR_GEO</t>
  </si>
  <si>
    <t>FEC.ktoe.EE.NMM.GLASS.LOW_ENTH.HP.AMBIENT</t>
  </si>
  <si>
    <t>FEC.ktoe.EE.NMM.GLASS.LOW_ENTH.THERM.ELEC</t>
  </si>
  <si>
    <t>Glass: Melting tank</t>
  </si>
  <si>
    <t>Glass: Thermal melting tank</t>
  </si>
  <si>
    <t>FEC.ktoe.EE.NMM.GLASS.MELTING.TOTAL.TOTAL</t>
  </si>
  <si>
    <t>FEC.ktoe.EE.NMM.GLASS.MELTING.THERM.SOLIDS</t>
  </si>
  <si>
    <t>FEC.ktoe.EE.NMM.GLASS.MELTING.THERM.LPG</t>
  </si>
  <si>
    <t>FEC.ktoe.EE.NMM.GLASS.MELTING.THERM.DIESEL_LIQBIO</t>
  </si>
  <si>
    <t>FEC.ktoe.EE.NMM.GLASS.MELTING.THERM.RFO</t>
  </si>
  <si>
    <t>FEC.ktoe.EE.NMM.GLASS.MELTING.THERM.NG_BIOGAS</t>
  </si>
  <si>
    <t>Glass: Electric melting tank</t>
  </si>
  <si>
    <t>FEC.ktoe.EE.NMM.GLASS.MELTING_ELEC.ELEC.ELEC</t>
  </si>
  <si>
    <t>Glass: Forming</t>
  </si>
  <si>
    <t>FEC.ktoe.EE.NMM.GLASS.FORMING.ELEC.ELEC</t>
  </si>
  <si>
    <t>Glass: Annealing</t>
  </si>
  <si>
    <t>Glass: Annealing - thermal</t>
  </si>
  <si>
    <t>FEC.ktoe.EE.NMM.GLASS.ANNEALING.TOTAL.TOTAL</t>
  </si>
  <si>
    <t>FEC.ktoe.EE.NMM.GLASS.ANNEALING.THERM.SOLIDS</t>
  </si>
  <si>
    <t>FEC.ktoe.EE.NMM.GLASS.ANNEALING.THERM.LPG</t>
  </si>
  <si>
    <t>FEC.ktoe.EE.NMM.GLASS.ANNEALING.THERM.DIESEL_LIQBIO</t>
  </si>
  <si>
    <t>FEC.ktoe.EE.NMM.GLASS.ANNEALING.THERM.RFO</t>
  </si>
  <si>
    <t>FEC.ktoe.EE.NMM.GLASS.ANNEALING.THERM.NG_BIOGAS</t>
  </si>
  <si>
    <t>Glass: Annealing - electric</t>
  </si>
  <si>
    <t>FEC.ktoe.EE.NMM.GLASS.ANNEALING_ELEC.ELEC.ELEC</t>
  </si>
  <si>
    <t>Glass: Finishing processes</t>
  </si>
  <si>
    <t>FEC.ktoe.EE.NMM.GLASS.FINISHING.ELEC.ELEC</t>
  </si>
  <si>
    <t>Cement: Grinding, packaging - electric</t>
  </si>
  <si>
    <t>Cement: Precasting - steam</t>
  </si>
  <si>
    <t>UED.ktoe.EE.NMM.CEM.TOTAL.TOTAL.TOTAL</t>
  </si>
  <si>
    <t>UED.ktoe.EE.NMM.CEM.LIGHT.GENERIC.ELEC</t>
  </si>
  <si>
    <t>UED.ktoe.EE.NMM.CEM.AIRCOMP.GENERIC.ELEC</t>
  </si>
  <si>
    <t>UED.ktoe.EE.NMM.CEM.MOTOR.GENERIC.ELEC</t>
  </si>
  <si>
    <t>UED.ktoe.EE.NMM.CEM.FANS.GENERIC.ELEC</t>
  </si>
  <si>
    <t>UED.ktoe.EE.NMM.CEM.LOW_ENTH.TOTAL.TOTAL</t>
  </si>
  <si>
    <t>UED.ktoe.EE.NMM.CEM.LOW_ENTH.THERM.DIESEL_LIQBIO</t>
  </si>
  <si>
    <t>UED.ktoe.EE.NMM.CEM.LOW_ENTH.THERM.NG_BIOGAS</t>
  </si>
  <si>
    <t>UED.ktoe.EE.NMM.CEM.LOW_ENTH.THERM.SOLAR_GEO</t>
  </si>
  <si>
    <t>UED.ktoe.EE.NMM.CEM.LOW_ENTH.HP.AMBIENT</t>
  </si>
  <si>
    <t>UED.ktoe.EE.NMM.CEM.LOW_ENTH.THERM.ELEC</t>
  </si>
  <si>
    <t>UED.ktoe.EE.NMM.CEM.GRINDING_RAW.MECH.ELEC</t>
  </si>
  <si>
    <t>UED.ktoe.EE.NMM.CEM.PREHEAT.TOTAL.TOTAL</t>
  </si>
  <si>
    <t>UED.ktoe.EE.NMM.CEM.PREHEAT.THERM.SOLIDS</t>
  </si>
  <si>
    <t>UED.ktoe.EE.NMM.CEM.PREHEAT.THERM.LPG</t>
  </si>
  <si>
    <t>UED.ktoe.EE.NMM.CEM.PREHEAT.THERM.DIESEL_LIQBIO</t>
  </si>
  <si>
    <t>UED.ktoe.EE.NMM.CEM.PREHEAT.THERM.RFO</t>
  </si>
  <si>
    <t>UED.ktoe.EE.NMM.CEM.PREHEAT.THERM.OTHER</t>
  </si>
  <si>
    <t>UED.ktoe.EE.NMM.CEM.PREHEAT.THERM.NG_BIOGAS</t>
  </si>
  <si>
    <t>UED.ktoe.EE.NMM.CEM.PREHEAT.THERM.BIOMASS_WASTE</t>
  </si>
  <si>
    <t>UED.ktoe.EE.NMM.CEM.KILN.TOTAL.TOTAL</t>
  </si>
  <si>
    <t>UED.ktoe.EE.NMM.CEM.KILN.THERM.SOLIDS</t>
  </si>
  <si>
    <t>UED.ktoe.EE.NMM.CEM.KILN.THERM.LPG</t>
  </si>
  <si>
    <t>UED.ktoe.EE.NMM.CEM.KILN.THERM.DIESEL_LIQBIO</t>
  </si>
  <si>
    <t>UED.ktoe.EE.NMM.CEM.KILN.THERM.RFO</t>
  </si>
  <si>
    <t>UED.ktoe.EE.NMM.CEM.KILN.THERM.OTHER</t>
  </si>
  <si>
    <t>UED.ktoe.EE.NMM.CEM.KILN.THERM.NG_BIOGAS</t>
  </si>
  <si>
    <t>UED.ktoe.EE.NMM.CEM.KILN.THERM.BIOMASS_WASTE</t>
  </si>
  <si>
    <t>UED.ktoe.EE.NMM.CEM.PRECAST.MECH.ELEC</t>
  </si>
  <si>
    <t>UED.ktoe.EE.NMM.CEM.PRECAST_STEAM.TOTAL.TOTAL</t>
  </si>
  <si>
    <t>UED.ktoe.EE.NMM.CEM.PRECAST_STEAM.STEAM.SOLIDS</t>
  </si>
  <si>
    <t>UED.ktoe.EE.NMM.CEM.PRECAST_STEAM.STEAM.RFG</t>
  </si>
  <si>
    <t>UED.ktoe.EE.NMM.CEM.PRECAST_STEAM.STEAM.LPG</t>
  </si>
  <si>
    <t>UED.ktoe.EE.NMM.CEM.PRECAST_STEAM.STEAM.DIESEL_LIQBIO</t>
  </si>
  <si>
    <t>UED.ktoe.EE.NMM.CEM.PRECAST_STEAM.STEAM.RFO</t>
  </si>
  <si>
    <t>UED.ktoe.EE.NMM.CEM.PRECAST_STEAM.STEAM.OTHER</t>
  </si>
  <si>
    <t>UED.ktoe.EE.NMM.CEM.PRECAST_STEAM.STEAM.NG_BIOGAS</t>
  </si>
  <si>
    <t>UED.ktoe.EE.NMM.CEM.PRECAST_STEAM.STEAM.DERIVED</t>
  </si>
  <si>
    <t>UED.ktoe.EE.NMM.CEM.PRECAST_STEAM.STEAM.BIOMASS_WASTE</t>
  </si>
  <si>
    <t>UED.ktoe.EE.NMM.CEM.PRECAST_STEAM.STEAM.STEAM_DISTR</t>
  </si>
  <si>
    <t>UED.ktoe.EE.NMM.CER.TOTAL.TOTAL.TOTAL</t>
  </si>
  <si>
    <t>UED.ktoe.EE.NMM.CER.LIGHT.GENERIC.ELEC</t>
  </si>
  <si>
    <t>UED.ktoe.EE.NMM.CER.AIRCOMP.GENERIC.ELEC</t>
  </si>
  <si>
    <t>UED.ktoe.EE.NMM.CER.MOTOR.GENERIC.ELEC</t>
  </si>
  <si>
    <t>UED.ktoe.EE.NMM.CER.FANS.GENERIC.ELEC</t>
  </si>
  <si>
    <t>UED.ktoe.EE.NMM.CER.LOW_ENTH.TOTAL.TOTAL</t>
  </si>
  <si>
    <t>UED.ktoe.EE.NMM.CER.LOW_ENTH.THERM.DIESEL_LIQBIO</t>
  </si>
  <si>
    <t>UED.ktoe.EE.NMM.CER.LOW_ENTH.THERM.NG_BIOGAS</t>
  </si>
  <si>
    <t>UED.ktoe.EE.NMM.CER.LOW_ENTH.THERM.SOLAR_GEO</t>
  </si>
  <si>
    <t>UED.ktoe.EE.NMM.CER.LOW_ENTH.HP.AMBIENT</t>
  </si>
  <si>
    <t>UED.ktoe.EE.NMM.CER.LOW_ENTH.THERM.ELEC</t>
  </si>
  <si>
    <t>UED.ktoe.EE.NMM.CER.MIXING.MECH.ELEC</t>
  </si>
  <si>
    <t>UED.ktoe.EE.NMM.CER.DRYING.TOTAL.TOTAL</t>
  </si>
  <si>
    <t>UED.ktoe.EE.NMM.CER.DRYING.THERM.SOLIDS</t>
  </si>
  <si>
    <t>UED.ktoe.EE.NMM.CER.DRYING.THERM.LPG</t>
  </si>
  <si>
    <t>UED.ktoe.EE.NMM.CER.DRYING.THERM.DIESEL_LIQBIO</t>
  </si>
  <si>
    <t>UED.ktoe.EE.NMM.CER.DRYING.THERM.RFO</t>
  </si>
  <si>
    <t>UED.ktoe.EE.NMM.CER.DRYING.THERM.NG_BIOGAS</t>
  </si>
  <si>
    <t>UED.ktoe.EE.NMM.CER.DRYING_STEAM.TOTAL.TOTAL</t>
  </si>
  <si>
    <t>UED.ktoe.EE.NMM.CER.DRYING_STEAM.STEAM.SOLIDS</t>
  </si>
  <si>
    <t>UED.ktoe.EE.NMM.CER.DRYING_STEAM.STEAM.RFG</t>
  </si>
  <si>
    <t>UED.ktoe.EE.NMM.CER.DRYING_STEAM.STEAM.LPG</t>
  </si>
  <si>
    <t>UED.ktoe.EE.NMM.CER.DRYING_STEAM.STEAM.DIESEL_LIQBIO</t>
  </si>
  <si>
    <t>UED.ktoe.EE.NMM.CER.DRYING_STEAM.STEAM.RFO</t>
  </si>
  <si>
    <t>UED.ktoe.EE.NMM.CER.DRYING_STEAM.STEAM.OTHER</t>
  </si>
  <si>
    <t>UED.ktoe.EE.NMM.CER.DRYING_STEAM.STEAM.NG_BIOGAS</t>
  </si>
  <si>
    <t>UED.ktoe.EE.NMM.CER.DRYING_STEAM.STEAM.DERIVED</t>
  </si>
  <si>
    <t>UED.ktoe.EE.NMM.CER.DRYING_STEAM.STEAM.BIOMASS_WASTE</t>
  </si>
  <si>
    <t>UED.ktoe.EE.NMM.CER.DRYING_STEAM.STEAM.STEAM_DISTR</t>
  </si>
  <si>
    <t>UED.ktoe.EE.NMM.CER.DRYING_MICROW.MICROW.ELEC</t>
  </si>
  <si>
    <t>UED.ktoe.EE.NMM.CER.KILN_THERM.TOTAL.TOTAL</t>
  </si>
  <si>
    <t>UED.ktoe.EE.NMM.CER.KILN_THERM.THERM.SOLIDS</t>
  </si>
  <si>
    <t>UED.ktoe.EE.NMM.CER.KILN_THERM.THERM.LPG</t>
  </si>
  <si>
    <t>UED.ktoe.EE.NMM.CER.KILN_THERM.THERM.DIESEL_LIQBIO</t>
  </si>
  <si>
    <t>UED.ktoe.EE.NMM.CER.KILN_THERM.THERM.RFO</t>
  </si>
  <si>
    <t>UED.ktoe.EE.NMM.CER.KILN_THERM.THERM.OTHER</t>
  </si>
  <si>
    <t>UED.ktoe.EE.NMM.CER.KILN_THERM.THERM.NG_BIOGAS</t>
  </si>
  <si>
    <t>UED.ktoe.EE.NMM.CER.KILN_THERM.THERM.BIOMASS_WASTE</t>
  </si>
  <si>
    <t>UED.ktoe.EE.NMM.CER.KILN_ELEC.ELEC.ELEC</t>
  </si>
  <si>
    <t>UED.ktoe.EE.NMM.CER.FINISHING.TOTAL.TOTAL</t>
  </si>
  <si>
    <t>UED.ktoe.EE.NMM.CER.FINISHING.THERM.SOLIDS</t>
  </si>
  <si>
    <t>UED.ktoe.EE.NMM.CER.FINISHING.THERM.LPG</t>
  </si>
  <si>
    <t>UED.ktoe.EE.NMM.CER.FINISHING.THERM.DIESEL_LIQBIO</t>
  </si>
  <si>
    <t>UED.ktoe.EE.NMM.CER.FINISHING.THERM.RFO</t>
  </si>
  <si>
    <t>UED.ktoe.EE.NMM.CER.FINISHING.THERM.NG_BIOGAS</t>
  </si>
  <si>
    <t>UED.ktoe.EE.NMM.CER.FINISHING_ELEC.ELEC.ELEC</t>
  </si>
  <si>
    <t>UED.ktoe.EE.NMM.GLASS.TOTAL.TOTAL.TOTAL</t>
  </si>
  <si>
    <t>UED.ktoe.EE.NMM.GLASS.LIGHT.GENERIC.ELEC</t>
  </si>
  <si>
    <t>UED.ktoe.EE.NMM.GLASS.AIRCOMP.GENERIC.ELEC</t>
  </si>
  <si>
    <t>UED.ktoe.EE.NMM.GLASS.MOTOR.GENERIC.ELEC</t>
  </si>
  <si>
    <t>UED.ktoe.EE.NMM.GLASS.FANS.GENERIC.ELEC</t>
  </si>
  <si>
    <t>UED.ktoe.EE.NMM.GLASS.LOW_ENTH.TOTAL.TOTAL</t>
  </si>
  <si>
    <t>UED.ktoe.EE.NMM.GLASS.LOW_ENTH.THERM.DIESEL_LIQBIO</t>
  </si>
  <si>
    <t>UED.ktoe.EE.NMM.GLASS.LOW_ENTH.THERM.NG_BIOGAS</t>
  </si>
  <si>
    <t>UED.ktoe.EE.NMM.GLASS.LOW_ENTH.THERM.SOLAR_GEO</t>
  </si>
  <si>
    <t>UED.ktoe.EE.NMM.GLASS.LOW_ENTH.HP.AMBIENT</t>
  </si>
  <si>
    <t>UED.ktoe.EE.NMM.GLASS.LOW_ENTH.THERM.ELEC</t>
  </si>
  <si>
    <t>UED.ktoe.EE.NMM.GLASS.MELTING.TOTAL.TOTAL</t>
  </si>
  <si>
    <t>UED.ktoe.EE.NMM.GLASS.MELTING.THERM.SOLIDS</t>
  </si>
  <si>
    <t>UED.ktoe.EE.NMM.GLASS.MELTING.THERM.LPG</t>
  </si>
  <si>
    <t>UED.ktoe.EE.NMM.GLASS.MELTING.THERM.DIESEL_LIQBIO</t>
  </si>
  <si>
    <t>UED.ktoe.EE.NMM.GLASS.MELTING.THERM.RFO</t>
  </si>
  <si>
    <t>UED.ktoe.EE.NMM.GLASS.MELTING.THERM.NG_BIOGAS</t>
  </si>
  <si>
    <t>UED.ktoe.EE.NMM.GLASS.MELTING_ELEC.ELEC.ELEC</t>
  </si>
  <si>
    <t>UED.ktoe.EE.NMM.GLASS.FORMING.ELEC.ELEC</t>
  </si>
  <si>
    <t>UED.ktoe.EE.NMM.GLASS.ANNEALING.TOTAL.TOTAL</t>
  </si>
  <si>
    <t>UED.ktoe.EE.NMM.GLASS.ANNEALING.THERM.SOLIDS</t>
  </si>
  <si>
    <t>UED.ktoe.EE.NMM.GLASS.ANNEALING.THERM.LPG</t>
  </si>
  <si>
    <t>UED.ktoe.EE.NMM.GLASS.ANNEALING.THERM.DIESEL_LIQBIO</t>
  </si>
  <si>
    <t>UED.ktoe.EE.NMM.GLASS.ANNEALING.THERM.RFO</t>
  </si>
  <si>
    <t>UED.ktoe.EE.NMM.GLASS.ANNEALING.THERM.NG_BIOGAS</t>
  </si>
  <si>
    <t>UED.ktoe.EE.NMM.GLASS.ANNEALING_ELEC.ELEC.ELEC</t>
  </si>
  <si>
    <t>UED.ktoe.EE.NMM.GLASS.FINISHING.ELEC.ELEC</t>
  </si>
  <si>
    <t>FUEL_EMI.ktCO2.EE.NMM.CEM.LIGHT.GENERIC.ELEC</t>
  </si>
  <si>
    <t>FUEL_EMI.ktCO2.EE.NMM.CEM.AIRCOMP.GENERIC.ELEC</t>
  </si>
  <si>
    <t>FUEL_EMI.ktCO2.EE.NMM.CEM.MOTOR.GENERIC.ELEC</t>
  </si>
  <si>
    <t>FUEL_EMI.ktCO2.EE.NMM.CEM.FANS.GENERIC.ELEC</t>
  </si>
  <si>
    <t>FUEL_EMI.ktCO2.EE.NMM.CEM.LOW_ENTH.TOTAL.TOTAL</t>
  </si>
  <si>
    <t>FUEL_EMI.ktCO2.EE.NMM.CEM.LOW_ENTH.THERM.DIESEL_LIQBIO</t>
  </si>
  <si>
    <t>FUEL_EMI.ktCO2.EE.NMM.CEM.LOW_ENTH.THERM.NG_BIOGAS</t>
  </si>
  <si>
    <t>FUEL_EMI.ktCO2.EE.NMM.CEM.LOW_ENTH.THERM.SOLAR_GEO</t>
  </si>
  <si>
    <t>FUEL_EMI.ktCO2.EE.NMM.CEM.LOW_ENTH.HP.AMBIENT</t>
  </si>
  <si>
    <t>FUEL_EMI.ktCO2.EE.NMM.CEM.LOW_ENTH.THERM.ELEC</t>
  </si>
  <si>
    <t>FUEL_EMI.ktCO2.EE.NMM.CEM.GRINDING_RAW.MECH.ELEC</t>
  </si>
  <si>
    <t>FUEL_EMI.ktCO2.EE.NMM.CEM.PREHEAT.TOTAL.TOTAL</t>
  </si>
  <si>
    <t>FUEL_EMI.ktCO2.EE.NMM.CEM.PREHEAT.THERM.SOLIDS</t>
  </si>
  <si>
    <t>FUEL_EMI.ktCO2.EE.NMM.CEM.PREHEAT.THERM.LPG</t>
  </si>
  <si>
    <t>FUEL_EMI.ktCO2.EE.NMM.CEM.PREHEAT.THERM.DIESEL_LIQBIO</t>
  </si>
  <si>
    <t>FUEL_EMI.ktCO2.EE.NMM.CEM.PREHEAT.THERM.RFO</t>
  </si>
  <si>
    <t>FUEL_EMI.ktCO2.EE.NMM.CEM.PREHEAT.THERM.OTHER</t>
  </si>
  <si>
    <t>FUEL_EMI.ktCO2.EE.NMM.CEM.PREHEAT.THERM.NG_BIOGAS</t>
  </si>
  <si>
    <t>FUEL_EMI.ktCO2.EE.NMM.CEM.PREHEAT.THERM.BIOMASS_WASTE</t>
  </si>
  <si>
    <t>FUEL_EMI.ktCO2.EE.NMM.CEM.KILN.TOTAL.TOTAL</t>
  </si>
  <si>
    <t>FUEL_EMI.ktCO2.EE.NMM.CEM.KILN.THERM.SOLIDS</t>
  </si>
  <si>
    <t>FUEL_EMI.ktCO2.EE.NMM.CEM.KILN.THERM.LPG</t>
  </si>
  <si>
    <t>FUEL_EMI.ktCO2.EE.NMM.CEM.KILN.THERM.DIESEL_LIQBIO</t>
  </si>
  <si>
    <t>FUEL_EMI.ktCO2.EE.NMM.CEM.KILN.THERM.RFO</t>
  </si>
  <si>
    <t>FUEL_EMI.ktCO2.EE.NMM.CEM.KILN.THERM.OTHER</t>
  </si>
  <si>
    <t>FUEL_EMI.ktCO2.EE.NMM.CEM.KILN.THERM.NG_BIOGAS</t>
  </si>
  <si>
    <t>FUEL_EMI.ktCO2.EE.NMM.CEM.KILN.THERM.BIOMASS_WASTE</t>
  </si>
  <si>
    <t>FUEL_EMI.ktCO2.EE.NMM.CEM.PRECAST.MECH.ELEC</t>
  </si>
  <si>
    <t>FUEL_EMI.ktCO2.EE.NMM.CEM.PRECAST_STEAM.TOTAL.TOTAL</t>
  </si>
  <si>
    <t>FUEL_EMI.ktCO2.EE.NMM.CEM.PRECAST_STEAM.STEAM.SOLIDS</t>
  </si>
  <si>
    <t>FUEL_EMI.ktCO2.EE.NMM.CEM.PRECAST_STEAM.STEAM.RFG</t>
  </si>
  <si>
    <t>FUEL_EMI.ktCO2.EE.NMM.CEM.PRECAST_STEAM.STEAM.LPG</t>
  </si>
  <si>
    <t>FUEL_EMI.ktCO2.EE.NMM.CEM.PRECAST_STEAM.STEAM.DIESEL_LIQBIO</t>
  </si>
  <si>
    <t>FUEL_EMI.ktCO2.EE.NMM.CEM.PRECAST_STEAM.STEAM.RFO</t>
  </si>
  <si>
    <t>FUEL_EMI.ktCO2.EE.NMM.CEM.PRECAST_STEAM.STEAM.OTHER</t>
  </si>
  <si>
    <t>FUEL_EMI.ktCO2.EE.NMM.CEM.PRECAST_STEAM.STEAM.NG_BIOGAS</t>
  </si>
  <si>
    <t>FUEL_EMI.ktCO2.EE.NMM.CEM.PRECAST_STEAM.STEAM.DERIVED</t>
  </si>
  <si>
    <t>FUEL_EMI.ktCO2.EE.NMM.CEM.PRECAST_STEAM.STEAM.BIOMASS_WASTE</t>
  </si>
  <si>
    <t>FUEL_EMI.ktCO2.EE.NMM.CEM.PRECAST_STEAM.STEAM.STEAM_DISTR</t>
  </si>
  <si>
    <t>PROCESS_EMI.ktCO2.EE.NMM.CEM</t>
  </si>
  <si>
    <t>FUEL_EMI.ktCO2.EE.NMM.CER.LIGHT.GENERIC.ELEC</t>
  </si>
  <si>
    <t>FUEL_EMI.ktCO2.EE.NMM.CER.AIRCOMP.GENERIC.ELEC</t>
  </si>
  <si>
    <t>FUEL_EMI.ktCO2.EE.NMM.CER.MOTOR.GENERIC.ELEC</t>
  </si>
  <si>
    <t>FUEL_EMI.ktCO2.EE.NMM.CER.FANS.GENERIC.ELEC</t>
  </si>
  <si>
    <t>FUEL_EMI.ktCO2.EE.NMM.CER.LOW_ENTH.TOTAL.TOTAL</t>
  </si>
  <si>
    <t>FUEL_EMI.ktCO2.EE.NMM.CER.LOW_ENTH.THERM.DIESEL_LIQBIO</t>
  </si>
  <si>
    <t>FUEL_EMI.ktCO2.EE.NMM.CER.LOW_ENTH.THERM.NG_BIOGAS</t>
  </si>
  <si>
    <t>FUEL_EMI.ktCO2.EE.NMM.CER.LOW_ENTH.THERM.SOLAR_GEO</t>
  </si>
  <si>
    <t>FUEL_EMI.ktCO2.EE.NMM.CER.LOW_ENTH.HP.AMBIENT</t>
  </si>
  <si>
    <t>FUEL_EMI.ktCO2.EE.NMM.CER.LOW_ENTH.THERM.ELEC</t>
  </si>
  <si>
    <t>FUEL_EMI.ktCO2.EE.NMM.CER.MIXING.MECH.ELEC</t>
  </si>
  <si>
    <t>FUEL_EMI.ktCO2.EE.NMM.CER.DRYING.TOTAL.TOTAL</t>
  </si>
  <si>
    <t>FUEL_EMI.ktCO2.EE.NMM.CER.DRYING.THERM.SOLIDS</t>
  </si>
  <si>
    <t>FUEL_EMI.ktCO2.EE.NMM.CER.DRYING.THERM.LPG</t>
  </si>
  <si>
    <t>FUEL_EMI.ktCO2.EE.NMM.CER.DRYING.THERM.DIESEL_LIQBIO</t>
  </si>
  <si>
    <t>FUEL_EMI.ktCO2.EE.NMM.CER.DRYING.THERM.RFO</t>
  </si>
  <si>
    <t>FUEL_EMI.ktCO2.EE.NMM.CER.DRYING.THERM.NG_BIOGAS</t>
  </si>
  <si>
    <t>FUEL_EMI.ktCO2.EE.NMM.CER.DRYING_STEAM.TOTAL.TOTAL</t>
  </si>
  <si>
    <t>FUEL_EMI.ktCO2.EE.NMM.CER.DRYING_STEAM.STEAM.SOLIDS</t>
  </si>
  <si>
    <t>FUEL_EMI.ktCO2.EE.NMM.CER.DRYING_STEAM.STEAM.RFG</t>
  </si>
  <si>
    <t>FUEL_EMI.ktCO2.EE.NMM.CER.DRYING_STEAM.STEAM.LPG</t>
  </si>
  <si>
    <t>FUEL_EMI.ktCO2.EE.NMM.CER.DRYING_STEAM.STEAM.DIESEL_LIQBIO</t>
  </si>
  <si>
    <t>FUEL_EMI.ktCO2.EE.NMM.CER.DRYING_STEAM.STEAM.RFO</t>
  </si>
  <si>
    <t>FUEL_EMI.ktCO2.EE.NMM.CER.DRYING_STEAM.STEAM.OTHER</t>
  </si>
  <si>
    <t>FUEL_EMI.ktCO2.EE.NMM.CER.DRYING_STEAM.STEAM.NG_BIOGAS</t>
  </si>
  <si>
    <t>FUEL_EMI.ktCO2.EE.NMM.CER.DRYING_STEAM.STEAM.DERIVED</t>
  </si>
  <si>
    <t>FUEL_EMI.ktCO2.EE.NMM.CER.DRYING_STEAM.STEAM.BIOMASS_WASTE</t>
  </si>
  <si>
    <t>FUEL_EMI.ktCO2.EE.NMM.CER.DRYING_STEAM.STEAM.STEAM_DISTR</t>
  </si>
  <si>
    <t>FUEL_EMI.ktCO2.EE.NMM.CER.DRYING_MICROW.MICROW.ELEC</t>
  </si>
  <si>
    <t>FUEL_EMI.ktCO2.EE.NMM.CER.KILN_THERM.TOTAL.TOTAL</t>
  </si>
  <si>
    <t>FUEL_EMI.ktCO2.EE.NMM.CER.KILN_THERM.THERM.SOLIDS</t>
  </si>
  <si>
    <t>FUEL_EMI.ktCO2.EE.NMM.CER.KILN_THERM.THERM.LPG</t>
  </si>
  <si>
    <t>FUEL_EMI.ktCO2.EE.NMM.CER.KILN_THERM.THERM.DIESEL_LIQBIO</t>
  </si>
  <si>
    <t>FUEL_EMI.ktCO2.EE.NMM.CER.KILN_THERM.THERM.RFO</t>
  </si>
  <si>
    <t>FUEL_EMI.ktCO2.EE.NMM.CER.KILN_THERM.THERM.OTHER</t>
  </si>
  <si>
    <t>FUEL_EMI.ktCO2.EE.NMM.CER.KILN_THERM.THERM.NG_BIOGAS</t>
  </si>
  <si>
    <t>FUEL_EMI.ktCO2.EE.NMM.CER.KILN_THERM.THERM.BIOMASS_WASTE</t>
  </si>
  <si>
    <t>FUEL_EMI.ktCO2.EE.NMM.CER.KILN_ELEC.ELEC.ELEC</t>
  </si>
  <si>
    <t>FUEL_EMI.ktCO2.EE.NMM.CER.FINISHING.TOTAL.TOTAL</t>
  </si>
  <si>
    <t>FUEL_EMI.ktCO2.EE.NMM.CER.FINISHING.THERM.SOLIDS</t>
  </si>
  <si>
    <t>FUEL_EMI.ktCO2.EE.NMM.CER.FINISHING.THERM.LPG</t>
  </si>
  <si>
    <t>FUEL_EMI.ktCO2.EE.NMM.CER.FINISHING.THERM.DIESEL_LIQBIO</t>
  </si>
  <si>
    <t>FUEL_EMI.ktCO2.EE.NMM.CER.FINISHING.THERM.RFO</t>
  </si>
  <si>
    <t>FUEL_EMI.ktCO2.EE.NMM.CER.FINISHING.THERM.NG_BIOGAS</t>
  </si>
  <si>
    <t>FUEL_EMI.ktCO2.EE.NMM.CER.FINISHING_ELEC.ELEC.ELEC</t>
  </si>
  <si>
    <t>PROCESS_EMI.ktCO2.EE.NMM.CER</t>
  </si>
  <si>
    <t>FUEL_EMI.ktCO2.EE.NMM.GLASS.LIGHT.GENERIC.ELEC</t>
  </si>
  <si>
    <t>FUEL_EMI.ktCO2.EE.NMM.GLASS.AIRCOMP.GENERIC.ELEC</t>
  </si>
  <si>
    <t>FUEL_EMI.ktCO2.EE.NMM.GLASS.MOTOR.GENERIC.ELEC</t>
  </si>
  <si>
    <t>FUEL_EMI.ktCO2.EE.NMM.GLASS.FANS.GENERIC.ELEC</t>
  </si>
  <si>
    <t>FUEL_EMI.ktCO2.EE.NMM.GLASS.LOW_ENTH.TOTAL.TOTAL</t>
  </si>
  <si>
    <t>FUEL_EMI.ktCO2.EE.NMM.GLASS.LOW_ENTH.THERM.DIESEL_LIQBIO</t>
  </si>
  <si>
    <t>FUEL_EMI.ktCO2.EE.NMM.GLASS.LOW_ENTH.THERM.NG_BIOGAS</t>
  </si>
  <si>
    <t>FUEL_EMI.ktCO2.EE.NMM.GLASS.LOW_ENTH.THERM.SOLAR_GEO</t>
  </si>
  <si>
    <t>FUEL_EMI.ktCO2.EE.NMM.GLASS.LOW_ENTH.HP.AMBIENT</t>
  </si>
  <si>
    <t>FUEL_EMI.ktCO2.EE.NMM.GLASS.LOW_ENTH.THERM.ELEC</t>
  </si>
  <si>
    <t>FUEL_EMI.ktCO2.EE.NMM.GLASS.MELTING.TOTAL.TOTAL</t>
  </si>
  <si>
    <t>FUEL_EMI.ktCO2.EE.NMM.GLASS.MELTING.THERM.SOLIDS</t>
  </si>
  <si>
    <t>FUEL_EMI.ktCO2.EE.NMM.GLASS.MELTING.THERM.LPG</t>
  </si>
  <si>
    <t>FUEL_EMI.ktCO2.EE.NMM.GLASS.MELTING.THERM.DIESEL_LIQBIO</t>
  </si>
  <si>
    <t>FUEL_EMI.ktCO2.EE.NMM.GLASS.MELTING.THERM.RFO</t>
  </si>
  <si>
    <t>FUEL_EMI.ktCO2.EE.NMM.GLASS.MELTING.THERM.NG_BIOGAS</t>
  </si>
  <si>
    <t>FUEL_EMI.ktCO2.EE.NMM.GLASS.MELTING_ELEC.ELEC.ELEC</t>
  </si>
  <si>
    <t>FUEL_EMI.ktCO2.EE.NMM.GLASS.FORMING.ELEC.ELEC</t>
  </si>
  <si>
    <t>FUEL_EMI.ktCO2.EE.NMM.GLASS.ANNEALING.TOTAL.TOTAL</t>
  </si>
  <si>
    <t>FUEL_EMI.ktCO2.EE.NMM.GLASS.ANNEALING.THERM.SOLIDS</t>
  </si>
  <si>
    <t>FUEL_EMI.ktCO2.EE.NMM.GLASS.ANNEALING.THERM.LPG</t>
  </si>
  <si>
    <t>FUEL_EMI.ktCO2.EE.NMM.GLASS.ANNEALING.THERM.DIESEL_LIQBIO</t>
  </si>
  <si>
    <t>FUEL_EMI.ktCO2.EE.NMM.GLASS.ANNEALING.THERM.RFO</t>
  </si>
  <si>
    <t>FUEL_EMI.ktCO2.EE.NMM.GLASS.ANNEALING.THERM.NG_BIOGAS</t>
  </si>
  <si>
    <t>FUEL_EMI.ktCO2.EE.NMM.GLASS.ANNEALING_ELEC.ELEC.ELEC</t>
  </si>
  <si>
    <t>FUEL_EMI.ktCO2.EE.NMM.GLASS.FINISHING.ELEC.ELEC</t>
  </si>
  <si>
    <t>PROCESS_EMI.ktCO2.EE.NMM.GLASS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</si>
  <si>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</si>
  <si>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</si>
  <si>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</si>
  <si>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</si>
  <si>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</si>
  <si>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VA.Meuro2015.EE.PPA.PULP</t>
  </si>
  <si>
    <t>VA.Meuro2015.EE.PPA.PAPER</t>
  </si>
  <si>
    <t>VA.Meuro2015.EE.PPA.PRINT</t>
  </si>
  <si>
    <t>Pulp production (kt)</t>
  </si>
  <si>
    <t>OUTPUT.kt.EE.PPA.PULP</t>
  </si>
  <si>
    <t>Paper production  (kt)</t>
  </si>
  <si>
    <t>OUTPUT.kt.EE.PPA.PAPER</t>
  </si>
  <si>
    <t>Printing and media reproduction (kt paper eq.)</t>
  </si>
  <si>
    <t>OUTPUT.kt.EE.PPA.PRINT</t>
  </si>
  <si>
    <t>CAP.kt.EE.PPA.PULP</t>
  </si>
  <si>
    <t>CAP.kt.EE.PPA.PAPER</t>
  </si>
  <si>
    <t>CAP.kt.EE.PPA.PRINT</t>
  </si>
  <si>
    <t>NEWCAP.kt.EE.PPA.PULP</t>
  </si>
  <si>
    <t>NEWCAP.kt.EE.PPA.PAPER</t>
  </si>
  <si>
    <t>NEWCAP.kt.EE.PPA.PRINT</t>
  </si>
  <si>
    <t>FEC.ktoe.EE.PPA.TOTAL.TOTAL.TOTAL.TOTAL</t>
  </si>
  <si>
    <t>FEC.ktoe.EE.PPA.TOTAL.TOTAL.TOTAL.SOLIDS</t>
  </si>
  <si>
    <t>FEC.ktoe.EE.PPA.TOTAL.TOTAL.TOTAL.RFG</t>
  </si>
  <si>
    <t>FEC.ktoe.EE.PPA.TOTAL.TOTAL.TOTAL.LPG</t>
  </si>
  <si>
    <t>FEC.ktoe.EE.PPA.TOTAL.TOTAL.TOTAL.DIESEL</t>
  </si>
  <si>
    <t>FEC.ktoe.EE.PPA.TOTAL.TOTAL.TOTAL.RFO</t>
  </si>
  <si>
    <t>FEC.ktoe.EE.PPA.TOTAL.TOTAL.TOTAL.OTHER</t>
  </si>
  <si>
    <t>FEC.ktoe.EE.PPA.TOTAL.TOTAL.TOTAL.NG</t>
  </si>
  <si>
    <t>FEC.ktoe.EE.PPA.TOTAL.TOTAL.TOTAL.DERIVED</t>
  </si>
  <si>
    <t>FEC.ktoe.EE.PPA.TOTAL.TOTAL.TOTAL.BIOMASS_WASTE</t>
  </si>
  <si>
    <t>FEC.ktoe.EE.PPA.TOTAL.TOTAL.TOTAL.BIOGAS</t>
  </si>
  <si>
    <t>FEC.ktoe.EE.PPA.TOTAL.TOTAL.TOTAL.LIQBIO</t>
  </si>
  <si>
    <t>FEC.ktoe.EE.PPA.TOTAL.TOTAL.TOTAL.SOLAR</t>
  </si>
  <si>
    <t>FEC.ktoe.EE.PPA.TOTAL.TOTAL.TOTAL.GEO</t>
  </si>
  <si>
    <t>FEC.ktoe.EE.PPA.TOTAL.TOTAL.TOTAL.AMBIENT</t>
  </si>
  <si>
    <t>FEC.ktoe.EE.PPA.TOTAL.TOTAL.TOTAL.STEAM_DISTR</t>
  </si>
  <si>
    <t>FEC.ktoe.EE.PPA.TOTAL.TOTAL.TOTAL.ELEC</t>
  </si>
  <si>
    <t>FEC.ktoe.EE.PPA.PULP.TOTAL.TOTAL.TOTAL</t>
  </si>
  <si>
    <t>FEC.ktoe.EE.PPA.PULP.LIGHT.GENERIC.ELEC</t>
  </si>
  <si>
    <t>FEC.ktoe.EE.PPA.PULP.AIRCOMP.GENERIC.ELEC</t>
  </si>
  <si>
    <t>FEC.ktoe.EE.PPA.PULP.MOTOR.GENERIC.ELEC</t>
  </si>
  <si>
    <t>FEC.ktoe.EE.PPA.PULP.FANS.GENERIC.ELEC</t>
  </si>
  <si>
    <t>FEC.ktoe.EE.PPA.PULP.LOW_ENTH.TOTAL.TOTAL</t>
  </si>
  <si>
    <t>FEC.ktoe.EE.PPA.PULP.LOW_ENTH.THERM.DIESEL_LIQBIO</t>
  </si>
  <si>
    <t>FEC.ktoe.EE.PPA.PULP.LOW_ENTH.THERM.NG_BIOGAS</t>
  </si>
  <si>
    <t>FEC.ktoe.EE.PPA.PULP.LOW_ENTH.THERM.SOLAR_GEO</t>
  </si>
  <si>
    <t>FEC.ktoe.EE.PPA.PULP.LOW_ENTH.HP.AMBIENT</t>
  </si>
  <si>
    <t>FEC.ktoe.EE.PPA.PULP.LOW_ENTH.THERM.ELEC</t>
  </si>
  <si>
    <t>Pulp: Wood preparation, grinding</t>
  </si>
  <si>
    <t>FEC.ktoe.EE.PPA.PULP.PREPARATION.MECH.ELEC</t>
  </si>
  <si>
    <t>Pulp: Pulping</t>
  </si>
  <si>
    <t>Pulp: Pulping thermal</t>
  </si>
  <si>
    <t>FEC.ktoe.EE.PPA.PULP.PULPING.TOTAL.TOTAL</t>
  </si>
  <si>
    <t>FEC.ktoe.EE.PPA.PULP.PULPING.STEAM.SOLIDS</t>
  </si>
  <si>
    <t>FEC.ktoe.EE.PPA.PULP.PULPING.STEAM.RFG</t>
  </si>
  <si>
    <t>FEC.ktoe.EE.PPA.PULP.PULPING.STEAM.LPG</t>
  </si>
  <si>
    <t>FEC.ktoe.EE.PPA.PULP.PULPING.STEAM.DIESEL_LIQBIO</t>
  </si>
  <si>
    <t>FEC.ktoe.EE.PPA.PULP.PULPING.STEAM.RFO</t>
  </si>
  <si>
    <t>FEC.ktoe.EE.PPA.PULP.PULPING.STEAM.OTHER</t>
  </si>
  <si>
    <t>FEC.ktoe.EE.PPA.PULP.PULPING.STEAM.NG_BIOGAS</t>
  </si>
  <si>
    <t>FEC.ktoe.EE.PPA.PULP.PULPING.STEAM.DERIVED</t>
  </si>
  <si>
    <t>FEC.ktoe.EE.PPA.PULP.PULPING.STEAM.BIOMASS_WASTE</t>
  </si>
  <si>
    <t>FEC.ktoe.EE.PPA.PULP.PULPING.STEAM.STEAM_DISTR</t>
  </si>
  <si>
    <t>Pulp: Pulping electric</t>
  </si>
  <si>
    <t>FEC.ktoe.EE.PPA.PULP.PULPING_MECH.MECH.ELEC</t>
  </si>
  <si>
    <t>Pulp: Cleaning</t>
  </si>
  <si>
    <t>FEC.ktoe.EE.PPA.PULP.BLEACHING.THERM.ELEC</t>
  </si>
  <si>
    <t>FEC.ktoe.EE.PPA.PAPER.TOTAL.TOTAL.TOTAL</t>
  </si>
  <si>
    <t>FEC.ktoe.EE.PPA.PAPER.LIGHT.GENERIC.ELEC</t>
  </si>
  <si>
    <t>FEC.ktoe.EE.PPA.PAPER.AIRCOMP.GENERIC.ELEC</t>
  </si>
  <si>
    <t>FEC.ktoe.EE.PPA.PAPER.MOTOR.GENERIC.ELEC</t>
  </si>
  <si>
    <t>FEC.ktoe.EE.PPA.PAPER.FANS.GENERIC.ELEC</t>
  </si>
  <si>
    <t>FEC.ktoe.EE.PPA.PAPER.LOW_ENTH.TOTAL.TOTAL</t>
  </si>
  <si>
    <t>FEC.ktoe.EE.PPA.PAPER.LOW_ENTH.THERM.DIESEL_LIQBIO</t>
  </si>
  <si>
    <t>FEC.ktoe.EE.PPA.PAPER.LOW_ENTH.THERM.NG_BIOGAS</t>
  </si>
  <si>
    <t>FEC.ktoe.EE.PPA.PAPER.LOW_ENTH.THERM.SOLAR_GEO</t>
  </si>
  <si>
    <t>FEC.ktoe.EE.PPA.PAPER.LOW_ENTH.HP.AMBIENT</t>
  </si>
  <si>
    <t>FEC.ktoe.EE.PPA.PAPER.LOW_ENTH.THERM.ELEC</t>
  </si>
  <si>
    <t>Paper: Stock preparation</t>
  </si>
  <si>
    <t>Paper: Stock preparation - Thermal</t>
  </si>
  <si>
    <t>FEC.ktoe.EE.PPA.PAPER.PREPARATION.TOTAL.TOTAL</t>
  </si>
  <si>
    <t>FEC.ktoe.EE.PPA.PAPER.PREPARATION.THERM.SOLIDS</t>
  </si>
  <si>
    <t>FEC.ktoe.EE.PPA.PAPER.PREPARATION.THERM.RFG</t>
  </si>
  <si>
    <t>FEC.ktoe.EE.PPA.PAPER.PREPARATION.THERM.LPG</t>
  </si>
  <si>
    <t>FEC.ktoe.EE.PPA.PAPER.PREPARATION.THERM.DIESEL_LIQBIO</t>
  </si>
  <si>
    <t>FEC.ktoe.EE.PPA.PAPER.PREPARATION.THERM.RFO</t>
  </si>
  <si>
    <t>FEC.ktoe.EE.PPA.PAPER.PREPARATION.THERM.OTHER</t>
  </si>
  <si>
    <t>FEC.ktoe.EE.PPA.PAPER.PREPARATION.THERM.NG_BIOGAS</t>
  </si>
  <si>
    <t>FEC.ktoe.EE.PPA.PAPER.PREPARATION.THERM.DERIVED</t>
  </si>
  <si>
    <t>FEC.ktoe.EE.PPA.PAPER.PREPARATION.THERM.BIOMASS_WASTE</t>
  </si>
  <si>
    <t>FEC.ktoe.EE.PPA.PAPER.PREPARATION.THERM.STEAM_DISTR</t>
  </si>
  <si>
    <t>Paper: Stock preparation - Mechanical</t>
  </si>
  <si>
    <t>FEC.ktoe.EE.PPA.PAPER.PREPARATION_ELEC.MECH.ELEC</t>
  </si>
  <si>
    <t>Paper: Paper machine</t>
  </si>
  <si>
    <t>Paper: Paper machine - Steam use</t>
  </si>
  <si>
    <t>FEC.ktoe.EE.PPA.PAPER.PAPER_MACHINE.TOTAL.TOTAL</t>
  </si>
  <si>
    <t>FEC.ktoe.EE.PPA.PAPER.PAPER_MACHINE.STEAM.SOLIDS</t>
  </si>
  <si>
    <t>FEC.ktoe.EE.PPA.PAPER.PAPER_MACHINE.STEAM.RFG</t>
  </si>
  <si>
    <t>FEC.ktoe.EE.PPA.PAPER.PAPER_MACHINE.STEAM.LPG</t>
  </si>
  <si>
    <t>FEC.ktoe.EE.PPA.PAPER.PAPER_MACHINE.STEAM.DIESEL_LIQBIO</t>
  </si>
  <si>
    <t>FEC.ktoe.EE.PPA.PAPER.PAPER_MACHINE.STEAM.RFO</t>
  </si>
  <si>
    <t>FEC.ktoe.EE.PPA.PAPER.PAPER_MACHINE.STEAM.OTHER</t>
  </si>
  <si>
    <t>FEC.ktoe.EE.PPA.PAPER.PAPER_MACHINE.STEAM.NG_BIOGAS</t>
  </si>
  <si>
    <t>FEC.ktoe.EE.PPA.PAPER.PAPER_MACHINE.STEAM.DERIVED</t>
  </si>
  <si>
    <t>FEC.ktoe.EE.PPA.PAPER.PAPER_MACHINE.STEAM.BIOMASS_WASTE</t>
  </si>
  <si>
    <t>FEC.ktoe.EE.PPA.PAPER.PAPER_MACHINE.STEAM.STEAM_DISTR</t>
  </si>
  <si>
    <t>Paper: Paper machine - Electricity</t>
  </si>
  <si>
    <t>FEC.ktoe.EE.PPA.PAPER.PAPER_MACHINE_ELEC.ELEC.ELEC</t>
  </si>
  <si>
    <t>Paper: Product finishing</t>
  </si>
  <si>
    <t>Paper: Product finishing - Steam use</t>
  </si>
  <si>
    <t>FEC.ktoe.EE.PPA.PAPER.FINISHING.TOTAL.TOTAL</t>
  </si>
  <si>
    <t>FEC.ktoe.EE.PPA.PAPER.FINISHING.STEAM.SOLIDS</t>
  </si>
  <si>
    <t>FEC.ktoe.EE.PPA.PAPER.FINISHING.STEAM.RFG</t>
  </si>
  <si>
    <t>FEC.ktoe.EE.PPA.PAPER.FINISHING.STEAM.LPG</t>
  </si>
  <si>
    <t>FEC.ktoe.EE.PPA.PAPER.FINISHING.STEAM.DIESEL_LIQBIO</t>
  </si>
  <si>
    <t>FEC.ktoe.EE.PPA.PAPER.FINISHING.STEAM.RFO</t>
  </si>
  <si>
    <t>FEC.ktoe.EE.PPA.PAPER.FINISHING.STEAM.OTHER</t>
  </si>
  <si>
    <t>FEC.ktoe.EE.PPA.PAPER.FINISHING.STEAM.NG_BIOGAS</t>
  </si>
  <si>
    <t>FEC.ktoe.EE.PPA.PAPER.FINISHING.STEAM.DERIVED</t>
  </si>
  <si>
    <t>FEC.ktoe.EE.PPA.PAPER.FINISHING.STEAM.BIOMASS_WASTE</t>
  </si>
  <si>
    <t>FEC.ktoe.EE.PPA.PAPER.FINISHING.STEAM.STEAM_DISTR</t>
  </si>
  <si>
    <t>Paper: Product finishing - Electricity</t>
  </si>
  <si>
    <t>FEC.ktoe.EE.PPA.PAPER.FINISHING_ELEC.ELEC.ELEC</t>
  </si>
  <si>
    <t>FEC.ktoe.EE.PPA.PRINT.TOTAL.TOTAL.TOTAL</t>
  </si>
  <si>
    <t>FEC.ktoe.EE.PPA.PRINT.LIGHT.GENERIC.ELEC</t>
  </si>
  <si>
    <t>FEC.ktoe.EE.PPA.PRINT.AIRCOMP.GENERIC.ELEC</t>
  </si>
  <si>
    <t>FEC.ktoe.EE.PPA.PRINT.MOTOR.GENERIC.ELEC</t>
  </si>
  <si>
    <t>FEC.ktoe.EE.PPA.PRINT.FANS.GENERIC.ELEC</t>
  </si>
  <si>
    <t>FEC.ktoe.EE.PPA.PRINT.LOW_ENTH.TOTAL.TOTAL</t>
  </si>
  <si>
    <t>FEC.ktoe.EE.PPA.PRINT.LOW_ENTH.THERM.DIESEL_LIQBIO</t>
  </si>
  <si>
    <t>FEC.ktoe.EE.PPA.PRINT.LOW_ENTH.THERM.NG_BIOGAS</t>
  </si>
  <si>
    <t>FEC.ktoe.EE.PPA.PRINT.LOW_ENTH.THERM.SOLAR_GEO</t>
  </si>
  <si>
    <t>FEC.ktoe.EE.PPA.PRINT.LOW_ENTH.HP.AMBIENT</t>
  </si>
  <si>
    <t>FEC.ktoe.EE.PPA.PRINT.LOW_ENTH.THERM.ELEC</t>
  </si>
  <si>
    <t>Printing and publishing</t>
  </si>
  <si>
    <t>FEC.ktoe.EE.PPA.PRINT.PRINTING.MECH.ELEC</t>
  </si>
  <si>
    <t>UED.ktoe.EE.PPA.PULP.TOTAL.TOTAL.TOTAL</t>
  </si>
  <si>
    <t>UED.ktoe.EE.PPA.PULP.LIGHT.GENERIC.ELEC</t>
  </si>
  <si>
    <t>UED.ktoe.EE.PPA.PULP.AIRCOMP.GENERIC.ELEC</t>
  </si>
  <si>
    <t>UED.ktoe.EE.PPA.PULP.MOTOR.GENERIC.ELEC</t>
  </si>
  <si>
    <t>UED.ktoe.EE.PPA.PULP.FANS.GENERIC.ELEC</t>
  </si>
  <si>
    <t>UED.ktoe.EE.PPA.PULP.LOW_ENTH.TOTAL.TOTAL</t>
  </si>
  <si>
    <t>UED.ktoe.EE.PPA.PULP.LOW_ENTH.THERM.DIESEL_LIQBIO</t>
  </si>
  <si>
    <t>UED.ktoe.EE.PPA.PULP.LOW_ENTH.THERM.NG_BIOGAS</t>
  </si>
  <si>
    <t>UED.ktoe.EE.PPA.PULP.LOW_ENTH.THERM.SOLAR_GEO</t>
  </si>
  <si>
    <t>UED.ktoe.EE.PPA.PULP.LOW_ENTH.HP.AMBIENT</t>
  </si>
  <si>
    <t>UED.ktoe.EE.PPA.PULP.LOW_ENTH.THERM.ELEC</t>
  </si>
  <si>
    <t>UED.ktoe.EE.PPA.PULP.PREPARATION.MECH.ELEC</t>
  </si>
  <si>
    <t>UED.ktoe.EE.PPA.PULP.PULPING.TOTAL.TOTAL</t>
  </si>
  <si>
    <t>UED.ktoe.EE.PPA.PULP.PULPING.STEAM.SOLIDS</t>
  </si>
  <si>
    <t>UED.ktoe.EE.PPA.PULP.PULPING.STEAM.RFG</t>
  </si>
  <si>
    <t>UED.ktoe.EE.PPA.PULP.PULPING.STEAM.LPG</t>
  </si>
  <si>
    <t>UED.ktoe.EE.PPA.PULP.PULPING.STEAM.DIESEL_LIQBIO</t>
  </si>
  <si>
    <t>UED.ktoe.EE.PPA.PULP.PULPING.STEAM.RFO</t>
  </si>
  <si>
    <t>UED.ktoe.EE.PPA.PULP.PULPING.STEAM.OTHER</t>
  </si>
  <si>
    <t>UED.ktoe.EE.PPA.PULP.PULPING.STEAM.NG_BIOGAS</t>
  </si>
  <si>
    <t>UED.ktoe.EE.PPA.PULP.PULPING.STEAM.DERIVED</t>
  </si>
  <si>
    <t>UED.ktoe.EE.PPA.PULP.PULPING.STEAM.BIOMASS_WASTE</t>
  </si>
  <si>
    <t>UED.ktoe.EE.PPA.PULP.PULPING.STEAM.STEAM_DISTR</t>
  </si>
  <si>
    <t>UED.ktoe.EE.PPA.PULP.PULPING_MECH.MECH.ELEC</t>
  </si>
  <si>
    <t>UED.ktoe.EE.PPA.PULP.BLEACHING.THERM.ELEC</t>
  </si>
  <si>
    <t>UED.ktoe.EE.PPA.PAPER.TOTAL.TOTAL.TOTAL</t>
  </si>
  <si>
    <t>UED.ktoe.EE.PPA.PAPER.LIGHT.GENERIC.ELEC</t>
  </si>
  <si>
    <t>UED.ktoe.EE.PPA.PAPER.AIRCOMP.GENERIC.ELEC</t>
  </si>
  <si>
    <t>UED.ktoe.EE.PPA.PAPER.MOTOR.GENERIC.ELEC</t>
  </si>
  <si>
    <t>UED.ktoe.EE.PPA.PAPER.FANS.GENERIC.ELEC</t>
  </si>
  <si>
    <t>UED.ktoe.EE.PPA.PAPER.LOW_ENTH.TOTAL.TOTAL</t>
  </si>
  <si>
    <t>UED.ktoe.EE.PPA.PAPER.LOW_ENTH.THERM.DIESEL_LIQBIO</t>
  </si>
  <si>
    <t>UED.ktoe.EE.PPA.PAPER.LOW_ENTH.THERM.NG_BIOGAS</t>
  </si>
  <si>
    <t>UED.ktoe.EE.PPA.PAPER.LOW_ENTH.THERM.SOLAR_GEO</t>
  </si>
  <si>
    <t>UED.ktoe.EE.PPA.PAPER.LOW_ENTH.HP.AMBIENT</t>
  </si>
  <si>
    <t>UED.ktoe.EE.PPA.PAPER.LOW_ENTH.THERM.ELEC</t>
  </si>
  <si>
    <t>UED.ktoe.EE.PPA.PAPER.PREPARATION.TOTAL.TOTAL</t>
  </si>
  <si>
    <t>UED.ktoe.EE.PPA.PAPER.PREPARATION.THERM.SOLIDS</t>
  </si>
  <si>
    <t>UED.ktoe.EE.PPA.PAPER.PREPARATION.THERM.RFG</t>
  </si>
  <si>
    <t>UED.ktoe.EE.PPA.PAPER.PREPARATION.THERM.LPG</t>
  </si>
  <si>
    <t>UED.ktoe.EE.PPA.PAPER.PREPARATION.THERM.DIESEL_LIQBIO</t>
  </si>
  <si>
    <t>UED.ktoe.EE.PPA.PAPER.PREPARATION.THERM.RFO</t>
  </si>
  <si>
    <t>UED.ktoe.EE.PPA.PAPER.PREPARATION.THERM.OTHER</t>
  </si>
  <si>
    <t>UED.ktoe.EE.PPA.PAPER.PREPARATION.THERM.NG_BIOGAS</t>
  </si>
  <si>
    <t>UED.ktoe.EE.PPA.PAPER.PREPARATION.THERM.DERIVED</t>
  </si>
  <si>
    <t>UED.ktoe.EE.PPA.PAPER.PREPARATION.THERM.BIOMASS_WASTE</t>
  </si>
  <si>
    <t>UED.ktoe.EE.PPA.PAPER.PREPARATION.THERM.STEAM_DISTR</t>
  </si>
  <si>
    <t>UED.ktoe.EE.PPA.PAPER.PREPARATION_ELEC.MECH.ELEC</t>
  </si>
  <si>
    <t>UED.ktoe.EE.PPA.PAPER.PAPER_MACHINE.TOTAL.TOTAL</t>
  </si>
  <si>
    <t>UED.ktoe.EE.PPA.PAPER.PAPER_MACHINE.STEAM.SOLIDS</t>
  </si>
  <si>
    <t>UED.ktoe.EE.PPA.PAPER.PAPER_MACHINE.STEAM.RFG</t>
  </si>
  <si>
    <t>UED.ktoe.EE.PPA.PAPER.PAPER_MACHINE.STEAM.LPG</t>
  </si>
  <si>
    <t>UED.ktoe.EE.PPA.PAPER.PAPER_MACHINE.STEAM.DIESEL_LIQBIO</t>
  </si>
  <si>
    <t>UED.ktoe.EE.PPA.PAPER.PAPER_MACHINE.STEAM.RFO</t>
  </si>
  <si>
    <t>UED.ktoe.EE.PPA.PAPER.PAPER_MACHINE.STEAM.OTHER</t>
  </si>
  <si>
    <t>UED.ktoe.EE.PPA.PAPER.PAPER_MACHINE.STEAM.NG_BIOGAS</t>
  </si>
  <si>
    <t>UED.ktoe.EE.PPA.PAPER.PAPER_MACHINE.STEAM.DERIVED</t>
  </si>
  <si>
    <t>UED.ktoe.EE.PPA.PAPER.PAPER_MACHINE.STEAM.BIOMASS_WASTE</t>
  </si>
  <si>
    <t>UED.ktoe.EE.PPA.PAPER.PAPER_MACHINE.STEAM.STEAM_DISTR</t>
  </si>
  <si>
    <t>UED.ktoe.EE.PPA.PAPER.PAPER_MACHINE_ELEC.ELEC.ELEC</t>
  </si>
  <si>
    <t>UED.ktoe.EE.PPA.PAPER.FINISHING.TOTAL.TOTAL</t>
  </si>
  <si>
    <t>UED.ktoe.EE.PPA.PAPER.FINISHING.STEAM.SOLIDS</t>
  </si>
  <si>
    <t>UED.ktoe.EE.PPA.PAPER.FINISHING.STEAM.RFG</t>
  </si>
  <si>
    <t>UED.ktoe.EE.PPA.PAPER.FINISHING.STEAM.LPG</t>
  </si>
  <si>
    <t>UED.ktoe.EE.PPA.PAPER.FINISHING.STEAM.DIESEL_LIQBIO</t>
  </si>
  <si>
    <t>UED.ktoe.EE.PPA.PAPER.FINISHING.STEAM.RFO</t>
  </si>
  <si>
    <t>UED.ktoe.EE.PPA.PAPER.FINISHING.STEAM.OTHER</t>
  </si>
  <si>
    <t>UED.ktoe.EE.PPA.PAPER.FINISHING.STEAM.NG_BIOGAS</t>
  </si>
  <si>
    <t>UED.ktoe.EE.PPA.PAPER.FINISHING.STEAM.DERIVED</t>
  </si>
  <si>
    <t>UED.ktoe.EE.PPA.PAPER.FINISHING.STEAM.BIOMASS_WASTE</t>
  </si>
  <si>
    <t>UED.ktoe.EE.PPA.PAPER.FINISHING.STEAM.STEAM_DISTR</t>
  </si>
  <si>
    <t>UED.ktoe.EE.PPA.PAPER.FINISHING_ELEC.ELEC.ELEC</t>
  </si>
  <si>
    <t>UED.ktoe.EE.PPA.PRINT.TOTAL.TOTAL.TOTAL</t>
  </si>
  <si>
    <t>UED.ktoe.EE.PPA.PRINT.LIGHT.GENERIC.ELEC</t>
  </si>
  <si>
    <t>UED.ktoe.EE.PPA.PRINT.AIRCOMP.GENERIC.ELEC</t>
  </si>
  <si>
    <t>UED.ktoe.EE.PPA.PRINT.MOTOR.GENERIC.ELEC</t>
  </si>
  <si>
    <t>UED.ktoe.EE.PPA.PRINT.FANS.GENERIC.ELEC</t>
  </si>
  <si>
    <t>UED.ktoe.EE.PPA.PRINT.LOW_ENTH.TOTAL.TOTAL</t>
  </si>
  <si>
    <t>UED.ktoe.EE.PPA.PRINT.LOW_ENTH.THERM.DIESEL_LIQBIO</t>
  </si>
  <si>
    <t>UED.ktoe.EE.PPA.PRINT.LOW_ENTH.THERM.NG_BIOGAS</t>
  </si>
  <si>
    <t>UED.ktoe.EE.PPA.PRINT.LOW_ENTH.THERM.SOLAR_GEO</t>
  </si>
  <si>
    <t>UED.ktoe.EE.PPA.PRINT.LOW_ENTH.HP.AMBIENT</t>
  </si>
  <si>
    <t>UED.ktoe.EE.PPA.PRINT.LOW_ENTH.THERM.ELEC</t>
  </si>
  <si>
    <t>UED.ktoe.EE.PPA.PRINT.PRINTING.MECH.ELEC</t>
  </si>
  <si>
    <t>FUEL_EMI.ktCO2.EE.PPA.PULP.TOTAL.TOTAL.TOTAL</t>
  </si>
  <si>
    <t>FUEL_EMI.ktCO2.EE.PPA.PULP.LIGHT.GENERIC.ELEC</t>
  </si>
  <si>
    <t>FUEL_EMI.ktCO2.EE.PPA.PULP.AIRCOMP.GENERIC.ELEC</t>
  </si>
  <si>
    <t>FUEL_EMI.ktCO2.EE.PPA.PULP.MOTOR.GENERIC.ELEC</t>
  </si>
  <si>
    <t>FUEL_EMI.ktCO2.EE.PPA.PULP.FANS.GENERIC.ELEC</t>
  </si>
  <si>
    <t>FUEL_EMI.ktCO2.EE.PPA.PULP.LOW_ENTH.TOTAL.TOTAL</t>
  </si>
  <si>
    <t>FUEL_EMI.ktCO2.EE.PPA.PULP.LOW_ENTH.THERM.DIESEL_LIQBIO</t>
  </si>
  <si>
    <t>FUEL_EMI.ktCO2.EE.PPA.PULP.LOW_ENTH.THERM.NG_BIOGAS</t>
  </si>
  <si>
    <t>FUEL_EMI.ktCO2.EE.PPA.PULP.LOW_ENTH.THERM.SOLAR_GEO</t>
  </si>
  <si>
    <t>FUEL_EMI.ktCO2.EE.PPA.PULP.LOW_ENTH.HP.AMBIENT</t>
  </si>
  <si>
    <t>FUEL_EMI.ktCO2.EE.PPA.PULP.LOW_ENTH.THERM.ELEC</t>
  </si>
  <si>
    <t>FUEL_EMI.ktCO2.EE.PPA.PULP.PREPARATION.MECH.ELEC</t>
  </si>
  <si>
    <t>FUEL_EMI.ktCO2.EE.PPA.PULP.PULPING.TOTAL.TOTAL</t>
  </si>
  <si>
    <t>FUEL_EMI.ktCO2.EE.PPA.PULP.PULPING.STEAM.SOLIDS</t>
  </si>
  <si>
    <t>FUEL_EMI.ktCO2.EE.PPA.PULP.PULPING.STEAM.RFG</t>
  </si>
  <si>
    <t>FUEL_EMI.ktCO2.EE.PPA.PULP.PULPING.STEAM.LPG</t>
  </si>
  <si>
    <t>FUEL_EMI.ktCO2.EE.PPA.PULP.PULPING.STEAM.DIESEL_LIQBIO</t>
  </si>
  <si>
    <t>FUEL_EMI.ktCO2.EE.PPA.PULP.PULPING.STEAM.RFO</t>
  </si>
  <si>
    <t>FUEL_EMI.ktCO2.EE.PPA.PULP.PULPING.STEAM.OTHER</t>
  </si>
  <si>
    <t>FUEL_EMI.ktCO2.EE.PPA.PULP.PULPING.STEAM.NG_BIOGAS</t>
  </si>
  <si>
    <t>FUEL_EMI.ktCO2.EE.PPA.PULP.PULPING.STEAM.DERIVED</t>
  </si>
  <si>
    <t>FUEL_EMI.ktCO2.EE.PPA.PULP.PULPING.STEAM.BIOMASS_WASTE</t>
  </si>
  <si>
    <t>FUEL_EMI.ktCO2.EE.PPA.PULP.PULPING.STEAM.STEAM_DISTR</t>
  </si>
  <si>
    <t>FUEL_EMI.ktCO2.EE.PPA.PULP.PULPING_MECH.MECH.ELEC</t>
  </si>
  <si>
    <t>FUEL_EMI.ktCO2.EE.PPA.PULP.BLEACHING.THERM.ELEC</t>
  </si>
  <si>
    <t>FUEL_EMI.ktCO2.EE.PPA.PAPER.TOTAL.TOTAL.TOTAL</t>
  </si>
  <si>
    <t>FUEL_EMI.ktCO2.EE.PPA.PAPER.LIGHT.GENERIC.ELEC</t>
  </si>
  <si>
    <t>FUEL_EMI.ktCO2.EE.PPA.PAPER.AIRCOMP.GENERIC.ELEC</t>
  </si>
  <si>
    <t>FUEL_EMI.ktCO2.EE.PPA.PAPER.MOTOR.GENERIC.ELEC</t>
  </si>
  <si>
    <t>FUEL_EMI.ktCO2.EE.PPA.PAPER.FANS.GENERIC.ELEC</t>
  </si>
  <si>
    <t>FUEL_EMI.ktCO2.EE.PPA.PAPER.LOW_ENTH.TOTAL.TOTAL</t>
  </si>
  <si>
    <t>FUEL_EMI.ktCO2.EE.PPA.PAPER.LOW_ENTH.THERM.DIESEL_LIQBIO</t>
  </si>
  <si>
    <t>FUEL_EMI.ktCO2.EE.PPA.PAPER.LOW_ENTH.THERM.NG_BIOGAS</t>
  </si>
  <si>
    <t>FUEL_EMI.ktCO2.EE.PPA.PAPER.LOW_ENTH.THERM.SOLAR_GEO</t>
  </si>
  <si>
    <t>FUEL_EMI.ktCO2.EE.PPA.PAPER.LOW_ENTH.HP.AMBIENT</t>
  </si>
  <si>
    <t>FUEL_EMI.ktCO2.EE.PPA.PAPER.LOW_ENTH.THERM.ELEC</t>
  </si>
  <si>
    <t>FUEL_EMI.ktCO2.EE.PPA.PAPER.PREPARATION.TOTAL.TOTAL</t>
  </si>
  <si>
    <t>FUEL_EMI.ktCO2.EE.PPA.PAPER.PREPARATION.THERM.SOLIDS</t>
  </si>
  <si>
    <t>FUEL_EMI.ktCO2.EE.PPA.PAPER.PREPARATION.THERM.RFG</t>
  </si>
  <si>
    <t>FUEL_EMI.ktCO2.EE.PPA.PAPER.PREPARATION.THERM.LPG</t>
  </si>
  <si>
    <t>FUEL_EMI.ktCO2.EE.PPA.PAPER.PREPARATION.THERM.DIESEL_LIQBIO</t>
  </si>
  <si>
    <t>FUEL_EMI.ktCO2.EE.PPA.PAPER.PREPARATION.THERM.RFO</t>
  </si>
  <si>
    <t>FUEL_EMI.ktCO2.EE.PPA.PAPER.PREPARATION.THERM.OTHER</t>
  </si>
  <si>
    <t>FUEL_EMI.ktCO2.EE.PPA.PAPER.PREPARATION.THERM.NG_BIOGAS</t>
  </si>
  <si>
    <t>FUEL_EMI.ktCO2.EE.PPA.PAPER.PREPARATION.THERM.DERIVED</t>
  </si>
  <si>
    <t>FUEL_EMI.ktCO2.EE.PPA.PAPER.PREPARATION.THERM.BIOMASS_WASTE</t>
  </si>
  <si>
    <t>FUEL_EMI.ktCO2.EE.PPA.PAPER.PREPARATION.THERM.STEAM_DISTR</t>
  </si>
  <si>
    <t>FUEL_EMI.ktCO2.EE.PPA.PAPER.PREPARATION_ELEC.MECH.ELEC</t>
  </si>
  <si>
    <t>FUEL_EMI.ktCO2.EE.PPA.PAPER.PAPER_MACHINE.TOTAL.TOTAL</t>
  </si>
  <si>
    <t>FUEL_EMI.ktCO2.EE.PPA.PAPER.PAPER_MACHINE.STEAM.SOLIDS</t>
  </si>
  <si>
    <t>FUEL_EMI.ktCO2.EE.PPA.PAPER.PAPER_MACHINE.STEAM.RFG</t>
  </si>
  <si>
    <t>FUEL_EMI.ktCO2.EE.PPA.PAPER.PAPER_MACHINE.STEAM.LPG</t>
  </si>
  <si>
    <t>FUEL_EMI.ktCO2.EE.PPA.PAPER.PAPER_MACHINE.STEAM.DIESEL_LIQBIO</t>
  </si>
  <si>
    <t>FUEL_EMI.ktCO2.EE.PPA.PAPER.PAPER_MACHINE.STEAM.RFO</t>
  </si>
  <si>
    <t>FUEL_EMI.ktCO2.EE.PPA.PAPER.PAPER_MACHINE.STEAM.OTHER</t>
  </si>
  <si>
    <t>FUEL_EMI.ktCO2.EE.PPA.PAPER.PAPER_MACHINE.STEAM.NG_BIOGAS</t>
  </si>
  <si>
    <t>FUEL_EMI.ktCO2.EE.PPA.PAPER.PAPER_MACHINE.STEAM.DERIVED</t>
  </si>
  <si>
    <t>FUEL_EMI.ktCO2.EE.PPA.PAPER.PAPER_MACHINE.STEAM.BIOMASS_WASTE</t>
  </si>
  <si>
    <t>FUEL_EMI.ktCO2.EE.PPA.PAPER.PAPER_MACHINE.STEAM.STEAM_DISTR</t>
  </si>
  <si>
    <t>FUEL_EMI.ktCO2.EE.PPA.PAPER.PAPER_MACHINE_ELEC.ELEC.ELEC</t>
  </si>
  <si>
    <t>FUEL_EMI.ktCO2.EE.PPA.PAPER.FINISHING.TOTAL.TOTAL</t>
  </si>
  <si>
    <t>FUEL_EMI.ktCO2.EE.PPA.PAPER.FINISHING.STEAM.SOLIDS</t>
  </si>
  <si>
    <t>FUEL_EMI.ktCO2.EE.PPA.PAPER.FINISHING.STEAM.RFG</t>
  </si>
  <si>
    <t>FUEL_EMI.ktCO2.EE.PPA.PAPER.FINISHING.STEAM.LPG</t>
  </si>
  <si>
    <t>FUEL_EMI.ktCO2.EE.PPA.PAPER.FINISHING.STEAM.DIESEL_LIQBIO</t>
  </si>
  <si>
    <t>FUEL_EMI.ktCO2.EE.PPA.PAPER.FINISHING.STEAM.RFO</t>
  </si>
  <si>
    <t>FUEL_EMI.ktCO2.EE.PPA.PAPER.FINISHING.STEAM.OTHER</t>
  </si>
  <si>
    <t>FUEL_EMI.ktCO2.EE.PPA.PAPER.FINISHING.STEAM.NG_BIOGAS</t>
  </si>
  <si>
    <t>FUEL_EMI.ktCO2.EE.PPA.PAPER.FINISHING.STEAM.DERIVED</t>
  </si>
  <si>
    <t>FUEL_EMI.ktCO2.EE.PPA.PAPER.FINISHING.STEAM.BIOMASS_WASTE</t>
  </si>
  <si>
    <t>FUEL_EMI.ktCO2.EE.PPA.PAPER.FINISHING.STEAM.STEAM_DISTR</t>
  </si>
  <si>
    <t>FUEL_EMI.ktCO2.EE.PPA.PAPER.FINISHING_ELEC.ELEC.ELEC</t>
  </si>
  <si>
    <t>FUEL_EMI.ktCO2.EE.PPA.PRINT.TOTAL.TOTAL.TOTAL</t>
  </si>
  <si>
    <t>FUEL_EMI.ktCO2.EE.PPA.PRINT.LIGHT.GENERIC.ELEC</t>
  </si>
  <si>
    <t>FUEL_EMI.ktCO2.EE.PPA.PRINT.AIRCOMP.GENERIC.ELEC</t>
  </si>
  <si>
    <t>FUEL_EMI.ktCO2.EE.PPA.PRINT.MOTOR.GENERIC.ELEC</t>
  </si>
  <si>
    <t>FUEL_EMI.ktCO2.EE.PPA.PRINT.FANS.GENERIC.ELEC</t>
  </si>
  <si>
    <t>FUEL_EMI.ktCO2.EE.PPA.PRINT.LOW_ENTH.TOTAL.TOTAL</t>
  </si>
  <si>
    <t>FUEL_EMI.ktCO2.EE.PPA.PRINT.LOW_ENTH.THERM.DIESEL_LIQBIO</t>
  </si>
  <si>
    <t>FUEL_EMI.ktCO2.EE.PPA.PRINT.LOW_ENTH.THERM.NG_BIOGAS</t>
  </si>
  <si>
    <t>FUEL_EMI.ktCO2.EE.PPA.PRINT.LOW_ENTH.THERM.SOLAR_GEO</t>
  </si>
  <si>
    <t>FUEL_EMI.ktCO2.EE.PPA.PRINT.LOW_ENTH.HP.AMBIENT</t>
  </si>
  <si>
    <t>FUEL_EMI.ktCO2.EE.PPA.PRINT.LOW_ENTH.THERM.ELEC</t>
  </si>
  <si>
    <t>FUEL_EMI.ktCO2.EE.PPA.PRINT.PRINTING.MECH.ELEC</t>
  </si>
  <si>
    <t>VA.Meuro2015.EE.FBT.FBT</t>
  </si>
  <si>
    <t>Physical output (index)</t>
  </si>
  <si>
    <t>OUTPUT.index.EE.FBT.FBT</t>
  </si>
  <si>
    <t>Installed capacity (production index)</t>
  </si>
  <si>
    <t>CAP.index.EE.FBT.FBT</t>
  </si>
  <si>
    <t>Capacity investment (production index)</t>
  </si>
  <si>
    <t>NEWCAP.index.EE.FBT.FBT</t>
  </si>
  <si>
    <t>Decommissioned capacity (production index)</t>
  </si>
  <si>
    <t>Idle capacity (production index)</t>
  </si>
  <si>
    <t>FEC.ktoe.EE.FBT.FBT.TOTAL.TOTAL.TOTAL</t>
  </si>
  <si>
    <t>FEC.ktoe.EE.FBT.FBT.TOTAL.TOTAL.SOLIDS</t>
  </si>
  <si>
    <t>FEC.ktoe.EE.FBT.FBT.TOTAL.TOTAL.RFG</t>
  </si>
  <si>
    <t>FEC.ktoe.EE.FBT.FBT.TOTAL.TOTAL.LPG</t>
  </si>
  <si>
    <t>FEC.ktoe.EE.FBT.FBT.TOTAL.TOTAL.DIESEL</t>
  </si>
  <si>
    <t>FEC.ktoe.EE.FBT.FBT.TOTAL.TOTAL.RFO</t>
  </si>
  <si>
    <t>FEC.ktoe.EE.FBT.FBT.TOTAL.TOTAL.OTHER</t>
  </si>
  <si>
    <t>FEC.ktoe.EE.FBT.FBT.TOTAL.TOTAL.NG</t>
  </si>
  <si>
    <t>FEC.ktoe.EE.FBT.FBT.TOTAL.TOTAL.DERIVED</t>
  </si>
  <si>
    <t>FEC.ktoe.EE.FBT.FBT.TOTAL.TOTAL.BIOMASS_WASTE</t>
  </si>
  <si>
    <t>FEC.ktoe.EE.FBT.FBT.TOTAL.TOTAL.BIOGAS</t>
  </si>
  <si>
    <t>FEC.ktoe.EE.FBT.FBT.TOTAL.TOTAL.LIQBIO</t>
  </si>
  <si>
    <t>FEC.ktoe.EE.FBT.FBT.TOTAL.TOTAL.SOLAR</t>
  </si>
  <si>
    <t>FEC.ktoe.EE.FBT.FBT.TOTAL.TOTAL.GEO</t>
  </si>
  <si>
    <t>FEC.ktoe.EE.FBT.FBT.TOTAL.TOTAL.AMBIENT</t>
  </si>
  <si>
    <t>FEC.ktoe.EE.FBT.FBT.TOTAL.TOTAL.STEAM_DISTR</t>
  </si>
  <si>
    <t>FEC.ktoe.EE.FBT.FBT.TOTAL.TOTAL.ELEC</t>
  </si>
  <si>
    <t>Energy intensity (toe / physical output index)</t>
  </si>
  <si>
    <t>Useful energy demand intensity (toe useful / physical output index)</t>
  </si>
  <si>
    <t>FEC.ktoe.EE.FBT.FBT.LIGHT.GENERIC.ELEC</t>
  </si>
  <si>
    <t>FEC.ktoe.EE.FBT.FBT.AIRCOMP.GENERIC.ELEC</t>
  </si>
  <si>
    <t>FEC.ktoe.EE.FBT.FBT.MOTOR.GENERIC.ELEC</t>
  </si>
  <si>
    <t>FEC.ktoe.EE.FBT.FBT.FANS.GENERIC.ELEC</t>
  </si>
  <si>
    <t>FEC.ktoe.EE.FBT.FBT.LOW_ENTH.TOTAL.TOTAL</t>
  </si>
  <si>
    <t>FEC.ktoe.EE.FBT.FBT.LOW_ENTH.THERM.DIESEL_LIQBIO</t>
  </si>
  <si>
    <t>FEC.ktoe.EE.FBT.FBT.LOW_ENTH.THERM.NG_BIOGAS</t>
  </si>
  <si>
    <t>FEC.ktoe.EE.FBT.FBT.LOW_ENTH.THERM.SOLAR_GEO</t>
  </si>
  <si>
    <t>FEC.ktoe.EE.FBT.FBT.LOW_ENTH.HP.AMBIENT</t>
  </si>
  <si>
    <t>FEC.ktoe.EE.FBT.FBT.LOW_ENTH.THERM.ELEC</t>
  </si>
  <si>
    <t>Food: Oven (direct heat)</t>
  </si>
  <si>
    <t>Food: Direct Heat - Thermal</t>
  </si>
  <si>
    <t>FEC.ktoe.EE.FBT.FBT.OVEN.THERM.TOTAL</t>
  </si>
  <si>
    <t>FEC.ktoe.EE.FBT.FBT.OVEN.THERM.SOLIDS</t>
  </si>
  <si>
    <t>FEC.ktoe.EE.FBT.FBT.OVEN.THERM.LPG</t>
  </si>
  <si>
    <t>FEC.ktoe.EE.FBT.FBT.OVEN.THERM.DIESEL_LIQBIO</t>
  </si>
  <si>
    <t>FEC.ktoe.EE.FBT.FBT.OVEN.THERM.RFO</t>
  </si>
  <si>
    <t>FEC.ktoe.EE.FBT.FBT.OVEN.THERM.NG_BIOGAS</t>
  </si>
  <si>
    <t>Food: Direct Heat - Electric</t>
  </si>
  <si>
    <t>FEC.ktoe.EE.FBT.FBT.OVEN.ELEC.ELEC</t>
  </si>
  <si>
    <t>Food: Direct Heat - Microwave</t>
  </si>
  <si>
    <t>FEC.ktoe.EE.FBT.FBT.OVEN_MICROW.MICROW.ELEC</t>
  </si>
  <si>
    <t>Food: Specific process heat</t>
  </si>
  <si>
    <t>Food: Process Heat - Thermal</t>
  </si>
  <si>
    <t>FEC.ktoe.EE.FBT.FBT.PROC_HEAT.THERM.TOTAL</t>
  </si>
  <si>
    <t>FEC.ktoe.EE.FBT.FBT.PROC_HEAT.THERM.SOLIDS</t>
  </si>
  <si>
    <t>FEC.ktoe.EE.FBT.FBT.PROC_HEAT.THERM.LPG</t>
  </si>
  <si>
    <t>FEC.ktoe.EE.FBT.FBT.PROC_HEAT.THERM.DIESEL_LIQBIO</t>
  </si>
  <si>
    <t>FEC.ktoe.EE.FBT.FBT.PROC_HEAT.THERM.RFO</t>
  </si>
  <si>
    <t>FEC.ktoe.EE.FBT.FBT.PROC_HEAT.THERM.NG_BIOGAS</t>
  </si>
  <si>
    <t>Food: Process Heat - Electric</t>
  </si>
  <si>
    <t>FEC.ktoe.EE.FBT.FBT.PROC_HEAT.ELEC.ELEC</t>
  </si>
  <si>
    <t>Food: Process Heat - Microwave</t>
  </si>
  <si>
    <t>FEC.ktoe.EE.FBT.FBT.PROC_HEAT_MICROW.MICROW.ELEC</t>
  </si>
  <si>
    <t>Food: Steam processing</t>
  </si>
  <si>
    <t>FEC.ktoe.EE.FBT.FBT.PROCESSING.TOTAL.TOTAL</t>
  </si>
  <si>
    <t>FEC.ktoe.EE.FBT.FBT.PROCESSING.STEAM.SOLIDS</t>
  </si>
  <si>
    <t>FEC.ktoe.EE.FBT.FBT.PROCESSING.STEAM.RFG</t>
  </si>
  <si>
    <t>FEC.ktoe.EE.FBT.FBT.PROCESSING.STEAM.LPG</t>
  </si>
  <si>
    <t>FEC.ktoe.EE.FBT.FBT.PROCESSING.STEAM.DIESEL_LIQBIO</t>
  </si>
  <si>
    <t>FEC.ktoe.EE.FBT.FBT.PROCESSING.STEAM.RFO</t>
  </si>
  <si>
    <t>FEC.ktoe.EE.FBT.FBT.PROCESSING.STEAM.OTHER</t>
  </si>
  <si>
    <t>FEC.ktoe.EE.FBT.FBT.PROCESSING.STEAM.NG_BIOGAS</t>
  </si>
  <si>
    <t>FEC.ktoe.EE.FBT.FBT.PROCESSING.STEAM.DERIVED</t>
  </si>
  <si>
    <t>FEC.ktoe.EE.FBT.FBT.PROCESSING.STEAM.BIOMASS_WASTE</t>
  </si>
  <si>
    <t>FEC.ktoe.EE.FBT.FBT.PROCESSING.STEAM.STEAM_DISTR</t>
  </si>
  <si>
    <t>Food: Drying</t>
  </si>
  <si>
    <t>Food: Thermal drying</t>
  </si>
  <si>
    <t>FEC.ktoe.EE.FBT.FBT.DRYING.TOTAL.TOTAL</t>
  </si>
  <si>
    <t>FEC.ktoe.EE.FBT.FBT.DRYING.THERM.SOLIDS</t>
  </si>
  <si>
    <t>FEC.ktoe.EE.FBT.FBT.DRYING.THERM.LPG</t>
  </si>
  <si>
    <t>FEC.ktoe.EE.FBT.FBT.DRYING.THERM.DIESEL_LIQBIO</t>
  </si>
  <si>
    <t>FEC.ktoe.EE.FBT.FBT.DRYING.THERM.RFO</t>
  </si>
  <si>
    <t>FEC.ktoe.EE.FBT.FBT.DRYING.THERM.NG_BIOGAS</t>
  </si>
  <si>
    <t>Food: Steam drying</t>
  </si>
  <si>
    <t>FEC.ktoe.EE.FBT.FBT.DRYING_STEAM.TOTAL.TOTAL</t>
  </si>
  <si>
    <t>FEC.ktoe.EE.FBT.FBT.DRYING_STEAM.STEAM.SOLIDS</t>
  </si>
  <si>
    <t>FEC.ktoe.EE.FBT.FBT.DRYING_STEAM.STEAM.RFG</t>
  </si>
  <si>
    <t>FEC.ktoe.EE.FBT.FBT.DRYING_STEAM.STEAM.LPG</t>
  </si>
  <si>
    <t>FEC.ktoe.EE.FBT.FBT.DRYING_STEAM.STEAM.DIESEL_LIQBIO</t>
  </si>
  <si>
    <t>FEC.ktoe.EE.FBT.FBT.DRYING_STEAM.STEAM.RFO</t>
  </si>
  <si>
    <t>FEC.ktoe.EE.FBT.FBT.DRYING_STEAM.STEAM.OTHER</t>
  </si>
  <si>
    <t>FEC.ktoe.EE.FBT.FBT.DRYING_STEAM.STEAM.NG_BIOGAS</t>
  </si>
  <si>
    <t>FEC.ktoe.EE.FBT.FBT.DRYING_STEAM.STEAM.DERIVED</t>
  </si>
  <si>
    <t>FEC.ktoe.EE.FBT.FBT.DRYING_STEAM.STEAM.BIOMASS_WASTE</t>
  </si>
  <si>
    <t>FEC.ktoe.EE.FBT.FBT.DRYING_STEAM.STEAM.STEAM_DISTR</t>
  </si>
  <si>
    <t>Food: Electric drying</t>
  </si>
  <si>
    <t>FEC.ktoe.EE.FBT.FBT.DRYING_ELEC.ELEC.ELEC</t>
  </si>
  <si>
    <t>Food: Freeze drying</t>
  </si>
  <si>
    <t>FEC.ktoe.EE.FBT.FBT.DRYING_FREEZE.FREEZE_DRY.ELEC</t>
  </si>
  <si>
    <t>Food: Microwave drying</t>
  </si>
  <si>
    <t>FEC.ktoe.EE.FBT.FBT.DRYING_MICROW.MICROW.ELEC</t>
  </si>
  <si>
    <t>Food: Process cooling and refrigeration</t>
  </si>
  <si>
    <t>Food: Thermal cooling</t>
  </si>
  <si>
    <t>FEC.ktoe.EE.FBT.FBT.PROC_COOL_THERM.THERM.NG_BIOGAS</t>
  </si>
  <si>
    <t>Food: Steam cooling</t>
  </si>
  <si>
    <t>FEC.ktoe.EE.FBT.FBT.PROC_COOL.TOTAL.TOTAL</t>
  </si>
  <si>
    <t>FEC.ktoe.EE.FBT.FBT.PROC_COOL.STEAM.SOLIDS</t>
  </si>
  <si>
    <t>FEC.ktoe.EE.FBT.FBT.PROC_COOL.STEAM.RFG</t>
  </si>
  <si>
    <t>FEC.ktoe.EE.FBT.FBT.PROC_COOL.STEAM.LPG</t>
  </si>
  <si>
    <t>FEC.ktoe.EE.FBT.FBT.PROC_COOL.STEAM.DIESEL_LIQBIO</t>
  </si>
  <si>
    <t>FEC.ktoe.EE.FBT.FBT.PROC_COOL.STEAM.RFO</t>
  </si>
  <si>
    <t>FEC.ktoe.EE.FBT.FBT.PROC_COOL.STEAM.OTHER</t>
  </si>
  <si>
    <t>FEC.ktoe.EE.FBT.FBT.PROC_COOL.STEAM.NG_BIOGAS</t>
  </si>
  <si>
    <t>FEC.ktoe.EE.FBT.FBT.PROC_COOL.STEAM.DERIVED</t>
  </si>
  <si>
    <t>FEC.ktoe.EE.FBT.FBT.PROC_COOL.STEAM.BIOMASS_WASTE</t>
  </si>
  <si>
    <t>FEC.ktoe.EE.FBT.FBT.PROC_COOL.STEAM.STEAM_DISTR</t>
  </si>
  <si>
    <t>Food: Electric cooling</t>
  </si>
  <si>
    <t>FEC.ktoe.EE.FBT.FBT.PROC_COOL_ELEC.ELEC.ELEC</t>
  </si>
  <si>
    <t>Food: Electric machinery</t>
  </si>
  <si>
    <t>FEC.ktoe.EE.FBT.FBT.GENERIC.MECH.ELEC</t>
  </si>
  <si>
    <t>UED.ktoe.EE.FBT.FBT.TOTAL.TOTAL.TOTAL</t>
  </si>
  <si>
    <t>UED.ktoe.EE.FBT.FBT.LIGHT.GENERIC.ELEC</t>
  </si>
  <si>
    <t>UED.ktoe.EE.FBT.FBT.AIRCOMP.GENERIC.ELEC</t>
  </si>
  <si>
    <t>UED.ktoe.EE.FBT.FBT.MOTOR.GENERIC.ELEC</t>
  </si>
  <si>
    <t>UED.ktoe.EE.FBT.FBT.FANS.GENERIC.ELEC</t>
  </si>
  <si>
    <t>UED.ktoe.EE.FBT.FBT.LOW_ENTH.TOTAL.TOTAL</t>
  </si>
  <si>
    <t>UED.ktoe.EE.FBT.FBT.LOW_ENTH.THERM.DIESEL_LIQBIO</t>
  </si>
  <si>
    <t>UED.ktoe.EE.FBT.FBT.LOW_ENTH.THERM.NG_BIOGAS</t>
  </si>
  <si>
    <t>UED.ktoe.EE.FBT.FBT.LOW_ENTH.THERM.SOLAR_GEO</t>
  </si>
  <si>
    <t>UED.ktoe.EE.FBT.FBT.LOW_ENTH.HP.AMBIENT</t>
  </si>
  <si>
    <t>UED.ktoe.EE.FBT.FBT.LOW_ENTH.THERM.ELEC</t>
  </si>
  <si>
    <t>UED.ktoe.EE.FBT.FBT.OVEN.THERM.TOTAL</t>
  </si>
  <si>
    <t>UED.ktoe.EE.FBT.FBT.OVEN.THERM.SOLIDS</t>
  </si>
  <si>
    <t>UED.ktoe.EE.FBT.FBT.OVEN.THERM.LPG</t>
  </si>
  <si>
    <t>UED.ktoe.EE.FBT.FBT.OVEN.THERM.DIESEL_LIQBIO</t>
  </si>
  <si>
    <t>UED.ktoe.EE.FBT.FBT.OVEN.THERM.RFO</t>
  </si>
  <si>
    <t>UED.ktoe.EE.FBT.FBT.OVEN.THERM.NG_BIOGAS</t>
  </si>
  <si>
    <t>UED.ktoe.EE.FBT.FBT.OVEN.ELEC.ELEC</t>
  </si>
  <si>
    <t>UED.ktoe.EE.FBT.FBT.OVEN_MICROW.MICROW.ELEC</t>
  </si>
  <si>
    <t>UED.ktoe.EE.FBT.FBT.PROC_HEAT.THERM.TOTAL</t>
  </si>
  <si>
    <t>UED.ktoe.EE.FBT.FBT.PROC_HEAT.THERM.SOLIDS</t>
  </si>
  <si>
    <t>UED.ktoe.EE.FBT.FBT.PROC_HEAT.THERM.LPG</t>
  </si>
  <si>
    <t>UED.ktoe.EE.FBT.FBT.PROC_HEAT.THERM.DIESEL_LIQBIO</t>
  </si>
  <si>
    <t>UED.ktoe.EE.FBT.FBT.PROC_HEAT.THERM.RFO</t>
  </si>
  <si>
    <t>UED.ktoe.EE.FBT.FBT.PROC_HEAT.THERM.NG_BIOGAS</t>
  </si>
  <si>
    <t>UED.ktoe.EE.FBT.FBT.PROC_HEAT.ELEC.ELEC</t>
  </si>
  <si>
    <t>UED.ktoe.EE.FBT.FBT.PROC_HEAT_MICROW.MICROW.ELEC</t>
  </si>
  <si>
    <t>UED.ktoe.EE.FBT.FBT.PROCESSING.TOTAL.TOTAL</t>
  </si>
  <si>
    <t>UED.ktoe.EE.FBT.FBT.PROCESSING.STEAM.SOLIDS</t>
  </si>
  <si>
    <t>UED.ktoe.EE.FBT.FBT.PROCESSING.STEAM.RFG</t>
  </si>
  <si>
    <t>UED.ktoe.EE.FBT.FBT.PROCESSING.STEAM.LPG</t>
  </si>
  <si>
    <t>UED.ktoe.EE.FBT.FBT.PROCESSING.STEAM.DIESEL_LIQBIO</t>
  </si>
  <si>
    <t>UED.ktoe.EE.FBT.FBT.PROCESSING.STEAM.RFO</t>
  </si>
  <si>
    <t>UED.ktoe.EE.FBT.FBT.PROCESSING.STEAM.OTHER</t>
  </si>
  <si>
    <t>UED.ktoe.EE.FBT.FBT.PROCESSING.STEAM.NG_BIOGAS</t>
  </si>
  <si>
    <t>UED.ktoe.EE.FBT.FBT.PROCESSING.STEAM.DERIVED</t>
  </si>
  <si>
    <t>UED.ktoe.EE.FBT.FBT.PROCESSING.STEAM.BIOMASS_WASTE</t>
  </si>
  <si>
    <t>UED.ktoe.EE.FBT.FBT.PROCESSING.STEAM.STEAM_DISTR</t>
  </si>
  <si>
    <t>UED.ktoe.EE.FBT.FBT.DRYING.TOTAL.TOTAL</t>
  </si>
  <si>
    <t>UED.ktoe.EE.FBT.FBT.DRYING.THERM.SOLIDS</t>
  </si>
  <si>
    <t>UED.ktoe.EE.FBT.FBT.DRYING.THERM.LPG</t>
  </si>
  <si>
    <t>UED.ktoe.EE.FBT.FBT.DRYING.THERM.DIESEL_LIQBIO</t>
  </si>
  <si>
    <t>UED.ktoe.EE.FBT.FBT.DRYING.THERM.RFO</t>
  </si>
  <si>
    <t>UED.ktoe.EE.FBT.FBT.DRYING.THERM.NG_BIOGAS</t>
  </si>
  <si>
    <t>UED.ktoe.EE.FBT.FBT.DRYING_STEAM.TOTAL.TOTAL</t>
  </si>
  <si>
    <t>UED.ktoe.EE.FBT.FBT.DRYING_STEAM.STEAM.SOLIDS</t>
  </si>
  <si>
    <t>UED.ktoe.EE.FBT.FBT.DRYING_STEAM.STEAM.RFG</t>
  </si>
  <si>
    <t>UED.ktoe.EE.FBT.FBT.DRYING_STEAM.STEAM.LPG</t>
  </si>
  <si>
    <t>UED.ktoe.EE.FBT.FBT.DRYING_STEAM.STEAM.DIESEL_LIQBIO</t>
  </si>
  <si>
    <t>UED.ktoe.EE.FBT.FBT.DRYING_STEAM.STEAM.RFO</t>
  </si>
  <si>
    <t>UED.ktoe.EE.FBT.FBT.DRYING_STEAM.STEAM.OTHER</t>
  </si>
  <si>
    <t>UED.ktoe.EE.FBT.FBT.DRYING_STEAM.STEAM.NG_BIOGAS</t>
  </si>
  <si>
    <t>UED.ktoe.EE.FBT.FBT.DRYING_STEAM.STEAM.DERIVED</t>
  </si>
  <si>
    <t>UED.ktoe.EE.FBT.FBT.DRYING_STEAM.STEAM.BIOMASS_WASTE</t>
  </si>
  <si>
    <t>UED.ktoe.EE.FBT.FBT.DRYING_STEAM.STEAM.STEAM_DISTR</t>
  </si>
  <si>
    <t>UED.ktoe.EE.FBT.FBT.DRYING_ELEC.ELEC.ELEC</t>
  </si>
  <si>
    <t>UED.ktoe.EE.FBT.FBT.DRYING_FREEZE.FREEZE_DRY.ELEC</t>
  </si>
  <si>
    <t>UED.ktoe.EE.FBT.FBT.DRYING_MICROW.MICROW.ELEC</t>
  </si>
  <si>
    <t>UED.ktoe.EE.FBT.FBT.PROC_COOL_THERM.THERM.NG_BIOGAS</t>
  </si>
  <si>
    <t>UED.ktoe.EE.FBT.FBT.PROC_COOL.TOTAL.TOTAL</t>
  </si>
  <si>
    <t>UED.ktoe.EE.FBT.FBT.PROC_COOL.STEAM.SOLIDS</t>
  </si>
  <si>
    <t>UED.ktoe.EE.FBT.FBT.PROC_COOL.STEAM.RFG</t>
  </si>
  <si>
    <t>UED.ktoe.EE.FBT.FBT.PROC_COOL.STEAM.LPG</t>
  </si>
  <si>
    <t>UED.ktoe.EE.FBT.FBT.PROC_COOL.STEAM.DIESEL_LIQBIO</t>
  </si>
  <si>
    <t>UED.ktoe.EE.FBT.FBT.PROC_COOL.STEAM.RFO</t>
  </si>
  <si>
    <t>UED.ktoe.EE.FBT.FBT.PROC_COOL.STEAM.OTHER</t>
  </si>
  <si>
    <t>UED.ktoe.EE.FBT.FBT.PROC_COOL.STEAM.NG_BIOGAS</t>
  </si>
  <si>
    <t>UED.ktoe.EE.FBT.FBT.PROC_COOL.STEAM.DERIVED</t>
  </si>
  <si>
    <t>UED.ktoe.EE.FBT.FBT.PROC_COOL.STEAM.BIOMASS_WASTE</t>
  </si>
  <si>
    <t>UED.ktoe.EE.FBT.FBT.PROC_COOL.STEAM.STEAM_DISTR</t>
  </si>
  <si>
    <t>UED.ktoe.EE.FBT.FBT.PROC_COOL_ELEC.ELEC.ELEC</t>
  </si>
  <si>
    <t>UED.ktoe.EE.FBT.FBT.GENERIC.MECH.ELEC</t>
  </si>
  <si>
    <t>FUEL_EMI.ktCO2.EE.FBT.FBT.TOTAL.TOTAL.TOTAL</t>
  </si>
  <si>
    <t>FUEL_EMI.ktCO2.EE.FBT.FBT.LIGHT.GENERIC.ELEC</t>
  </si>
  <si>
    <t>FUEL_EMI.ktCO2.EE.FBT.FBT.AIRCOMP.GENERIC.ELEC</t>
  </si>
  <si>
    <t>FUEL_EMI.ktCO2.EE.FBT.FBT.MOTOR.GENERIC.ELEC</t>
  </si>
  <si>
    <t>FUEL_EMI.ktCO2.EE.FBT.FBT.FANS.GENERIC.ELEC</t>
  </si>
  <si>
    <t>FUEL_EMI.ktCO2.EE.FBT.FBT.LOW_ENTH.TOTAL.TOTAL</t>
  </si>
  <si>
    <t>FUEL_EMI.ktCO2.EE.FBT.FBT.LOW_ENTH.THERM.DIESEL_LIQBIO</t>
  </si>
  <si>
    <t>FUEL_EMI.ktCO2.EE.FBT.FBT.LOW_ENTH.THERM.NG_BIOGAS</t>
  </si>
  <si>
    <t>FUEL_EMI.ktCO2.EE.FBT.FBT.LOW_ENTH.THERM.SOLAR_GEO</t>
  </si>
  <si>
    <t>FUEL_EMI.ktCO2.EE.FBT.FBT.LOW_ENTH.HP.AMBIENT</t>
  </si>
  <si>
    <t>FUEL_EMI.ktCO2.EE.FBT.FBT.LOW_ENTH.THERM.ELEC</t>
  </si>
  <si>
    <t>FUEL_EMI.ktCO2.EE.FBT.FBT.OVEN.THERM.TOTAL</t>
  </si>
  <si>
    <t>FUEL_EMI.ktCO2.EE.FBT.FBT.OVEN.THERM.SOLIDS</t>
  </si>
  <si>
    <t>FUEL_EMI.ktCO2.EE.FBT.FBT.OVEN.THERM.LPG</t>
  </si>
  <si>
    <t>FUEL_EMI.ktCO2.EE.FBT.FBT.OVEN.THERM.DIESEL_LIQBIO</t>
  </si>
  <si>
    <t>FUEL_EMI.ktCO2.EE.FBT.FBT.OVEN.THERM.RFO</t>
  </si>
  <si>
    <t>FUEL_EMI.ktCO2.EE.FBT.FBT.OVEN.THERM.NG_BIOGAS</t>
  </si>
  <si>
    <t>FUEL_EMI.ktCO2.EE.FBT.FBT.OVEN.ELEC.ELEC</t>
  </si>
  <si>
    <t>FUEL_EMI.ktCO2.EE.FBT.FBT.OVEN_MICROW.MICROW.ELEC</t>
  </si>
  <si>
    <t>FUEL_EMI.ktCO2.EE.FBT.FBT.PROC_HEAT.THERM.TOTAL</t>
  </si>
  <si>
    <t>FUEL_EMI.ktCO2.EE.FBT.FBT.PROC_HEAT.THERM.SOLIDS</t>
  </si>
  <si>
    <t>FUEL_EMI.ktCO2.EE.FBT.FBT.PROC_HEAT.THERM.LPG</t>
  </si>
  <si>
    <t>FUEL_EMI.ktCO2.EE.FBT.FBT.PROC_HEAT.THERM.DIESEL_LIQBIO</t>
  </si>
  <si>
    <t>FUEL_EMI.ktCO2.EE.FBT.FBT.PROC_HEAT.THERM.RFO</t>
  </si>
  <si>
    <t>FUEL_EMI.ktCO2.EE.FBT.FBT.PROC_HEAT.THERM.NG_BIOGAS</t>
  </si>
  <si>
    <t>FUEL_EMI.ktCO2.EE.FBT.FBT.PROC_HEAT.ELEC.ELEC</t>
  </si>
  <si>
    <t>FUEL_EMI.ktCO2.EE.FBT.FBT.PROC_HEAT_MICROW.MICROW.ELEC</t>
  </si>
  <si>
    <t>FUEL_EMI.ktCO2.EE.FBT.FBT.PROCESSING.TOTAL.TOTAL</t>
  </si>
  <si>
    <t>FUEL_EMI.ktCO2.EE.FBT.FBT.PROCESSING.STEAM.SOLIDS</t>
  </si>
  <si>
    <t>FUEL_EMI.ktCO2.EE.FBT.FBT.PROCESSING.STEAM.RFG</t>
  </si>
  <si>
    <t>FUEL_EMI.ktCO2.EE.FBT.FBT.PROCESSING.STEAM.LPG</t>
  </si>
  <si>
    <t>FUEL_EMI.ktCO2.EE.FBT.FBT.PROCESSING.STEAM.DIESEL_LIQBIO</t>
  </si>
  <si>
    <t>FUEL_EMI.ktCO2.EE.FBT.FBT.PROCESSING.STEAM.RFO</t>
  </si>
  <si>
    <t>FUEL_EMI.ktCO2.EE.FBT.FBT.PROCESSING.STEAM.OTHER</t>
  </si>
  <si>
    <t>FUEL_EMI.ktCO2.EE.FBT.FBT.PROCESSING.STEAM.NG_BIOGAS</t>
  </si>
  <si>
    <t>FUEL_EMI.ktCO2.EE.FBT.FBT.PROCESSING.STEAM.DERIVED</t>
  </si>
  <si>
    <t>FUEL_EMI.ktCO2.EE.FBT.FBT.PROCESSING.STEAM.BIOMASS_WASTE</t>
  </si>
  <si>
    <t>FUEL_EMI.ktCO2.EE.FBT.FBT.PROCESSING.STEAM.STEAM_DISTR</t>
  </si>
  <si>
    <t>FUEL_EMI.ktCO2.EE.FBT.FBT.DRYING.TOTAL.TOTAL</t>
  </si>
  <si>
    <t>FUEL_EMI.ktCO2.EE.FBT.FBT.DRYING.THERM.SOLIDS</t>
  </si>
  <si>
    <t>FUEL_EMI.ktCO2.EE.FBT.FBT.DRYING.THERM.LPG</t>
  </si>
  <si>
    <t>FUEL_EMI.ktCO2.EE.FBT.FBT.DRYING.THERM.DIESEL_LIQBIO</t>
  </si>
  <si>
    <t>FUEL_EMI.ktCO2.EE.FBT.FBT.DRYING.THERM.RFO</t>
  </si>
  <si>
    <t>FUEL_EMI.ktCO2.EE.FBT.FBT.DRYING.THERM.NG_BIOGAS</t>
  </si>
  <si>
    <t>FUEL_EMI.ktCO2.EE.FBT.FBT.DRYING_STEAM.TOTAL.TOTAL</t>
  </si>
  <si>
    <t>FUEL_EMI.ktCO2.EE.FBT.FBT.DRYING_STEAM.STEAM.SOLIDS</t>
  </si>
  <si>
    <t>FUEL_EMI.ktCO2.EE.FBT.FBT.DRYING_STEAM.STEAM.RFG</t>
  </si>
  <si>
    <t>FUEL_EMI.ktCO2.EE.FBT.FBT.DRYING_STEAM.STEAM.LPG</t>
  </si>
  <si>
    <t>FUEL_EMI.ktCO2.EE.FBT.FBT.DRYING_STEAM.STEAM.DIESEL_LIQBIO</t>
  </si>
  <si>
    <t>FUEL_EMI.ktCO2.EE.FBT.FBT.DRYING_STEAM.STEAM.RFO</t>
  </si>
  <si>
    <t>FUEL_EMI.ktCO2.EE.FBT.FBT.DRYING_STEAM.STEAM.OTHER</t>
  </si>
  <si>
    <t>FUEL_EMI.ktCO2.EE.FBT.FBT.DRYING_STEAM.STEAM.NG_BIOGAS</t>
  </si>
  <si>
    <t>FUEL_EMI.ktCO2.EE.FBT.FBT.DRYING_STEAM.STEAM.DERIVED</t>
  </si>
  <si>
    <t>FUEL_EMI.ktCO2.EE.FBT.FBT.DRYING_STEAM.STEAM.BIOMASS_WASTE</t>
  </si>
  <si>
    <t>FUEL_EMI.ktCO2.EE.FBT.FBT.DRYING_STEAM.STEAM.STEAM_DISTR</t>
  </si>
  <si>
    <t>FUEL_EMI.ktCO2.EE.FBT.FBT.DRYING_ELEC.ELEC.ELEC</t>
  </si>
  <si>
    <t>FUEL_EMI.ktCO2.EE.FBT.FBT.DRYING_FREEZE.FREEZE_DRY.ELEC</t>
  </si>
  <si>
    <t>FUEL_EMI.ktCO2.EE.FBT.FBT.DRYING_MICROW.MICROW.ELEC</t>
  </si>
  <si>
    <t>FUEL_EMI.ktCO2.EE.FBT.FBT.PROC_COOL_THERM.THERM.NG_BIOGAS</t>
  </si>
  <si>
    <t>FUEL_EMI.ktCO2.EE.FBT.FBT.PROC_COOL.TOTAL.TOTAL</t>
  </si>
  <si>
    <t>FUEL_EMI.ktCO2.EE.FBT.FBT.PROC_COOL.STEAM.SOLIDS</t>
  </si>
  <si>
    <t>FUEL_EMI.ktCO2.EE.FBT.FBT.PROC_COOL.STEAM.RFG</t>
  </si>
  <si>
    <t>FUEL_EMI.ktCO2.EE.FBT.FBT.PROC_COOL.STEAM.LPG</t>
  </si>
  <si>
    <t>FUEL_EMI.ktCO2.EE.FBT.FBT.PROC_COOL.STEAM.DIESEL_LIQBIO</t>
  </si>
  <si>
    <t>FUEL_EMI.ktCO2.EE.FBT.FBT.PROC_COOL.STEAM.RFO</t>
  </si>
  <si>
    <t>FUEL_EMI.ktCO2.EE.FBT.FBT.PROC_COOL.STEAM.OTHER</t>
  </si>
  <si>
    <t>FUEL_EMI.ktCO2.EE.FBT.FBT.PROC_COOL.STEAM.NG_BIOGAS</t>
  </si>
  <si>
    <t>FUEL_EMI.ktCO2.EE.FBT.FBT.PROC_COOL.STEAM.DERIVED</t>
  </si>
  <si>
    <t>FUEL_EMI.ktCO2.EE.FBT.FBT.PROC_COOL.STEAM.BIOMASS_WASTE</t>
  </si>
  <si>
    <t>FUEL_EMI.ktCO2.EE.FBT.FBT.PROC_COOL.STEAM.STEAM_DISTR</t>
  </si>
  <si>
    <t>FUEL_EMI.ktCO2.EE.FBT.FBT.PROC_COOL_ELEC.ELEC.ELEC</t>
  </si>
  <si>
    <t>FUEL_EMI.ktCO2.EE.FBT.FBT.GENERIC.MECH.ELEC</t>
  </si>
  <si>
    <t>VA.Meuro2015.EE.TRE.TRE</t>
  </si>
  <si>
    <t>OUTPUT.index.EE.TRE.TRE</t>
  </si>
  <si>
    <t>CAP.index.EE.TRE.TRE</t>
  </si>
  <si>
    <t>NEWCAP.index.EE.TRE.TRE</t>
  </si>
  <si>
    <t>FEC.ktoe.EE.TRE.TRE.TOTAL.TOTAL.TOTAL</t>
  </si>
  <si>
    <t>FEC.ktoe.EE.TRE.TRE.TOTAL.TOTAL.SOLIDS</t>
  </si>
  <si>
    <t>FEC.ktoe.EE.TRE.TRE.TOTAL.TOTAL.RFG</t>
  </si>
  <si>
    <t>FEC.ktoe.EE.TRE.TRE.TOTAL.TOTAL.LPG</t>
  </si>
  <si>
    <t>FEC.ktoe.EE.TRE.TRE.TOTAL.TOTAL.DIESEL</t>
  </si>
  <si>
    <t>FEC.ktoe.EE.TRE.TRE.TOTAL.TOTAL.RFO</t>
  </si>
  <si>
    <t>FEC.ktoe.EE.TRE.TRE.TOTAL.TOTAL.OTHER</t>
  </si>
  <si>
    <t>FEC.ktoe.EE.TRE.TRE.TOTAL.TOTAL.NG</t>
  </si>
  <si>
    <t>FEC.ktoe.EE.TRE.TRE.TOTAL.TOTAL.DERIVED</t>
  </si>
  <si>
    <t>FEC.ktoe.EE.TRE.TRE.TOTAL.TOTAL.BIOMASS_WASTE</t>
  </si>
  <si>
    <t>FEC.ktoe.EE.TRE.TRE.TOTAL.TOTAL.BIOGAS</t>
  </si>
  <si>
    <t>FEC.ktoe.EE.TRE.TRE.TOTAL.TOTAL.LIQBIO</t>
  </si>
  <si>
    <t>FEC.ktoe.EE.TRE.TRE.TOTAL.TOTAL.SOLAR</t>
  </si>
  <si>
    <t>FEC.ktoe.EE.TRE.TRE.TOTAL.TOTAL.GEO</t>
  </si>
  <si>
    <t>FEC.ktoe.EE.TRE.TRE.TOTAL.TOTAL.AMBIENT</t>
  </si>
  <si>
    <t>FEC.ktoe.EE.TRE.TRE.TOTAL.TOTAL.STEAM_DISTR</t>
  </si>
  <si>
    <t>FEC.ktoe.EE.TRE.TRE.TOTAL.TOTAL.ELEC</t>
  </si>
  <si>
    <t>FEC.ktoe.EE.TRE.TRE.LIGHT.GENERIC.ELEC</t>
  </si>
  <si>
    <t>FEC.ktoe.EE.TRE.TRE.AIRCOMP.GENERIC.ELEC</t>
  </si>
  <si>
    <t>FEC.ktoe.EE.TRE.TRE.MOTOR.GENERIC.ELEC</t>
  </si>
  <si>
    <t>FEC.ktoe.EE.TRE.TRE.FANS.GENERIC.ELEC</t>
  </si>
  <si>
    <t>FEC.ktoe.EE.TRE.TRE.LOW_ENTH.TOTAL.TOTAL</t>
  </si>
  <si>
    <t>FEC.ktoe.EE.TRE.TRE.LOW_ENTH.THERM.DIESEL_LIQBIO</t>
  </si>
  <si>
    <t>FEC.ktoe.EE.TRE.TRE.LOW_ENTH.THERM.NG_BIOGAS</t>
  </si>
  <si>
    <t>FEC.ktoe.EE.TRE.TRE.LOW_ENTH.THERM.SOLAR_GEO</t>
  </si>
  <si>
    <t>FEC.ktoe.EE.TRE.TRE.LOW_ENTH.HP.AMBIENT</t>
  </si>
  <si>
    <t>FEC.ktoe.EE.TRE.TRE.LOW_ENTH.THERM.ELEC</t>
  </si>
  <si>
    <t>Trans. Eq.: Foundries</t>
  </si>
  <si>
    <t>Trans. Eq.: Thermal Foundries</t>
  </si>
  <si>
    <t>FEC.ktoe.EE.TRE.TRE.FOUNDRY.THERM.TOTAL</t>
  </si>
  <si>
    <t>FEC.ktoe.EE.TRE.TRE.FOUNDRY.THERM.SOLIDS</t>
  </si>
  <si>
    <t>FEC.ktoe.EE.TRE.TRE.FOUNDRY.THERM.LPG</t>
  </si>
  <si>
    <t>FEC.ktoe.EE.TRE.TRE.FOUNDRY.THERM.DIESEL_LIQBIO</t>
  </si>
  <si>
    <t>FEC.ktoe.EE.TRE.TRE.FOUNDRY.THERM.RFO</t>
  </si>
  <si>
    <t>FEC.ktoe.EE.TRE.TRE.FOUNDRY.THERM.NG_BIOGAS</t>
  </si>
  <si>
    <t>Trans. Eq.: Electric Foundries</t>
  </si>
  <si>
    <t>FEC.ktoe.EE.TRE.TRE.FOUNDRY.ELEC.ELEC</t>
  </si>
  <si>
    <t>Trans. Eq.: Connection techniques</t>
  </si>
  <si>
    <t>Trans. Eq.: Thermal connection</t>
  </si>
  <si>
    <t>FEC.ktoe.EE.TRE.TRE.CONNECTION_THERM.THERM.NG_BIOGAS</t>
  </si>
  <si>
    <t>Trans. Eq.: Electric connection</t>
  </si>
  <si>
    <t>FEC.ktoe.EE.TRE.TRE.CONNECTION_ELEC.ELEC.ELEC</t>
  </si>
  <si>
    <t>Trans. Eq.: Heat treatment</t>
  </si>
  <si>
    <t>Trans. Eq.: Heat treatment - Thermal</t>
  </si>
  <si>
    <t>FEC.ktoe.EE.TRE.TRE.HEAT_TREAT.THERM.TOTAL</t>
  </si>
  <si>
    <t>FEC.ktoe.EE.TRE.TRE.HEAT_TREAT.THERM.SOLIDS</t>
  </si>
  <si>
    <t>FEC.ktoe.EE.TRE.TRE.HEAT_TREAT.THERM.LPG</t>
  </si>
  <si>
    <t>FEC.ktoe.EE.TRE.TRE.HEAT_TREAT.THERM.DIESEL_LIQBIO</t>
  </si>
  <si>
    <t>FEC.ktoe.EE.TRE.TRE.HEAT_TREAT.THERM.RFO</t>
  </si>
  <si>
    <t>FEC.ktoe.EE.TRE.TRE.HEAT_TREAT.THERM.NG_BIOGAS</t>
  </si>
  <si>
    <t>Trans. Eq.: Heat treatment - Electric</t>
  </si>
  <si>
    <t>FEC.ktoe.EE.TRE.TRE.HEAT_TREAT.ELEC.ELEC</t>
  </si>
  <si>
    <t>Trans. Eq.: Steam processing</t>
  </si>
  <si>
    <t>FEC.ktoe.EE.TRE.TRE.PROCESSING.TOTAL.TOTAL</t>
  </si>
  <si>
    <t>FEC.ktoe.EE.TRE.TRE.PROCESSING.STEAM.SOLIDS</t>
  </si>
  <si>
    <t>FEC.ktoe.EE.TRE.TRE.PROCESSING.STEAM.RFG</t>
  </si>
  <si>
    <t>FEC.ktoe.EE.TRE.TRE.PROCESSING.STEAM.LPG</t>
  </si>
  <si>
    <t>FEC.ktoe.EE.TRE.TRE.PROCESSING.STEAM.DIESEL_LIQBIO</t>
  </si>
  <si>
    <t>FEC.ktoe.EE.TRE.TRE.PROCESSING.STEAM.RFO</t>
  </si>
  <si>
    <t>FEC.ktoe.EE.TRE.TRE.PROCESSING.STEAM.OTHER</t>
  </si>
  <si>
    <t>FEC.ktoe.EE.TRE.TRE.PROCESSING.STEAM.NG_BIOGAS</t>
  </si>
  <si>
    <t>FEC.ktoe.EE.TRE.TRE.PROCESSING.STEAM.DERIVED</t>
  </si>
  <si>
    <t>FEC.ktoe.EE.TRE.TRE.PROCESSING.STEAM.BIOMASS_WASTE</t>
  </si>
  <si>
    <t>FEC.ktoe.EE.TRE.TRE.PROCESSING.STEAM.STEAM_DISTR</t>
  </si>
  <si>
    <t>Trans. Eq.: General machinery</t>
  </si>
  <si>
    <t>FEC.ktoe.EE.TRE.TRE.GENERIC.MECH.ELEC</t>
  </si>
  <si>
    <t>Trans. Eq.: Product finishing</t>
  </si>
  <si>
    <t>FEC.ktoe.EE.TRE.TRE.FINISHING.THERM.ELEC</t>
  </si>
  <si>
    <t>UED.ktoe.EE.TRE.TRE.TOTAL.TOTAL.TOTAL</t>
  </si>
  <si>
    <t>UED.ktoe.EE.TRE.TRE.LIGHT.GENERIC.ELEC</t>
  </si>
  <si>
    <t>UED.ktoe.EE.TRE.TRE.AIRCOMP.GENERIC.ELEC</t>
  </si>
  <si>
    <t>UED.ktoe.EE.TRE.TRE.MOTOR.GENERIC.ELEC</t>
  </si>
  <si>
    <t>UED.ktoe.EE.TRE.TRE.FANS.GENERIC.ELEC</t>
  </si>
  <si>
    <t>UED.ktoe.EE.TRE.TRE.LOW_ENTH.TOTAL.TOTAL</t>
  </si>
  <si>
    <t>UED.ktoe.EE.TRE.TRE.LOW_ENTH.THERM.DIESEL_LIQBIO</t>
  </si>
  <si>
    <t>UED.ktoe.EE.TRE.TRE.LOW_ENTH.THERM.NG_BIOGAS</t>
  </si>
  <si>
    <t>UED.ktoe.EE.TRE.TRE.LOW_ENTH.THERM.SOLAR_GEO</t>
  </si>
  <si>
    <t>UED.ktoe.EE.TRE.TRE.LOW_ENTH.HP.AMBIENT</t>
  </si>
  <si>
    <t>UED.ktoe.EE.TRE.TRE.LOW_ENTH.THERM.ELEC</t>
  </si>
  <si>
    <t>UED.ktoe.EE.TRE.TRE.FOUNDRY.THERM.TOTAL</t>
  </si>
  <si>
    <t>UED.ktoe.EE.TRE.TRE.FOUNDRY.THERM.SOLIDS</t>
  </si>
  <si>
    <t>UED.ktoe.EE.TRE.TRE.FOUNDRY.THERM.LPG</t>
  </si>
  <si>
    <t>UED.ktoe.EE.TRE.TRE.FOUNDRY.THERM.DIESEL_LIQBIO</t>
  </si>
  <si>
    <t>UED.ktoe.EE.TRE.TRE.FOUNDRY.THERM.RFO</t>
  </si>
  <si>
    <t>UED.ktoe.EE.TRE.TRE.FOUNDRY.THERM.NG_BIOGAS</t>
  </si>
  <si>
    <t>UED.ktoe.EE.TRE.TRE.FOUNDRY.ELEC.ELEC</t>
  </si>
  <si>
    <t>UED.ktoe.EE.TRE.TRE.CONNECTION_THERM.THERM.NG_BIOGAS</t>
  </si>
  <si>
    <t>UED.ktoe.EE.TRE.TRE.CONNECTION_ELEC.ELEC.ELEC</t>
  </si>
  <si>
    <t>UED.ktoe.EE.TRE.TRE.HEAT_TREAT.THERM.TOTAL</t>
  </si>
  <si>
    <t>UED.ktoe.EE.TRE.TRE.HEAT_TREAT.THERM.SOLIDS</t>
  </si>
  <si>
    <t>UED.ktoe.EE.TRE.TRE.HEAT_TREAT.THERM.LPG</t>
  </si>
  <si>
    <t>UED.ktoe.EE.TRE.TRE.HEAT_TREAT.THERM.DIESEL_LIQBIO</t>
  </si>
  <si>
    <t>UED.ktoe.EE.TRE.TRE.HEAT_TREAT.THERM.RFO</t>
  </si>
  <si>
    <t>UED.ktoe.EE.TRE.TRE.HEAT_TREAT.THERM.NG_BIOGAS</t>
  </si>
  <si>
    <t>UED.ktoe.EE.TRE.TRE.HEAT_TREAT.ELEC.ELEC</t>
  </si>
  <si>
    <t>UED.ktoe.EE.TRE.TRE.PROCESSING.TOTAL.TOTAL</t>
  </si>
  <si>
    <t>UED.ktoe.EE.TRE.TRE.PROCESSING.STEAM.SOLIDS</t>
  </si>
  <si>
    <t>UED.ktoe.EE.TRE.TRE.PROCESSING.STEAM.RFG</t>
  </si>
  <si>
    <t>UED.ktoe.EE.TRE.TRE.PROCESSING.STEAM.LPG</t>
  </si>
  <si>
    <t>UED.ktoe.EE.TRE.TRE.PROCESSING.STEAM.DIESEL_LIQBIO</t>
  </si>
  <si>
    <t>UED.ktoe.EE.TRE.TRE.PROCESSING.STEAM.RFO</t>
  </si>
  <si>
    <t>UED.ktoe.EE.TRE.TRE.PROCESSING.STEAM.OTHER</t>
  </si>
  <si>
    <t>UED.ktoe.EE.TRE.TRE.PROCESSING.STEAM.NG_BIOGAS</t>
  </si>
  <si>
    <t>UED.ktoe.EE.TRE.TRE.PROCESSING.STEAM.DERIVED</t>
  </si>
  <si>
    <t>UED.ktoe.EE.TRE.TRE.PROCESSING.STEAM.BIOMASS_WASTE</t>
  </si>
  <si>
    <t>UED.ktoe.EE.TRE.TRE.PROCESSING.STEAM.STEAM_DISTR</t>
  </si>
  <si>
    <t>UED.ktoe.EE.TRE.TRE.GENERIC.MECH.ELEC</t>
  </si>
  <si>
    <t>UED.ktoe.EE.TRE.TRE.FINISHING.THERM.ELEC</t>
  </si>
  <si>
    <t>FUEL_EMI.ktCO2.EE.TRE.TRE.TOTAL.TOTAL.TOTAL</t>
  </si>
  <si>
    <t>FUEL_EMI.ktCO2.EE.TRE.TRE.LIGHT.GENERIC.ELEC</t>
  </si>
  <si>
    <t>FUEL_EMI.ktCO2.EE.TRE.TRE.AIRCOMP.GENERIC.ELEC</t>
  </si>
  <si>
    <t>FUEL_EMI.ktCO2.EE.TRE.TRE.MOTOR.GENERIC.ELEC</t>
  </si>
  <si>
    <t>FUEL_EMI.ktCO2.EE.TRE.TRE.FANS.GENERIC.ELEC</t>
  </si>
  <si>
    <t>FUEL_EMI.ktCO2.EE.TRE.TRE.LOW_ENTH.TOTAL.TOTAL</t>
  </si>
  <si>
    <t>FUEL_EMI.ktCO2.EE.TRE.TRE.LOW_ENTH.THERM.DIESEL_LIQBIO</t>
  </si>
  <si>
    <t>FUEL_EMI.ktCO2.EE.TRE.TRE.LOW_ENTH.THERM.NG_BIOGAS</t>
  </si>
  <si>
    <t>FUEL_EMI.ktCO2.EE.TRE.TRE.LOW_ENTH.THERM.SOLAR_GEO</t>
  </si>
  <si>
    <t>FUEL_EMI.ktCO2.EE.TRE.TRE.LOW_ENTH.HP.AMBIENT</t>
  </si>
  <si>
    <t>FUEL_EMI.ktCO2.EE.TRE.TRE.LOW_ENTH.THERM.ELEC</t>
  </si>
  <si>
    <t>FUEL_EMI.ktCO2.EE.TRE.TRE.FOUNDRY.THERM.TOTAL</t>
  </si>
  <si>
    <t>FUEL_EMI.ktCO2.EE.TRE.TRE.FOUNDRY.THERM.SOLIDS</t>
  </si>
  <si>
    <t>FUEL_EMI.ktCO2.EE.TRE.TRE.FOUNDRY.THERM.LPG</t>
  </si>
  <si>
    <t>FUEL_EMI.ktCO2.EE.TRE.TRE.FOUNDRY.THERM.DIESEL_LIQBIO</t>
  </si>
  <si>
    <t>FUEL_EMI.ktCO2.EE.TRE.TRE.FOUNDRY.THERM.RFO</t>
  </si>
  <si>
    <t>FUEL_EMI.ktCO2.EE.TRE.TRE.FOUNDRY.THERM.NG_BIOGAS</t>
  </si>
  <si>
    <t>FUEL_EMI.ktCO2.EE.TRE.TRE.FOUNDRY.ELEC.ELEC</t>
  </si>
  <si>
    <t>FUEL_EMI.ktCO2.EE.TRE.TRE.CONNECTION_THERM.THERM.NG_BIOGAS</t>
  </si>
  <si>
    <t>FUEL_EMI.ktCO2.EE.TRE.TRE.CONNECTION_ELEC.ELEC.ELEC</t>
  </si>
  <si>
    <t>FUEL_EMI.ktCO2.EE.TRE.TRE.HEAT_TREAT.THERM.TOTAL</t>
  </si>
  <si>
    <t>FUEL_EMI.ktCO2.EE.TRE.TRE.HEAT_TREAT.THERM.SOLIDS</t>
  </si>
  <si>
    <t>FUEL_EMI.ktCO2.EE.TRE.TRE.HEAT_TREAT.THERM.LPG</t>
  </si>
  <si>
    <t>FUEL_EMI.ktCO2.EE.TRE.TRE.HEAT_TREAT.THERM.DIESEL_LIQBIO</t>
  </si>
  <si>
    <t>FUEL_EMI.ktCO2.EE.TRE.TRE.HEAT_TREAT.THERM.RFO</t>
  </si>
  <si>
    <t>FUEL_EMI.ktCO2.EE.TRE.TRE.HEAT_TREAT.THERM.NG_BIOGAS</t>
  </si>
  <si>
    <t>FUEL_EMI.ktCO2.EE.TRE.TRE.HEAT_TREAT.ELEC.ELEC</t>
  </si>
  <si>
    <t>FUEL_EMI.ktCO2.EE.TRE.TRE.PROCESSING.TOTAL.TOTAL</t>
  </si>
  <si>
    <t>FUEL_EMI.ktCO2.EE.TRE.TRE.PROCESSING.STEAM.SOLIDS</t>
  </si>
  <si>
    <t>FUEL_EMI.ktCO2.EE.TRE.TRE.PROCESSING.STEAM.RFG</t>
  </si>
  <si>
    <t>FUEL_EMI.ktCO2.EE.TRE.TRE.PROCESSING.STEAM.LPG</t>
  </si>
  <si>
    <t>FUEL_EMI.ktCO2.EE.TRE.TRE.PROCESSING.STEAM.DIESEL_LIQBIO</t>
  </si>
  <si>
    <t>FUEL_EMI.ktCO2.EE.TRE.TRE.PROCESSING.STEAM.RFO</t>
  </si>
  <si>
    <t>FUEL_EMI.ktCO2.EE.TRE.TRE.PROCESSING.STEAM.OTHER</t>
  </si>
  <si>
    <t>FUEL_EMI.ktCO2.EE.TRE.TRE.PROCESSING.STEAM.NG_BIOGAS</t>
  </si>
  <si>
    <t>FUEL_EMI.ktCO2.EE.TRE.TRE.PROCESSING.STEAM.DERIVED</t>
  </si>
  <si>
    <t>FUEL_EMI.ktCO2.EE.TRE.TRE.PROCESSING.STEAM.BIOMASS_WASTE</t>
  </si>
  <si>
    <t>FUEL_EMI.ktCO2.EE.TRE.TRE.PROCESSING.STEAM.STEAM_DISTR</t>
  </si>
  <si>
    <t>FUEL_EMI.ktCO2.EE.TRE.TRE.GENERIC.MECH.ELEC</t>
  </si>
  <si>
    <t>FUEL_EMI.ktCO2.EE.TRE.TRE.FINISHING.THERM.ELEC</t>
  </si>
  <si>
    <t>VA.Meuro2015.EE.MAE.MAE</t>
  </si>
  <si>
    <t>OUTPUT.index.EE.MAE.MAE</t>
  </si>
  <si>
    <t>CAP.index.EE.MAE.MAE</t>
  </si>
  <si>
    <t>NEWCAP.index.EE.MAE.MAE</t>
  </si>
  <si>
    <t>FEC.ktoe.EE.MAE.MAE.TOTAL.TOTAL.TOTAL</t>
  </si>
  <si>
    <t>FEC.ktoe.EE.MAE.MAE.TOTAL.TOTAL.SOLIDS</t>
  </si>
  <si>
    <t>FEC.ktoe.EE.MAE.MAE.TOTAL.TOTAL.RFG</t>
  </si>
  <si>
    <t>FEC.ktoe.EE.MAE.MAE.TOTAL.TOTAL.LPG</t>
  </si>
  <si>
    <t>FEC.ktoe.EE.MAE.MAE.TOTAL.TOTAL.DIESEL</t>
  </si>
  <si>
    <t>FEC.ktoe.EE.MAE.MAE.TOTAL.TOTAL.RFO</t>
  </si>
  <si>
    <t>FEC.ktoe.EE.MAE.MAE.TOTAL.TOTAL.OTHER</t>
  </si>
  <si>
    <t>FEC.ktoe.EE.MAE.MAE.TOTAL.TOTAL.NG</t>
  </si>
  <si>
    <t>FEC.ktoe.EE.MAE.MAE.TOTAL.TOTAL.DERIVED</t>
  </si>
  <si>
    <t>FEC.ktoe.EE.MAE.MAE.TOTAL.TOTAL.BIOMASS_WASTE</t>
  </si>
  <si>
    <t>FEC.ktoe.EE.MAE.MAE.TOTAL.TOTAL.BIOGAS</t>
  </si>
  <si>
    <t>FEC.ktoe.EE.MAE.MAE.TOTAL.TOTAL.LIQBIO</t>
  </si>
  <si>
    <t>FEC.ktoe.EE.MAE.MAE.TOTAL.TOTAL.SOLAR</t>
  </si>
  <si>
    <t>FEC.ktoe.EE.MAE.MAE.TOTAL.TOTAL.GEO</t>
  </si>
  <si>
    <t>FEC.ktoe.EE.MAE.MAE.TOTAL.TOTAL.AMBIENT</t>
  </si>
  <si>
    <t>FEC.ktoe.EE.MAE.MAE.TOTAL.TOTAL.STEAM_DISTR</t>
  </si>
  <si>
    <t>FEC.ktoe.EE.MAE.MAE.TOTAL.TOTAL.ELEC</t>
  </si>
  <si>
    <t>FEC.ktoe.EE.MAE.MAE.LIGHT.GENERIC.ELEC</t>
  </si>
  <si>
    <t>FEC.ktoe.EE.MAE.MAE.AIRCOMP.GENERIC.ELEC</t>
  </si>
  <si>
    <t>FEC.ktoe.EE.MAE.MAE.MOTOR.GENERIC.ELEC</t>
  </si>
  <si>
    <t>FEC.ktoe.EE.MAE.MAE.FANS.GENERIC.ELEC</t>
  </si>
  <si>
    <t>FEC.ktoe.EE.MAE.MAE.LOW_ENTH.TOTAL.TOTAL</t>
  </si>
  <si>
    <t>FEC.ktoe.EE.MAE.MAE.LOW_ENTH.THERM.DIESEL_LIQBIO</t>
  </si>
  <si>
    <t>FEC.ktoe.EE.MAE.MAE.LOW_ENTH.THERM.NG_BIOGAS</t>
  </si>
  <si>
    <t>FEC.ktoe.EE.MAE.MAE.LOW_ENTH.THERM.SOLAR_GEO</t>
  </si>
  <si>
    <t>FEC.ktoe.EE.MAE.MAE.LOW_ENTH.HP.AMBIENT</t>
  </si>
  <si>
    <t>FEC.ktoe.EE.MAE.MAE.LOW_ENTH.THERM.ELEC</t>
  </si>
  <si>
    <t>Mach. Eq.: Foundries</t>
  </si>
  <si>
    <t>Mach. Eq.: Thermal Foundries</t>
  </si>
  <si>
    <t>FEC.ktoe.EE.MAE.MAE.FOUNDRY.THERM.TOTAL</t>
  </si>
  <si>
    <t>FEC.ktoe.EE.MAE.MAE.FOUNDRY.THERM.SOLIDS</t>
  </si>
  <si>
    <t>FEC.ktoe.EE.MAE.MAE.FOUNDRY.THERM.LPG</t>
  </si>
  <si>
    <t>FEC.ktoe.EE.MAE.MAE.FOUNDRY.THERM.DIESEL_LIQBIO</t>
  </si>
  <si>
    <t>FEC.ktoe.EE.MAE.MAE.FOUNDRY.THERM.RFO</t>
  </si>
  <si>
    <t>FEC.ktoe.EE.MAE.MAE.FOUNDRY.THERM.NG_BIOGAS</t>
  </si>
  <si>
    <t>Mach. Eq.: Electric Foundries</t>
  </si>
  <si>
    <t>FEC.ktoe.EE.MAE.MAE.FOUNDRY.ELEC.ELEC</t>
  </si>
  <si>
    <t>Mach. Eq.: Connection techniques</t>
  </si>
  <si>
    <t>Mach. Eq.: Thermal connection</t>
  </si>
  <si>
    <t>FEC.ktoe.EE.MAE.MAE.CONNECTION_THERM.THERM.NG_BIOGAS</t>
  </si>
  <si>
    <t>Mach. Eq.: Electric connection</t>
  </si>
  <si>
    <t>FEC.ktoe.EE.MAE.MAE.CONNECTION_ELEC.ELEC.ELEC</t>
  </si>
  <si>
    <t>Mach. Eq.: Heat treatment</t>
  </si>
  <si>
    <t>Mach. Eq.: Heat treatment - Thermal</t>
  </si>
  <si>
    <t>FEC.ktoe.EE.MAE.MAE.HEAT_TREAT.THERM.TOTAL</t>
  </si>
  <si>
    <t>FEC.ktoe.EE.MAE.MAE.HEAT_TREAT.THERM.SOLIDS</t>
  </si>
  <si>
    <t>FEC.ktoe.EE.MAE.MAE.HEAT_TREAT.THERM.LPG</t>
  </si>
  <si>
    <t>FEC.ktoe.EE.MAE.MAE.HEAT_TREAT.THERM.DIESEL_LIQBIO</t>
  </si>
  <si>
    <t>FEC.ktoe.EE.MAE.MAE.HEAT_TREAT.THERM.RFO</t>
  </si>
  <si>
    <t>FEC.ktoe.EE.MAE.MAE.HEAT_TREAT.THERM.NG_BIOGAS</t>
  </si>
  <si>
    <t>Mach. Eq.: Heat treatment - Electric</t>
  </si>
  <si>
    <t>FEC.ktoe.EE.MAE.MAE.HEAT_TREAT.ELEC.ELEC</t>
  </si>
  <si>
    <t>Mach. Eq.: Steam processing</t>
  </si>
  <si>
    <t>FEC.ktoe.EE.MAE.MAE.PROCESSING.TOTAL.TOTAL</t>
  </si>
  <si>
    <t>FEC.ktoe.EE.MAE.MAE.PROCESSING.STEAM.SOLIDS</t>
  </si>
  <si>
    <t>FEC.ktoe.EE.MAE.MAE.PROCESSING.STEAM.RFG</t>
  </si>
  <si>
    <t>FEC.ktoe.EE.MAE.MAE.PROCESSING.STEAM.LPG</t>
  </si>
  <si>
    <t>FEC.ktoe.EE.MAE.MAE.PROCESSING.STEAM.DIESEL_LIQBIO</t>
  </si>
  <si>
    <t>FEC.ktoe.EE.MAE.MAE.PROCESSING.STEAM.RFO</t>
  </si>
  <si>
    <t>FEC.ktoe.EE.MAE.MAE.PROCESSING.STEAM.OTHER</t>
  </si>
  <si>
    <t>FEC.ktoe.EE.MAE.MAE.PROCESSING.STEAM.NG_BIOGAS</t>
  </si>
  <si>
    <t>FEC.ktoe.EE.MAE.MAE.PROCESSING.STEAM.DERIVED</t>
  </si>
  <si>
    <t>FEC.ktoe.EE.MAE.MAE.PROCESSING.STEAM.BIOMASS_WASTE</t>
  </si>
  <si>
    <t>FEC.ktoe.EE.MAE.MAE.PROCESSING.STEAM.STEAM_DISTR</t>
  </si>
  <si>
    <t>Mach. Eq.: General machinery</t>
  </si>
  <si>
    <t>FEC.ktoe.EE.MAE.MAE.GENERIC.MECH.ELEC</t>
  </si>
  <si>
    <t>Mach. Eq.: Product finishing</t>
  </si>
  <si>
    <t>FEC.ktoe.EE.MAE.MAE.FINISHING.THERM.ELEC</t>
  </si>
  <si>
    <t>UED.ktoe.EE.MAE.MAE.TOTAL.TOTAL.TOTAL</t>
  </si>
  <si>
    <t>UED.ktoe.EE.MAE.MAE.LIGHT.GENERIC.ELEC</t>
  </si>
  <si>
    <t>UED.ktoe.EE.MAE.MAE.AIRCOMP.GENERIC.ELEC</t>
  </si>
  <si>
    <t>UED.ktoe.EE.MAE.MAE.MOTOR.GENERIC.ELEC</t>
  </si>
  <si>
    <t>UED.ktoe.EE.MAE.MAE.FANS.GENERIC.ELEC</t>
  </si>
  <si>
    <t>UED.ktoe.EE.MAE.MAE.LOW_ENTH.TOTAL.TOTAL</t>
  </si>
  <si>
    <t>UED.ktoe.EE.MAE.MAE.LOW_ENTH.THERM.DIESEL_LIQBIO</t>
  </si>
  <si>
    <t>UED.ktoe.EE.MAE.MAE.LOW_ENTH.THERM.NG_BIOGAS</t>
  </si>
  <si>
    <t>UED.ktoe.EE.MAE.MAE.LOW_ENTH.THERM.SOLAR_GEO</t>
  </si>
  <si>
    <t>UED.ktoe.EE.MAE.MAE.LOW_ENTH.HP.AMBIENT</t>
  </si>
  <si>
    <t>UED.ktoe.EE.MAE.MAE.LOW_ENTH.THERM.ELEC</t>
  </si>
  <si>
    <t>UED.ktoe.EE.MAE.MAE.FOUNDRY.THERM.TOTAL</t>
  </si>
  <si>
    <t>UED.ktoe.EE.MAE.MAE.FOUNDRY.THERM.SOLIDS</t>
  </si>
  <si>
    <t>UED.ktoe.EE.MAE.MAE.FOUNDRY.THERM.LPG</t>
  </si>
  <si>
    <t>UED.ktoe.EE.MAE.MAE.FOUNDRY.THERM.DIESEL_LIQBIO</t>
  </si>
  <si>
    <t>UED.ktoe.EE.MAE.MAE.FOUNDRY.THERM.RFO</t>
  </si>
  <si>
    <t>UED.ktoe.EE.MAE.MAE.FOUNDRY.THERM.NG_BIOGAS</t>
  </si>
  <si>
    <t>UED.ktoe.EE.MAE.MAE.FOUNDRY.ELEC.ELEC</t>
  </si>
  <si>
    <t>UED.ktoe.EE.MAE.MAE.CONNECTION_THERM.THERM.NG_BIOGAS</t>
  </si>
  <si>
    <t>UED.ktoe.EE.MAE.MAE.CONNECTION_ELEC.ELEC.ELEC</t>
  </si>
  <si>
    <t>UED.ktoe.EE.MAE.MAE.HEAT_TREAT.THERM.TOTAL</t>
  </si>
  <si>
    <t>UED.ktoe.EE.MAE.MAE.HEAT_TREAT.THERM.SOLIDS</t>
  </si>
  <si>
    <t>UED.ktoe.EE.MAE.MAE.HEAT_TREAT.THERM.LPG</t>
  </si>
  <si>
    <t>UED.ktoe.EE.MAE.MAE.HEAT_TREAT.THERM.DIESEL_LIQBIO</t>
  </si>
  <si>
    <t>UED.ktoe.EE.MAE.MAE.HEAT_TREAT.THERM.RFO</t>
  </si>
  <si>
    <t>UED.ktoe.EE.MAE.MAE.HEAT_TREAT.THERM.NG_BIOGAS</t>
  </si>
  <si>
    <t>UED.ktoe.EE.MAE.MAE.HEAT_TREAT.ELEC.ELEC</t>
  </si>
  <si>
    <t>UED.ktoe.EE.MAE.MAE.PROCESSING.TOTAL.TOTAL</t>
  </si>
  <si>
    <t>UED.ktoe.EE.MAE.MAE.PROCESSING.STEAM.SOLIDS</t>
  </si>
  <si>
    <t>UED.ktoe.EE.MAE.MAE.PROCESSING.STEAM.RFG</t>
  </si>
  <si>
    <t>UED.ktoe.EE.MAE.MAE.PROCESSING.STEAM.LPG</t>
  </si>
  <si>
    <t>UED.ktoe.EE.MAE.MAE.PROCESSING.STEAM.DIESEL_LIQBIO</t>
  </si>
  <si>
    <t>UED.ktoe.EE.MAE.MAE.PROCESSING.STEAM.RFO</t>
  </si>
  <si>
    <t>UED.ktoe.EE.MAE.MAE.PROCESSING.STEAM.OTHER</t>
  </si>
  <si>
    <t>UED.ktoe.EE.MAE.MAE.PROCESSING.STEAM.NG_BIOGAS</t>
  </si>
  <si>
    <t>UED.ktoe.EE.MAE.MAE.PROCESSING.STEAM.DERIVED</t>
  </si>
  <si>
    <t>UED.ktoe.EE.MAE.MAE.PROCESSING.STEAM.BIOMASS_WASTE</t>
  </si>
  <si>
    <t>UED.ktoe.EE.MAE.MAE.PROCESSING.STEAM.STEAM_DISTR</t>
  </si>
  <si>
    <t>UED.ktoe.EE.MAE.MAE.GENERIC.MECH.ELEC</t>
  </si>
  <si>
    <t>UED.ktoe.EE.MAE.MAE.FINISHING.THERM.ELEC</t>
  </si>
  <si>
    <t>FUEL_EMI.ktCO2.EE.MAE.MAE.TOTAL.TOTAL.TOTAL</t>
  </si>
  <si>
    <t>FUEL_EMI.ktCO2.EE.MAE.MAE.LIGHT.GENERIC.ELEC</t>
  </si>
  <si>
    <t>FUEL_EMI.ktCO2.EE.MAE.MAE.AIRCOMP.GENERIC.ELEC</t>
  </si>
  <si>
    <t>FUEL_EMI.ktCO2.EE.MAE.MAE.MOTOR.GENERIC.ELEC</t>
  </si>
  <si>
    <t>FUEL_EMI.ktCO2.EE.MAE.MAE.FANS.GENERIC.ELEC</t>
  </si>
  <si>
    <t>FUEL_EMI.ktCO2.EE.MAE.MAE.LOW_ENTH.TOTAL.TOTAL</t>
  </si>
  <si>
    <t>FUEL_EMI.ktCO2.EE.MAE.MAE.LOW_ENTH.THERM.DIESEL_LIQBIO</t>
  </si>
  <si>
    <t>FUEL_EMI.ktCO2.EE.MAE.MAE.LOW_ENTH.THERM.NG_BIOGAS</t>
  </si>
  <si>
    <t>FUEL_EMI.ktCO2.EE.MAE.MAE.LOW_ENTH.THERM.SOLAR_GEO</t>
  </si>
  <si>
    <t>FUEL_EMI.ktCO2.EE.MAE.MAE.LOW_ENTH.HP.AMBIENT</t>
  </si>
  <si>
    <t>FUEL_EMI.ktCO2.EE.MAE.MAE.LOW_ENTH.THERM.ELEC</t>
  </si>
  <si>
    <t>FUEL_EMI.ktCO2.EE.MAE.MAE.FOUNDRY.THERM.TOTAL</t>
  </si>
  <si>
    <t>FUEL_EMI.ktCO2.EE.MAE.MAE.FOUNDRY.THERM.SOLIDS</t>
  </si>
  <si>
    <t>FUEL_EMI.ktCO2.EE.MAE.MAE.FOUNDRY.THERM.LPG</t>
  </si>
  <si>
    <t>FUEL_EMI.ktCO2.EE.MAE.MAE.FOUNDRY.THERM.DIESEL_LIQBIO</t>
  </si>
  <si>
    <t>FUEL_EMI.ktCO2.EE.MAE.MAE.FOUNDRY.THERM.RFO</t>
  </si>
  <si>
    <t>FUEL_EMI.ktCO2.EE.MAE.MAE.FOUNDRY.THERM.NG_BIOGAS</t>
  </si>
  <si>
    <t>FUEL_EMI.ktCO2.EE.MAE.MAE.FOUNDRY.ELEC.ELEC</t>
  </si>
  <si>
    <t>FUEL_EMI.ktCO2.EE.MAE.MAE.CONNECTION_THERM.THERM.NG_BIOGAS</t>
  </si>
  <si>
    <t>FUEL_EMI.ktCO2.EE.MAE.MAE.CONNECTION_ELEC.ELEC.ELEC</t>
  </si>
  <si>
    <t>FUEL_EMI.ktCO2.EE.MAE.MAE.HEAT_TREAT.THERM.TOTAL</t>
  </si>
  <si>
    <t>FUEL_EMI.ktCO2.EE.MAE.MAE.HEAT_TREAT.THERM.SOLIDS</t>
  </si>
  <si>
    <t>FUEL_EMI.ktCO2.EE.MAE.MAE.HEAT_TREAT.THERM.LPG</t>
  </si>
  <si>
    <t>FUEL_EMI.ktCO2.EE.MAE.MAE.HEAT_TREAT.THERM.DIESEL_LIQBIO</t>
  </si>
  <si>
    <t>FUEL_EMI.ktCO2.EE.MAE.MAE.HEAT_TREAT.THERM.RFO</t>
  </si>
  <si>
    <t>FUEL_EMI.ktCO2.EE.MAE.MAE.HEAT_TREAT.THERM.NG_BIOGAS</t>
  </si>
  <si>
    <t>FUEL_EMI.ktCO2.EE.MAE.MAE.HEAT_TREAT.ELEC.ELEC</t>
  </si>
  <si>
    <t>FUEL_EMI.ktCO2.EE.MAE.MAE.PROCESSING.TOTAL.TOTAL</t>
  </si>
  <si>
    <t>FUEL_EMI.ktCO2.EE.MAE.MAE.PROCESSING.STEAM.SOLIDS</t>
  </si>
  <si>
    <t>FUEL_EMI.ktCO2.EE.MAE.MAE.PROCESSING.STEAM.RFG</t>
  </si>
  <si>
    <t>FUEL_EMI.ktCO2.EE.MAE.MAE.PROCESSING.STEAM.LPG</t>
  </si>
  <si>
    <t>FUEL_EMI.ktCO2.EE.MAE.MAE.PROCESSING.STEAM.DIESEL_LIQBIO</t>
  </si>
  <si>
    <t>FUEL_EMI.ktCO2.EE.MAE.MAE.PROCESSING.STEAM.RFO</t>
  </si>
  <si>
    <t>FUEL_EMI.ktCO2.EE.MAE.MAE.PROCESSING.STEAM.OTHER</t>
  </si>
  <si>
    <t>FUEL_EMI.ktCO2.EE.MAE.MAE.PROCESSING.STEAM.NG_BIOGAS</t>
  </si>
  <si>
    <t>FUEL_EMI.ktCO2.EE.MAE.MAE.PROCESSING.STEAM.DERIVED</t>
  </si>
  <si>
    <t>FUEL_EMI.ktCO2.EE.MAE.MAE.PROCESSING.STEAM.BIOMASS_WASTE</t>
  </si>
  <si>
    <t>FUEL_EMI.ktCO2.EE.MAE.MAE.PROCESSING.STEAM.STEAM_DISTR</t>
  </si>
  <si>
    <t>FUEL_EMI.ktCO2.EE.MAE.MAE.GENERIC.MECH.ELEC</t>
  </si>
  <si>
    <t>FUEL_EMI.ktCO2.EE.MAE.MAE.FINISHING.THERM.ELEC</t>
  </si>
  <si>
    <t>VA.Meuro2015.EE.TEL.TEL</t>
  </si>
  <si>
    <t>OUTPUT.index.EE.TEL.TEL</t>
  </si>
  <si>
    <t>CAP.index.EE.TEL.TEL</t>
  </si>
  <si>
    <t>NEWCAP.index.EE.TEL.TEL</t>
  </si>
  <si>
    <t>FEC.ktoe.EE.TEL.TEL.TOTAL.TOTAL.TOTAL</t>
  </si>
  <si>
    <t>FEC.ktoe.EE.TEL.TEL.TOTAL.TOTAL.SOLIDS</t>
  </si>
  <si>
    <t>FEC.ktoe.EE.TEL.TEL.TOTAL.TOTAL.RFG</t>
  </si>
  <si>
    <t>FEC.ktoe.EE.TEL.TEL.TOTAL.TOTAL.LPG</t>
  </si>
  <si>
    <t>FEC.ktoe.EE.TEL.TEL.TOTAL.TOTAL.DIESEL</t>
  </si>
  <si>
    <t>FEC.ktoe.EE.TEL.TEL.TOTAL.TOTAL.RFO</t>
  </si>
  <si>
    <t>FEC.ktoe.EE.TEL.TEL.TOTAL.TOTAL.OTHER</t>
  </si>
  <si>
    <t>FEC.ktoe.EE.TEL.TEL.TOTAL.TOTAL.NG</t>
  </si>
  <si>
    <t>FEC.ktoe.EE.TEL.TEL.TOTAL.TOTAL.DERIVED</t>
  </si>
  <si>
    <t>FEC.ktoe.EE.TEL.TEL.TOTAL.TOTAL.BIOMASS_WASTE</t>
  </si>
  <si>
    <t>FEC.ktoe.EE.TEL.TEL.TOTAL.TOTAL.BIOGAS</t>
  </si>
  <si>
    <t>FEC.ktoe.EE.TEL.TEL.TOTAL.TOTAL.LIQBIO</t>
  </si>
  <si>
    <t>FEC.ktoe.EE.TEL.TEL.TOTAL.TOTAL.SOLAR</t>
  </si>
  <si>
    <t>FEC.ktoe.EE.TEL.TEL.TOTAL.TOTAL.GEO</t>
  </si>
  <si>
    <t>FEC.ktoe.EE.TEL.TEL.TOTAL.TOTAL.AMBIENT</t>
  </si>
  <si>
    <t>FEC.ktoe.EE.TEL.TEL.TOTAL.TOTAL.STEAM_DISTR</t>
  </si>
  <si>
    <t>FEC.ktoe.EE.TEL.TEL.TOTAL.TOTAL.ELEC</t>
  </si>
  <si>
    <t>FEC.ktoe.EE.TEL.TEL.LIGHT.GENERIC.ELEC</t>
  </si>
  <si>
    <t>FEC.ktoe.EE.TEL.TEL.AIRCOMP.GENERIC.ELEC</t>
  </si>
  <si>
    <t>FEC.ktoe.EE.TEL.TEL.MOTOR.GENERIC.ELEC</t>
  </si>
  <si>
    <t>FEC.ktoe.EE.TEL.TEL.FANS.GENERIC.ELEC</t>
  </si>
  <si>
    <t>FEC.ktoe.EE.TEL.TEL.LOW_ENTH.TOTAL.TOTAL</t>
  </si>
  <si>
    <t>FEC.ktoe.EE.TEL.TEL.LOW_ENTH.THERM.DIESEL_LIQBIO</t>
  </si>
  <si>
    <t>FEC.ktoe.EE.TEL.TEL.LOW_ENTH.THERM.NG_BIOGAS</t>
  </si>
  <si>
    <t>FEC.ktoe.EE.TEL.TEL.LOW_ENTH.THERM.SOLAR_GEO</t>
  </si>
  <si>
    <t>FEC.ktoe.EE.TEL.TEL.LOW_ENTH.HP.AMBIENT</t>
  </si>
  <si>
    <t>FEC.ktoe.EE.TEL.TEL.LOW_ENTH.THERM.ELEC</t>
  </si>
  <si>
    <t>Textiles: Pretreatment with steam</t>
  </si>
  <si>
    <t>FEC.ktoe.EE.TEL.TEL.PRETREAT.TOTAL.TOTAL</t>
  </si>
  <si>
    <t>FEC.ktoe.EE.TEL.TEL.PRETREAT.STEAM.SOLIDS</t>
  </si>
  <si>
    <t>FEC.ktoe.EE.TEL.TEL.PRETREAT.STEAM.RFG</t>
  </si>
  <si>
    <t>FEC.ktoe.EE.TEL.TEL.PRETREAT.STEAM.LPG</t>
  </si>
  <si>
    <t>FEC.ktoe.EE.TEL.TEL.PRETREAT.STEAM.DIESEL_LIQBIO</t>
  </si>
  <si>
    <t>FEC.ktoe.EE.TEL.TEL.PRETREAT.STEAM.RFO</t>
  </si>
  <si>
    <t>FEC.ktoe.EE.TEL.TEL.PRETREAT.STEAM.OTHER</t>
  </si>
  <si>
    <t>FEC.ktoe.EE.TEL.TEL.PRETREAT.STEAM.NG_BIOGAS</t>
  </si>
  <si>
    <t>FEC.ktoe.EE.TEL.TEL.PRETREAT.STEAM.DERIVED</t>
  </si>
  <si>
    <t>FEC.ktoe.EE.TEL.TEL.PRETREAT.STEAM.BIOMASS_WASTE</t>
  </si>
  <si>
    <t>FEC.ktoe.EE.TEL.TEL.PRETREAT.STEAM.STEAM_DISTR</t>
  </si>
  <si>
    <t>Textiles: Wet processing with steam</t>
  </si>
  <si>
    <t>FEC.ktoe.EE.TEL.TEL.PROCESSING.TOTAL.TOTAL</t>
  </si>
  <si>
    <t>FEC.ktoe.EE.TEL.TEL.PROCESSING.STEAM.SOLIDS</t>
  </si>
  <si>
    <t>FEC.ktoe.EE.TEL.TEL.PROCESSING.STEAM.RFG</t>
  </si>
  <si>
    <t>FEC.ktoe.EE.TEL.TEL.PROCESSING.STEAM.LPG</t>
  </si>
  <si>
    <t>FEC.ktoe.EE.TEL.TEL.PROCESSING.STEAM.DIESEL_LIQBIO</t>
  </si>
  <si>
    <t>FEC.ktoe.EE.TEL.TEL.PROCESSING.STEAM.RFO</t>
  </si>
  <si>
    <t>FEC.ktoe.EE.TEL.TEL.PROCESSING.STEAM.OTHER</t>
  </si>
  <si>
    <t>FEC.ktoe.EE.TEL.TEL.PROCESSING.STEAM.NG_BIOGAS</t>
  </si>
  <si>
    <t>FEC.ktoe.EE.TEL.TEL.PROCESSING.STEAM.DERIVED</t>
  </si>
  <si>
    <t>FEC.ktoe.EE.TEL.TEL.PROCESSING.STEAM.BIOMASS_WASTE</t>
  </si>
  <si>
    <t>FEC.ktoe.EE.TEL.TEL.PROCESSING.STEAM.STEAM_DISTR</t>
  </si>
  <si>
    <t>Textiles: Electric general machinery</t>
  </si>
  <si>
    <t>FEC.ktoe.EE.TEL.TEL.GENERIC.MECH.ELEC</t>
  </si>
  <si>
    <t>Textiles: Drying</t>
  </si>
  <si>
    <t>Textiles: Thermal drying</t>
  </si>
  <si>
    <t>FEC.ktoe.EE.TEL.TEL.DRYING.TOTAL.TOTAL</t>
  </si>
  <si>
    <t>FEC.ktoe.EE.TEL.TEL.DRYING.THERM.SOLIDS</t>
  </si>
  <si>
    <t>FEC.ktoe.EE.TEL.TEL.DRYING.THERM.LPG</t>
  </si>
  <si>
    <t>FEC.ktoe.EE.TEL.TEL.DRYING.THERM.DIESEL_LIQBIO</t>
  </si>
  <si>
    <t>FEC.ktoe.EE.TEL.TEL.DRYING.THERM.RFO</t>
  </si>
  <si>
    <t>FEC.ktoe.EE.TEL.TEL.DRYING.THERM.NG_BIOGAS</t>
  </si>
  <si>
    <t>Textiles: Steam drying</t>
  </si>
  <si>
    <t>FEC.ktoe.EE.TEL.TEL.DRYING_STEAM.TOTAL.TOTAL</t>
  </si>
  <si>
    <t>FEC.ktoe.EE.TEL.TEL.DRYING_STEAM.STEAM.SOLIDS</t>
  </si>
  <si>
    <t>FEC.ktoe.EE.TEL.TEL.DRYING_STEAM.STEAM.RFG</t>
  </si>
  <si>
    <t>FEC.ktoe.EE.TEL.TEL.DRYING_STEAM.STEAM.LPG</t>
  </si>
  <si>
    <t>FEC.ktoe.EE.TEL.TEL.DRYING_STEAM.STEAM.DIESEL_LIQBIO</t>
  </si>
  <si>
    <t>FEC.ktoe.EE.TEL.TEL.DRYING_STEAM.STEAM.RFO</t>
  </si>
  <si>
    <t>FEC.ktoe.EE.TEL.TEL.DRYING_STEAM.STEAM.OTHER</t>
  </si>
  <si>
    <t>FEC.ktoe.EE.TEL.TEL.DRYING_STEAM.STEAM.NG_BIOGAS</t>
  </si>
  <si>
    <t>FEC.ktoe.EE.TEL.TEL.DRYING_STEAM.STEAM.DERIVED</t>
  </si>
  <si>
    <t>FEC.ktoe.EE.TEL.TEL.DRYING_STEAM.STEAM.BIOMASS_WASTE</t>
  </si>
  <si>
    <t>FEC.ktoe.EE.TEL.TEL.DRYING_STEAM.STEAM.STEAM_DISTR</t>
  </si>
  <si>
    <t>Textiles: Electric drying</t>
  </si>
  <si>
    <t>FEC.ktoe.EE.TEL.TEL.DRYING_ELEC.ELEC.ELEC</t>
  </si>
  <si>
    <t>Textiles: Microwave drying</t>
  </si>
  <si>
    <t>FEC.ktoe.EE.TEL.TEL.DRYING_MICROW.MICROW.ELEC</t>
  </si>
  <si>
    <t>Textiles: Finishing Electric</t>
  </si>
  <si>
    <t>FEC.ktoe.EE.TEL.TEL.FINISHING.THERM.ELEC</t>
  </si>
  <si>
    <t>UED.ktoe.EE.TEL.TEL.TOTAL.TOTAL.TOTAL</t>
  </si>
  <si>
    <t>UED.ktoe.EE.TEL.TEL.LIGHT.GENERIC.ELEC</t>
  </si>
  <si>
    <t>UED.ktoe.EE.TEL.TEL.AIRCOMP.GENERIC.ELEC</t>
  </si>
  <si>
    <t>UED.ktoe.EE.TEL.TEL.MOTOR.GENERIC.ELEC</t>
  </si>
  <si>
    <t>UED.ktoe.EE.TEL.TEL.FANS.GENERIC.ELEC</t>
  </si>
  <si>
    <t>UED.ktoe.EE.TEL.TEL.LOW_ENTH.TOTAL.TOTAL</t>
  </si>
  <si>
    <t>UED.ktoe.EE.TEL.TEL.LOW_ENTH.THERM.DIESEL_LIQBIO</t>
  </si>
  <si>
    <t>UED.ktoe.EE.TEL.TEL.LOW_ENTH.THERM.NG_BIOGAS</t>
  </si>
  <si>
    <t>UED.ktoe.EE.TEL.TEL.LOW_ENTH.THERM.SOLAR_GEO</t>
  </si>
  <si>
    <t>UED.ktoe.EE.TEL.TEL.LOW_ENTH.HP.AMBIENT</t>
  </si>
  <si>
    <t>UED.ktoe.EE.TEL.TEL.LOW_ENTH.THERM.ELEC</t>
  </si>
  <si>
    <t>UED.ktoe.EE.TEL.TEL.PRETREAT.TOTAL.TOTAL</t>
  </si>
  <si>
    <t>UED.ktoe.EE.TEL.TEL.PRETREAT.STEAM.SOLIDS</t>
  </si>
  <si>
    <t>UED.ktoe.EE.TEL.TEL.PRETREAT.STEAM.RFG</t>
  </si>
  <si>
    <t>UED.ktoe.EE.TEL.TEL.PRETREAT.STEAM.LPG</t>
  </si>
  <si>
    <t>UED.ktoe.EE.TEL.TEL.PRETREAT.STEAM.DIESEL_LIQBIO</t>
  </si>
  <si>
    <t>UED.ktoe.EE.TEL.TEL.PRETREAT.STEAM.RFO</t>
  </si>
  <si>
    <t>UED.ktoe.EE.TEL.TEL.PRETREAT.STEAM.OTHER</t>
  </si>
  <si>
    <t>UED.ktoe.EE.TEL.TEL.PRETREAT.STEAM.NG_BIOGAS</t>
  </si>
  <si>
    <t>UED.ktoe.EE.TEL.TEL.PRETREAT.STEAM.DERIVED</t>
  </si>
  <si>
    <t>UED.ktoe.EE.TEL.TEL.PRETREAT.STEAM.BIOMASS_WASTE</t>
  </si>
  <si>
    <t>UED.ktoe.EE.TEL.TEL.PRETREAT.STEAM.STEAM_DISTR</t>
  </si>
  <si>
    <t>UED.ktoe.EE.TEL.TEL.PROCESSING.TOTAL.TOTAL</t>
  </si>
  <si>
    <t>UED.ktoe.EE.TEL.TEL.PROCESSING.STEAM.SOLIDS</t>
  </si>
  <si>
    <t>UED.ktoe.EE.TEL.TEL.PROCESSING.STEAM.RFG</t>
  </si>
  <si>
    <t>UED.ktoe.EE.TEL.TEL.PROCESSING.STEAM.LPG</t>
  </si>
  <si>
    <t>UED.ktoe.EE.TEL.TEL.PROCESSING.STEAM.DIESEL_LIQBIO</t>
  </si>
  <si>
    <t>UED.ktoe.EE.TEL.TEL.PROCESSING.STEAM.RFO</t>
  </si>
  <si>
    <t>UED.ktoe.EE.TEL.TEL.PROCESSING.STEAM.OTHER</t>
  </si>
  <si>
    <t>UED.ktoe.EE.TEL.TEL.PROCESSING.STEAM.NG_BIOGAS</t>
  </si>
  <si>
    <t>UED.ktoe.EE.TEL.TEL.PROCESSING.STEAM.DERIVED</t>
  </si>
  <si>
    <t>UED.ktoe.EE.TEL.TEL.PROCESSING.STEAM.BIOMASS_WASTE</t>
  </si>
  <si>
    <t>UED.ktoe.EE.TEL.TEL.PROCESSING.STEAM.STEAM_DISTR</t>
  </si>
  <si>
    <t>UED.ktoe.EE.TEL.TEL.GENERIC.MECH.ELEC</t>
  </si>
  <si>
    <t>UED.ktoe.EE.TEL.TEL.DRYING.TOTAL.TOTAL</t>
  </si>
  <si>
    <t>UED.ktoe.EE.TEL.TEL.DRYING.THERM.SOLIDS</t>
  </si>
  <si>
    <t>UED.ktoe.EE.TEL.TEL.DRYING.THERM.LPG</t>
  </si>
  <si>
    <t>UED.ktoe.EE.TEL.TEL.DRYING.THERM.DIESEL_LIQBIO</t>
  </si>
  <si>
    <t>UED.ktoe.EE.TEL.TEL.DRYING.THERM.RFO</t>
  </si>
  <si>
    <t>UED.ktoe.EE.TEL.TEL.DRYING.THERM.NG_BIOGAS</t>
  </si>
  <si>
    <t>UED.ktoe.EE.TEL.TEL.DRYING_STEAM.TOTAL.TOTAL</t>
  </si>
  <si>
    <t>UED.ktoe.EE.TEL.TEL.DRYING_STEAM.STEAM.SOLIDS</t>
  </si>
  <si>
    <t>UED.ktoe.EE.TEL.TEL.DRYING_STEAM.STEAM.RFG</t>
  </si>
  <si>
    <t>UED.ktoe.EE.TEL.TEL.DRYING_STEAM.STEAM.LPG</t>
  </si>
  <si>
    <t>UED.ktoe.EE.TEL.TEL.DRYING_STEAM.STEAM.DIESEL_LIQBIO</t>
  </si>
  <si>
    <t>UED.ktoe.EE.TEL.TEL.DRYING_STEAM.STEAM.RFO</t>
  </si>
  <si>
    <t>UED.ktoe.EE.TEL.TEL.DRYING_STEAM.STEAM.OTHER</t>
  </si>
  <si>
    <t>UED.ktoe.EE.TEL.TEL.DRYING_STEAM.STEAM.NG_BIOGAS</t>
  </si>
  <si>
    <t>UED.ktoe.EE.TEL.TEL.DRYING_STEAM.STEAM.DERIVED</t>
  </si>
  <si>
    <t>UED.ktoe.EE.TEL.TEL.DRYING_STEAM.STEAM.BIOMASS_WASTE</t>
  </si>
  <si>
    <t>UED.ktoe.EE.TEL.TEL.DRYING_STEAM.STEAM.STEAM_DISTR</t>
  </si>
  <si>
    <t>UED.ktoe.EE.TEL.TEL.DRYING_ELEC.ELEC.ELEC</t>
  </si>
  <si>
    <t>UED.ktoe.EE.TEL.TEL.DRYING_MICROW.MICROW.ELEC</t>
  </si>
  <si>
    <t>UED.ktoe.EE.TEL.TEL.FINISHING.THERM.ELEC</t>
  </si>
  <si>
    <t>FUEL_EMI.ktCO2.EE.TEL.TEL.TOTAL.TOTAL.TOTAL</t>
  </si>
  <si>
    <t>FUEL_EMI.ktCO2.EE.TEL.TEL.LIGHT.GENERIC.ELEC</t>
  </si>
  <si>
    <t>FUEL_EMI.ktCO2.EE.TEL.TEL.AIRCOMP.GENERIC.ELEC</t>
  </si>
  <si>
    <t>FUEL_EMI.ktCO2.EE.TEL.TEL.MOTOR.GENERIC.ELEC</t>
  </si>
  <si>
    <t>FUEL_EMI.ktCO2.EE.TEL.TEL.FANS.GENERIC.ELEC</t>
  </si>
  <si>
    <t>FUEL_EMI.ktCO2.EE.TEL.TEL.LOW_ENTH.TOTAL.TOTAL</t>
  </si>
  <si>
    <t>FUEL_EMI.ktCO2.EE.TEL.TEL.LOW_ENTH.THERM.DIESEL_LIQBIO</t>
  </si>
  <si>
    <t>FUEL_EMI.ktCO2.EE.TEL.TEL.LOW_ENTH.THERM.NG_BIOGAS</t>
  </si>
  <si>
    <t>FUEL_EMI.ktCO2.EE.TEL.TEL.LOW_ENTH.THERM.SOLAR_GEO</t>
  </si>
  <si>
    <t>FUEL_EMI.ktCO2.EE.TEL.TEL.LOW_ENTH.HP.AMBIENT</t>
  </si>
  <si>
    <t>FUEL_EMI.ktCO2.EE.TEL.TEL.LOW_ENTH.THERM.ELEC</t>
  </si>
  <si>
    <t>FUEL_EMI.ktCO2.EE.TEL.TEL.PRETREAT.TOTAL.TOTAL</t>
  </si>
  <si>
    <t>FUEL_EMI.ktCO2.EE.TEL.TEL.PRETREAT.STEAM.SOLIDS</t>
  </si>
  <si>
    <t>FUEL_EMI.ktCO2.EE.TEL.TEL.PRETREAT.STEAM.RFG</t>
  </si>
  <si>
    <t>FUEL_EMI.ktCO2.EE.TEL.TEL.PRETREAT.STEAM.LPG</t>
  </si>
  <si>
    <t>FUEL_EMI.ktCO2.EE.TEL.TEL.PRETREAT.STEAM.DIESEL_LIQBIO</t>
  </si>
  <si>
    <t>FUEL_EMI.ktCO2.EE.TEL.TEL.PRETREAT.STEAM.RFO</t>
  </si>
  <si>
    <t>FUEL_EMI.ktCO2.EE.TEL.TEL.PRETREAT.STEAM.OTHER</t>
  </si>
  <si>
    <t>FUEL_EMI.ktCO2.EE.TEL.TEL.PRETREAT.STEAM.NG_BIOGAS</t>
  </si>
  <si>
    <t>FUEL_EMI.ktCO2.EE.TEL.TEL.PRETREAT.STEAM.DERIVED</t>
  </si>
  <si>
    <t>FUEL_EMI.ktCO2.EE.TEL.TEL.PRETREAT.STEAM.BIOMASS_WASTE</t>
  </si>
  <si>
    <t>FUEL_EMI.ktCO2.EE.TEL.TEL.PRETREAT.STEAM.STEAM_DISTR</t>
  </si>
  <si>
    <t>FUEL_EMI.ktCO2.EE.TEL.TEL.PROCESSING.TOTAL.TOTAL</t>
  </si>
  <si>
    <t>FUEL_EMI.ktCO2.EE.TEL.TEL.PROCESSING.STEAM.SOLIDS</t>
  </si>
  <si>
    <t>FUEL_EMI.ktCO2.EE.TEL.TEL.PROCESSING.STEAM.RFG</t>
  </si>
  <si>
    <t>FUEL_EMI.ktCO2.EE.TEL.TEL.PROCESSING.STEAM.LPG</t>
  </si>
  <si>
    <t>FUEL_EMI.ktCO2.EE.TEL.TEL.PROCESSING.STEAM.DIESEL_LIQBIO</t>
  </si>
  <si>
    <t>FUEL_EMI.ktCO2.EE.TEL.TEL.PROCESSING.STEAM.RFO</t>
  </si>
  <si>
    <t>FUEL_EMI.ktCO2.EE.TEL.TEL.PROCESSING.STEAM.OTHER</t>
  </si>
  <si>
    <t>FUEL_EMI.ktCO2.EE.TEL.TEL.PROCESSING.STEAM.NG_BIOGAS</t>
  </si>
  <si>
    <t>FUEL_EMI.ktCO2.EE.TEL.TEL.PROCESSING.STEAM.DERIVED</t>
  </si>
  <si>
    <t>FUEL_EMI.ktCO2.EE.TEL.TEL.PROCESSING.STEAM.BIOMASS_WASTE</t>
  </si>
  <si>
    <t>FUEL_EMI.ktCO2.EE.TEL.TEL.PROCESSING.STEAM.STEAM_DISTR</t>
  </si>
  <si>
    <t>FUEL_EMI.ktCO2.EE.TEL.TEL.GENERIC.MECH.ELEC</t>
  </si>
  <si>
    <t>FUEL_EMI.ktCO2.EE.TEL.TEL.DRYING.TOTAL.TOTAL</t>
  </si>
  <si>
    <t>FUEL_EMI.ktCO2.EE.TEL.TEL.DRYING.THERM.SOLIDS</t>
  </si>
  <si>
    <t>FUEL_EMI.ktCO2.EE.TEL.TEL.DRYING.THERM.LPG</t>
  </si>
  <si>
    <t>FUEL_EMI.ktCO2.EE.TEL.TEL.DRYING.THERM.DIESEL_LIQBIO</t>
  </si>
  <si>
    <t>FUEL_EMI.ktCO2.EE.TEL.TEL.DRYING.THERM.RFO</t>
  </si>
  <si>
    <t>FUEL_EMI.ktCO2.EE.TEL.TEL.DRYING.THERM.NG_BIOGAS</t>
  </si>
  <si>
    <t>FUEL_EMI.ktCO2.EE.TEL.TEL.DRYING_STEAM.TOTAL.TOTAL</t>
  </si>
  <si>
    <t>FUEL_EMI.ktCO2.EE.TEL.TEL.DRYING_STEAM.STEAM.SOLIDS</t>
  </si>
  <si>
    <t>FUEL_EMI.ktCO2.EE.TEL.TEL.DRYING_STEAM.STEAM.RFG</t>
  </si>
  <si>
    <t>FUEL_EMI.ktCO2.EE.TEL.TEL.DRYING_STEAM.STEAM.LPG</t>
  </si>
  <si>
    <t>FUEL_EMI.ktCO2.EE.TEL.TEL.DRYING_STEAM.STEAM.DIESEL_LIQBIO</t>
  </si>
  <si>
    <t>FUEL_EMI.ktCO2.EE.TEL.TEL.DRYING_STEAM.STEAM.RFO</t>
  </si>
  <si>
    <t>FUEL_EMI.ktCO2.EE.TEL.TEL.DRYING_STEAM.STEAM.OTHER</t>
  </si>
  <si>
    <t>FUEL_EMI.ktCO2.EE.TEL.TEL.DRYING_STEAM.STEAM.NG_BIOGAS</t>
  </si>
  <si>
    <t>FUEL_EMI.ktCO2.EE.TEL.TEL.DRYING_STEAM.STEAM.DERIVED</t>
  </si>
  <si>
    <t>FUEL_EMI.ktCO2.EE.TEL.TEL.DRYING_STEAM.STEAM.BIOMASS_WASTE</t>
  </si>
  <si>
    <t>FUEL_EMI.ktCO2.EE.TEL.TEL.DRYING_STEAM.STEAM.STEAM_DISTR</t>
  </si>
  <si>
    <t>FUEL_EMI.ktCO2.EE.TEL.TEL.DRYING_ELEC.ELEC.ELEC</t>
  </si>
  <si>
    <t>FUEL_EMI.ktCO2.EE.TEL.TEL.DRYING_MICROW.MICROW.ELEC</t>
  </si>
  <si>
    <t>FUEL_EMI.ktCO2.EE.TEL.TEL.FINISHING.THERM.ELEC</t>
  </si>
  <si>
    <t>VA.Meuro2015.EE.WWP.WWP</t>
  </si>
  <si>
    <t>OUTPUT.index.EE.WWP.WWP</t>
  </si>
  <si>
    <t>CAP.index.EE.WWP.WWP</t>
  </si>
  <si>
    <t>NEWCAP.index.EE.WWP.WWP</t>
  </si>
  <si>
    <t>FEC.ktoe.EE.WWP.WWP.TOTAL.TOTAL.TOTAL</t>
  </si>
  <si>
    <t>FEC.ktoe.EE.WWP.WWP.TOTAL.TOTAL.SOLIDS</t>
  </si>
  <si>
    <t>FEC.ktoe.EE.WWP.WWP.TOTAL.TOTAL.RFG</t>
  </si>
  <si>
    <t>FEC.ktoe.EE.WWP.WWP.TOTAL.TOTAL.LPG</t>
  </si>
  <si>
    <t>FEC.ktoe.EE.WWP.WWP.TOTAL.TOTAL.DIESEL</t>
  </si>
  <si>
    <t>FEC.ktoe.EE.WWP.WWP.TOTAL.TOTAL.RFO</t>
  </si>
  <si>
    <t>FEC.ktoe.EE.WWP.WWP.TOTAL.TOTAL.OTHER</t>
  </si>
  <si>
    <t>FEC.ktoe.EE.WWP.WWP.TOTAL.TOTAL.NG</t>
  </si>
  <si>
    <t>FEC.ktoe.EE.WWP.WWP.TOTAL.TOTAL.DERIVED</t>
  </si>
  <si>
    <t>FEC.ktoe.EE.WWP.WWP.TOTAL.TOTAL.BIOMASS_WASTE</t>
  </si>
  <si>
    <t>FEC.ktoe.EE.WWP.WWP.TOTAL.TOTAL.BIOGAS</t>
  </si>
  <si>
    <t>FEC.ktoe.EE.WWP.WWP.TOTAL.TOTAL.LIQBIO</t>
  </si>
  <si>
    <t>FEC.ktoe.EE.WWP.WWP.TOTAL.TOTAL.SOLAR</t>
  </si>
  <si>
    <t>FEC.ktoe.EE.WWP.WWP.TOTAL.TOTAL.GEO</t>
  </si>
  <si>
    <t>FEC.ktoe.EE.WWP.WWP.TOTAL.TOTAL.AMBIENT</t>
  </si>
  <si>
    <t>FEC.ktoe.EE.WWP.WWP.TOTAL.TOTAL.STEAM_DISTR</t>
  </si>
  <si>
    <t>FEC.ktoe.EE.WWP.WWP.TOTAL.TOTAL.ELEC</t>
  </si>
  <si>
    <t>FEC.ktoe.EE.WWP.WWP.LIGHT.GENERIC.ELEC</t>
  </si>
  <si>
    <t>FEC.ktoe.EE.WWP.WWP.AIRCOMP.GENERIC.ELEC</t>
  </si>
  <si>
    <t>FEC.ktoe.EE.WWP.WWP.MOTOR.GENERIC.ELEC</t>
  </si>
  <si>
    <t>FEC.ktoe.EE.WWP.WWP.FANS.GENERIC.ELEC</t>
  </si>
  <si>
    <t>FEC.ktoe.EE.WWP.WWP.LOW_ENTH.TOTAL.TOTAL</t>
  </si>
  <si>
    <t>FEC.ktoe.EE.WWP.WWP.LOW_ENTH.THERM.DIESEL_LIQBIO</t>
  </si>
  <si>
    <t>FEC.ktoe.EE.WWP.WWP.LOW_ENTH.THERM.NG_BIOGAS</t>
  </si>
  <si>
    <t>FEC.ktoe.EE.WWP.WWP.LOW_ENTH.THERM.SOLAR_GEO</t>
  </si>
  <si>
    <t>FEC.ktoe.EE.WWP.WWP.LOW_ENTH.HP.AMBIENT</t>
  </si>
  <si>
    <t>FEC.ktoe.EE.WWP.WWP.LOW_ENTH.THERM.ELEC</t>
  </si>
  <si>
    <t>Wood: Specific processes with steam</t>
  </si>
  <si>
    <t>FEC.ktoe.EE.WWP.WWP.PROCESSING.TOTAL.TOTAL</t>
  </si>
  <si>
    <t>FEC.ktoe.EE.WWP.WWP.PROCESSING.STEAM.SOLIDS</t>
  </si>
  <si>
    <t>FEC.ktoe.EE.WWP.WWP.PROCESSING.STEAM.RFG</t>
  </si>
  <si>
    <t>FEC.ktoe.EE.WWP.WWP.PROCESSING.STEAM.LPG</t>
  </si>
  <si>
    <t>FEC.ktoe.EE.WWP.WWP.PROCESSING.STEAM.DIESEL_LIQBIO</t>
  </si>
  <si>
    <t>FEC.ktoe.EE.WWP.WWP.PROCESSING.STEAM.RFO</t>
  </si>
  <si>
    <t>FEC.ktoe.EE.WWP.WWP.PROCESSING.STEAM.OTHER</t>
  </si>
  <si>
    <t>FEC.ktoe.EE.WWP.WWP.PROCESSING.STEAM.NG_BIOGAS</t>
  </si>
  <si>
    <t>FEC.ktoe.EE.WWP.WWP.PROCESSING.STEAM.DERIVED</t>
  </si>
  <si>
    <t>FEC.ktoe.EE.WWP.WWP.PROCESSING.STEAM.BIOMASS_WASTE</t>
  </si>
  <si>
    <t>FEC.ktoe.EE.WWP.WWP.PROCESSING.STEAM.STEAM_DISTR</t>
  </si>
  <si>
    <t>Wood: Electric mechanical processes</t>
  </si>
  <si>
    <t>FEC.ktoe.EE.WWP.WWP.GENERIC.MECH.ELEC</t>
  </si>
  <si>
    <t>Wood: Drying</t>
  </si>
  <si>
    <t>Wood: Thermal drying</t>
  </si>
  <si>
    <t>FEC.ktoe.EE.WWP.WWP.DRYING.TOTAL.TOTAL</t>
  </si>
  <si>
    <t>FEC.ktoe.EE.WWP.WWP.DRYING.THERM.SOLIDS</t>
  </si>
  <si>
    <t>FEC.ktoe.EE.WWP.WWP.DRYING.THERM.LPG</t>
  </si>
  <si>
    <t>FEC.ktoe.EE.WWP.WWP.DRYING.THERM.DIESEL_LIQBIO</t>
  </si>
  <si>
    <t>FEC.ktoe.EE.WWP.WWP.DRYING.THERM.RFO</t>
  </si>
  <si>
    <t>FEC.ktoe.EE.WWP.WWP.DRYING.THERM.NG_BIOGAS</t>
  </si>
  <si>
    <t>Wood: Steam drying</t>
  </si>
  <si>
    <t>FEC.ktoe.EE.WWP.WWP.DRYING_STEAM.TOTAL.TOTAL</t>
  </si>
  <si>
    <t>FEC.ktoe.EE.WWP.WWP.DRYING_STEAM.STEAM.SOLIDS</t>
  </si>
  <si>
    <t>FEC.ktoe.EE.WWP.WWP.DRYING_STEAM.STEAM.RFG</t>
  </si>
  <si>
    <t>FEC.ktoe.EE.WWP.WWP.DRYING_STEAM.STEAM.LPG</t>
  </si>
  <si>
    <t>FEC.ktoe.EE.WWP.WWP.DRYING_STEAM.STEAM.DIESEL_LIQBIO</t>
  </si>
  <si>
    <t>FEC.ktoe.EE.WWP.WWP.DRYING_STEAM.STEAM.RFO</t>
  </si>
  <si>
    <t>FEC.ktoe.EE.WWP.WWP.DRYING_STEAM.STEAM.OTHER</t>
  </si>
  <si>
    <t>FEC.ktoe.EE.WWP.WWP.DRYING_STEAM.STEAM.NG_BIOGAS</t>
  </si>
  <si>
    <t>FEC.ktoe.EE.WWP.WWP.DRYING_STEAM.STEAM.DERIVED</t>
  </si>
  <si>
    <t>FEC.ktoe.EE.WWP.WWP.DRYING_STEAM.STEAM.BIOMASS_WASTE</t>
  </si>
  <si>
    <t>FEC.ktoe.EE.WWP.WWP.DRYING_STEAM.STEAM.STEAM_DISTR</t>
  </si>
  <si>
    <t>Wood: Electric drying</t>
  </si>
  <si>
    <t>FEC.ktoe.EE.WWP.WWP.DRYING_ELEC.ELEC.ELEC</t>
  </si>
  <si>
    <t>Wood: Microwave drying</t>
  </si>
  <si>
    <t>FEC.ktoe.EE.WWP.WWP.DRYING_MICROW.MICROW.ELEC</t>
  </si>
  <si>
    <t>Wood: Finishing Electric</t>
  </si>
  <si>
    <t>FEC.ktoe.EE.WWP.WWP.FINISHING.ELEC.ELEC</t>
  </si>
  <si>
    <t>UED.ktoe.EE.WWP.WWP.TOTAL.TOTAL.TOTAL</t>
  </si>
  <si>
    <t>UED.ktoe.EE.WWP.WWP.LIGHT.GENERIC.ELEC</t>
  </si>
  <si>
    <t>UED.ktoe.EE.WWP.WWP.AIRCOMP.GENERIC.ELEC</t>
  </si>
  <si>
    <t>UED.ktoe.EE.WWP.WWP.MOTOR.GENERIC.ELEC</t>
  </si>
  <si>
    <t>UED.ktoe.EE.WWP.WWP.FANS.GENERIC.ELEC</t>
  </si>
  <si>
    <t>UED.ktoe.EE.WWP.WWP.LOW_ENTH.TOTAL.TOTAL</t>
  </si>
  <si>
    <t>UED.ktoe.EE.WWP.WWP.LOW_ENTH.THERM.DIESEL_LIQBIO</t>
  </si>
  <si>
    <t>UED.ktoe.EE.WWP.WWP.LOW_ENTH.THERM.NG_BIOGAS</t>
  </si>
  <si>
    <t>UED.ktoe.EE.WWP.WWP.LOW_ENTH.THERM.SOLAR_GEO</t>
  </si>
  <si>
    <t>UED.ktoe.EE.WWP.WWP.LOW_ENTH.HP.AMBIENT</t>
  </si>
  <si>
    <t>UED.ktoe.EE.WWP.WWP.LOW_ENTH.THERM.ELEC</t>
  </si>
  <si>
    <t>UED.ktoe.EE.WWP.WWP.PROCESSING.TOTAL.TOTAL</t>
  </si>
  <si>
    <t>UED.ktoe.EE.WWP.WWP.PROCESSING.STEAM.SOLIDS</t>
  </si>
  <si>
    <t>UED.ktoe.EE.WWP.WWP.PROCESSING.STEAM.RFG</t>
  </si>
  <si>
    <t>UED.ktoe.EE.WWP.WWP.PROCESSING.STEAM.LPG</t>
  </si>
  <si>
    <t>UED.ktoe.EE.WWP.WWP.PROCESSING.STEAM.DIESEL_LIQBIO</t>
  </si>
  <si>
    <t>UED.ktoe.EE.WWP.WWP.PROCESSING.STEAM.RFO</t>
  </si>
  <si>
    <t>UED.ktoe.EE.WWP.WWP.PROCESSING.STEAM.OTHER</t>
  </si>
  <si>
    <t>UED.ktoe.EE.WWP.WWP.PROCESSING.STEAM.NG_BIOGAS</t>
  </si>
  <si>
    <t>UED.ktoe.EE.WWP.WWP.PROCESSING.STEAM.DERIVED</t>
  </si>
  <si>
    <t>UED.ktoe.EE.WWP.WWP.PROCESSING.STEAM.BIOMASS_WASTE</t>
  </si>
  <si>
    <t>UED.ktoe.EE.WWP.WWP.PROCESSING.STEAM.STEAM_DISTR</t>
  </si>
  <si>
    <t>UED.ktoe.EE.WWP.WWP.GENERIC.MECH.ELEC</t>
  </si>
  <si>
    <t>UED.ktoe.EE.WWP.WWP.DRYING.TOTAL.TOTAL</t>
  </si>
  <si>
    <t>UED.ktoe.EE.WWP.WWP.DRYING.THERM.SOLIDS</t>
  </si>
  <si>
    <t>UED.ktoe.EE.WWP.WWP.DRYING.THERM.LPG</t>
  </si>
  <si>
    <t>UED.ktoe.EE.WWP.WWP.DRYING.THERM.DIESEL_LIQBIO</t>
  </si>
  <si>
    <t>UED.ktoe.EE.WWP.WWP.DRYING.THERM.RFO</t>
  </si>
  <si>
    <t>UED.ktoe.EE.WWP.WWP.DRYING.THERM.NG_BIOGAS</t>
  </si>
  <si>
    <t>UED.ktoe.EE.WWP.WWP.DRYING_STEAM.TOTAL.TOTAL</t>
  </si>
  <si>
    <t>UED.ktoe.EE.WWP.WWP.DRYING_STEAM.STEAM.SOLIDS</t>
  </si>
  <si>
    <t>UED.ktoe.EE.WWP.WWP.DRYING_STEAM.STEAM.RFG</t>
  </si>
  <si>
    <t>UED.ktoe.EE.WWP.WWP.DRYING_STEAM.STEAM.LPG</t>
  </si>
  <si>
    <t>UED.ktoe.EE.WWP.WWP.DRYING_STEAM.STEAM.DIESEL_LIQBIO</t>
  </si>
  <si>
    <t>UED.ktoe.EE.WWP.WWP.DRYING_STEAM.STEAM.RFO</t>
  </si>
  <si>
    <t>UED.ktoe.EE.WWP.WWP.DRYING_STEAM.STEAM.OTHER</t>
  </si>
  <si>
    <t>UED.ktoe.EE.WWP.WWP.DRYING_STEAM.STEAM.NG_BIOGAS</t>
  </si>
  <si>
    <t>UED.ktoe.EE.WWP.WWP.DRYING_STEAM.STEAM.DERIVED</t>
  </si>
  <si>
    <t>UED.ktoe.EE.WWP.WWP.DRYING_STEAM.STEAM.BIOMASS_WASTE</t>
  </si>
  <si>
    <t>UED.ktoe.EE.WWP.WWP.DRYING_STEAM.STEAM.STEAM_DISTR</t>
  </si>
  <si>
    <t>UED.ktoe.EE.WWP.WWP.DRYING_ELEC.ELEC.ELEC</t>
  </si>
  <si>
    <t>UED.ktoe.EE.WWP.WWP.DRYING_MICROW.MICROW.ELEC</t>
  </si>
  <si>
    <t>UED.ktoe.EE.WWP.WWP.FINISHING.ELEC.ELEC</t>
  </si>
  <si>
    <t>FUEL_EMI.ktCO2.EE.WWP.WWP.TOTAL.TOTAL.TOTAL</t>
  </si>
  <si>
    <t>FUEL_EMI.ktCO2.EE.WWP.WWP.LIGHT.GENERIC.ELEC</t>
  </si>
  <si>
    <t>FUEL_EMI.ktCO2.EE.WWP.WWP.AIRCOMP.GENERIC.ELEC</t>
  </si>
  <si>
    <t>FUEL_EMI.ktCO2.EE.WWP.WWP.MOTOR.GENERIC.ELEC</t>
  </si>
  <si>
    <t>FUEL_EMI.ktCO2.EE.WWP.WWP.FANS.GENERIC.ELEC</t>
  </si>
  <si>
    <t>FUEL_EMI.ktCO2.EE.WWP.WWP.LOW_ENTH.TOTAL.TOTAL</t>
  </si>
  <si>
    <t>FUEL_EMI.ktCO2.EE.WWP.WWP.LOW_ENTH.THERM.DIESEL_LIQBIO</t>
  </si>
  <si>
    <t>FUEL_EMI.ktCO2.EE.WWP.WWP.LOW_ENTH.THERM.NG_BIOGAS</t>
  </si>
  <si>
    <t>FUEL_EMI.ktCO2.EE.WWP.WWP.LOW_ENTH.THERM.SOLAR_GEO</t>
  </si>
  <si>
    <t>FUEL_EMI.ktCO2.EE.WWP.WWP.LOW_ENTH.HP.AMBIENT</t>
  </si>
  <si>
    <t>FUEL_EMI.ktCO2.EE.WWP.WWP.LOW_ENTH.THERM.ELEC</t>
  </si>
  <si>
    <t>FUEL_EMI.ktCO2.EE.WWP.WWP.PROCESSING.TOTAL.TOTAL</t>
  </si>
  <si>
    <t>FUEL_EMI.ktCO2.EE.WWP.WWP.PROCESSING.STEAM.SOLIDS</t>
  </si>
  <si>
    <t>FUEL_EMI.ktCO2.EE.WWP.WWP.PROCESSING.STEAM.RFG</t>
  </si>
  <si>
    <t>FUEL_EMI.ktCO2.EE.WWP.WWP.PROCESSING.STEAM.LPG</t>
  </si>
  <si>
    <t>FUEL_EMI.ktCO2.EE.WWP.WWP.PROCESSING.STEAM.DIESEL_LIQBIO</t>
  </si>
  <si>
    <t>FUEL_EMI.ktCO2.EE.WWP.WWP.PROCESSING.STEAM.RFO</t>
  </si>
  <si>
    <t>FUEL_EMI.ktCO2.EE.WWP.WWP.PROCESSING.STEAM.OTHER</t>
  </si>
  <si>
    <t>FUEL_EMI.ktCO2.EE.WWP.WWP.PROCESSING.STEAM.NG_BIOGAS</t>
  </si>
  <si>
    <t>FUEL_EMI.ktCO2.EE.WWP.WWP.PROCESSING.STEAM.DERIVED</t>
  </si>
  <si>
    <t>FUEL_EMI.ktCO2.EE.WWP.WWP.PROCESSING.STEAM.BIOMASS_WASTE</t>
  </si>
  <si>
    <t>FUEL_EMI.ktCO2.EE.WWP.WWP.PROCESSING.STEAM.STEAM_DISTR</t>
  </si>
  <si>
    <t>FUEL_EMI.ktCO2.EE.WWP.WWP.GENERIC.MECH.ELEC</t>
  </si>
  <si>
    <t>FUEL_EMI.ktCO2.EE.WWP.WWP.DRYING.TOTAL.TOTAL</t>
  </si>
  <si>
    <t>FUEL_EMI.ktCO2.EE.WWP.WWP.DRYING.THERM.SOLIDS</t>
  </si>
  <si>
    <t>FUEL_EMI.ktCO2.EE.WWP.WWP.DRYING.THERM.LPG</t>
  </si>
  <si>
    <t>FUEL_EMI.ktCO2.EE.WWP.WWP.DRYING.THERM.DIESEL_LIQBIO</t>
  </si>
  <si>
    <t>FUEL_EMI.ktCO2.EE.WWP.WWP.DRYING.THERM.RFO</t>
  </si>
  <si>
    <t>FUEL_EMI.ktCO2.EE.WWP.WWP.DRYING.THERM.NG_BIOGAS</t>
  </si>
  <si>
    <t>FUEL_EMI.ktCO2.EE.WWP.WWP.DRYING_STEAM.TOTAL.TOTAL</t>
  </si>
  <si>
    <t>FUEL_EMI.ktCO2.EE.WWP.WWP.DRYING_STEAM.STEAM.SOLIDS</t>
  </si>
  <si>
    <t>FUEL_EMI.ktCO2.EE.WWP.WWP.DRYING_STEAM.STEAM.RFG</t>
  </si>
  <si>
    <t>FUEL_EMI.ktCO2.EE.WWP.WWP.DRYING_STEAM.STEAM.LPG</t>
  </si>
  <si>
    <t>FUEL_EMI.ktCO2.EE.WWP.WWP.DRYING_STEAM.STEAM.DIESEL_LIQBIO</t>
  </si>
  <si>
    <t>FUEL_EMI.ktCO2.EE.WWP.WWP.DRYING_STEAM.STEAM.RFO</t>
  </si>
  <si>
    <t>FUEL_EMI.ktCO2.EE.WWP.WWP.DRYING_STEAM.STEAM.OTHER</t>
  </si>
  <si>
    <t>FUEL_EMI.ktCO2.EE.WWP.WWP.DRYING_STEAM.STEAM.NG_BIOGAS</t>
  </si>
  <si>
    <t>FUEL_EMI.ktCO2.EE.WWP.WWP.DRYING_STEAM.STEAM.DERIVED</t>
  </si>
  <si>
    <t>FUEL_EMI.ktCO2.EE.WWP.WWP.DRYING_STEAM.STEAM.BIOMASS_WASTE</t>
  </si>
  <si>
    <t>FUEL_EMI.ktCO2.EE.WWP.WWP.DRYING_STEAM.STEAM.STEAM_DISTR</t>
  </si>
  <si>
    <t>FUEL_EMI.ktCO2.EE.WWP.WWP.DRYING_ELEC.ELEC.ELEC</t>
  </si>
  <si>
    <t>FUEL_EMI.ktCO2.EE.WWP.WWP.DRYING_MICROW.MICROW.ELEC</t>
  </si>
  <si>
    <t>FUEL_EMI.ktCO2.EE.WWP.WWP.FINISHING.ELEC.ELEC</t>
  </si>
  <si>
    <t>VA.Meuro2015.EE.OIS.OIS</t>
  </si>
  <si>
    <t>OUTPUT.index.EE.OIS.OIS</t>
  </si>
  <si>
    <t>CAP.index.EE.OIS.OIS</t>
  </si>
  <si>
    <t>NEWCAP.index.EE.OIS.OIS</t>
  </si>
  <si>
    <t>Energy consumption (ktoe)*</t>
  </si>
  <si>
    <t>FEC.ktoe.EE.OIS.OIS.TOTAL.TOTAL.TOTAL</t>
  </si>
  <si>
    <t>FEC.ktoe.EE.OIS.OIS.TOTAL.TOTAL.SOLIDS</t>
  </si>
  <si>
    <t>FEC.ktoe.EE.OIS.OIS.TOTAL.TOTAL.RFG</t>
  </si>
  <si>
    <t>FEC.ktoe.EE.OIS.OIS.TOTAL.TOTAL.LPG</t>
  </si>
  <si>
    <t>FEC.ktoe.EE.OIS.OIS.TOTAL.TOTAL.DIESEL</t>
  </si>
  <si>
    <t>FEC.ktoe.EE.OIS.OIS.TOTAL.TOTAL.RFO</t>
  </si>
  <si>
    <t>FEC.ktoe.EE.OIS.OIS.TOTAL.TOTAL.OTHER</t>
  </si>
  <si>
    <t>FEC.ktoe.EE.OIS.OIS.TOTAL.TOTAL.NG</t>
  </si>
  <si>
    <t>FEC.ktoe.EE.OIS.OIS.TOTAL.TOTAL.DERIVED</t>
  </si>
  <si>
    <t>FEC.ktoe.EE.OIS.OIS.TOTAL.TOTAL.BIOMASS_WASTE</t>
  </si>
  <si>
    <t>FEC.ktoe.EE.OIS.OIS.TOTAL.TOTAL.BIOGAS</t>
  </si>
  <si>
    <t>FEC.ktoe.EE.OIS.OIS.TOTAL.TOTAL.LIQBIO</t>
  </si>
  <si>
    <t>FEC.ktoe.EE.OIS.OIS.TOTAL.TOTAL.SOLAR</t>
  </si>
  <si>
    <t>FEC.ktoe.EE.OIS.OIS.TOTAL.TOTAL.GEO</t>
  </si>
  <si>
    <t>FEC.ktoe.EE.OIS.OIS.TOTAL.TOTAL.AMBIENT</t>
  </si>
  <si>
    <t>FEC.ktoe.EE.OIS.OIS.TOTAL.TOTAL.STEAM_DISTR</t>
  </si>
  <si>
    <t>FEC.ktoe.EE.OIS.OIS.TOTAL.TOTAL.ELEC</t>
  </si>
  <si>
    <t>*Energy consumption includes consumption in Mining and Quarrying and Construction sectors</t>
  </si>
  <si>
    <t>FEC.ktoe.EE.OIS.OIS.LIGHT.GENERIC.ELEC</t>
  </si>
  <si>
    <t>FEC.ktoe.EE.OIS.OIS.AIRCOMP.GENERIC.ELEC</t>
  </si>
  <si>
    <t>FEC.ktoe.EE.OIS.OIS.MOTOR.GENERIC.ELEC</t>
  </si>
  <si>
    <t>FEC.ktoe.EE.OIS.OIS.FANS.GENERIC.ELEC</t>
  </si>
  <si>
    <t>FEC.ktoe.EE.OIS.OIS.LOW_ENTH.TOTAL.TOTAL</t>
  </si>
  <si>
    <t>FEC.ktoe.EE.OIS.OIS.LOW_ENTH.THERM.DIESEL_LIQBIO</t>
  </si>
  <si>
    <t>FEC.ktoe.EE.OIS.OIS.LOW_ENTH.THERM.NG_BIOGAS</t>
  </si>
  <si>
    <t>FEC.ktoe.EE.OIS.OIS.LOW_ENTH.THERM.SOLAR_GEO</t>
  </si>
  <si>
    <t>FEC.ktoe.EE.OIS.OIS.LOW_ENTH.HP.AMBIENT</t>
  </si>
  <si>
    <t>FEC.ktoe.EE.OIS.OIS.LOW_ENTH.THERM.ELEC</t>
  </si>
  <si>
    <t>Other Industrial sectors: Steam processing</t>
  </si>
  <si>
    <t>FEC.ktoe.EE.OIS.OIS.PROCESSING.TOTAL.TOTAL</t>
  </si>
  <si>
    <t>FEC.ktoe.EE.OIS.OIS.PROCESSING.STEAM.SOLIDS</t>
  </si>
  <si>
    <t>FEC.ktoe.EE.OIS.OIS.PROCESSING.STEAM.RFG</t>
  </si>
  <si>
    <t>FEC.ktoe.EE.OIS.OIS.PROCESSING.STEAM.LPG</t>
  </si>
  <si>
    <t>FEC.ktoe.EE.OIS.OIS.PROCESSING.STEAM.DIESEL_LIQBIO</t>
  </si>
  <si>
    <t>FEC.ktoe.EE.OIS.OIS.PROCESSING.STEAM.RFO</t>
  </si>
  <si>
    <t>FEC.ktoe.EE.OIS.OIS.PROCESSING.STEAM.OTHER</t>
  </si>
  <si>
    <t>FEC.ktoe.EE.OIS.OIS.PROCESSING.STEAM.NG_BIOGAS</t>
  </si>
  <si>
    <t>FEC.ktoe.EE.OIS.OIS.PROCESSING.STEAM.DERIVED</t>
  </si>
  <si>
    <t>FEC.ktoe.EE.OIS.OIS.PROCESSING.STEAM.BIOMASS_WASTE</t>
  </si>
  <si>
    <t>FEC.ktoe.EE.OIS.OIS.PROCESSING.STEAM.STEAM_DISTR</t>
  </si>
  <si>
    <t>Other Industrial sectors: Process heating</t>
  </si>
  <si>
    <t>Other Industrial sectors: Thermal processing</t>
  </si>
  <si>
    <t>FEC.ktoe.EE.OIS.OIS.PROC_HEAT.TOTAL.TOTAL</t>
  </si>
  <si>
    <t>FEC.ktoe.EE.OIS.OIS.PROC_HEAT.THERM.SOLIDS</t>
  </si>
  <si>
    <t>FEC.ktoe.EE.OIS.OIS.PROC_HEAT.THERM.LPG</t>
  </si>
  <si>
    <t>FEC.ktoe.EE.OIS.OIS.PROC_HEAT.THERM.DIESEL_LIQBIO</t>
  </si>
  <si>
    <t>FEC.ktoe.EE.OIS.OIS.PROC_HEAT.THERM.RFO</t>
  </si>
  <si>
    <t>FEC.ktoe.EE.OIS.OIS.PROC_HEAT.THERM.NG_BIOGAS</t>
  </si>
  <si>
    <t>Other Industrial sectors: Electric processing</t>
  </si>
  <si>
    <t>FEC.ktoe.EE.OIS.OIS.PROC_HEAT_ELEC.ELEC.ELEC</t>
  </si>
  <si>
    <t>Other Industrial sectors: Drying</t>
  </si>
  <si>
    <t>Other Industries: Thermal drying</t>
  </si>
  <si>
    <t>FEC.ktoe.EE.OIS.OIS.DRYING.TOTAL.TOTAL</t>
  </si>
  <si>
    <t>FEC.ktoe.EE.OIS.OIS.DRYING.THERM.SOLIDS</t>
  </si>
  <si>
    <t>FEC.ktoe.EE.OIS.OIS.DRYING.THERM.LPG</t>
  </si>
  <si>
    <t>FEC.ktoe.EE.OIS.OIS.DRYING.THERM.DIESEL_LIQBIO</t>
  </si>
  <si>
    <t>FEC.ktoe.EE.OIS.OIS.DRYING.THERM.RFO</t>
  </si>
  <si>
    <t>FEC.ktoe.EE.OIS.OIS.DRYING.THERM.NG_BIOGAS</t>
  </si>
  <si>
    <t>Other Industries: Steam drying</t>
  </si>
  <si>
    <t>FEC.ktoe.EE.OIS.OIS.DRYING_STEAM.TOTAL.TOTAL</t>
  </si>
  <si>
    <t>FEC.ktoe.EE.OIS.OIS.DRYING_STEAM.STEAM.SOLIDS</t>
  </si>
  <si>
    <t>FEC.ktoe.EE.OIS.OIS.DRYING_STEAM.STEAM.RFG</t>
  </si>
  <si>
    <t>FEC.ktoe.EE.OIS.OIS.DRYING_STEAM.STEAM.LPG</t>
  </si>
  <si>
    <t>FEC.ktoe.EE.OIS.OIS.DRYING_STEAM.STEAM.DIESEL_LIQBIO</t>
  </si>
  <si>
    <t>FEC.ktoe.EE.OIS.OIS.DRYING_STEAM.STEAM.RFO</t>
  </si>
  <si>
    <t>FEC.ktoe.EE.OIS.OIS.DRYING_STEAM.STEAM.OTHER</t>
  </si>
  <si>
    <t>FEC.ktoe.EE.OIS.OIS.DRYING_STEAM.STEAM.NG_BIOGAS</t>
  </si>
  <si>
    <t>FEC.ktoe.EE.OIS.OIS.DRYING_STEAM.STEAM.DERIVED</t>
  </si>
  <si>
    <t>FEC.ktoe.EE.OIS.OIS.DRYING_STEAM.STEAM.BIOMASS_WASTE</t>
  </si>
  <si>
    <t>FEC.ktoe.EE.OIS.OIS.DRYING_STEAM.STEAM.STEAM_DISTR</t>
  </si>
  <si>
    <t>Other Industries: Electric drying</t>
  </si>
  <si>
    <t>FEC.ktoe.EE.OIS.OIS.DRYING_ELEC.ELEC.ELEC</t>
  </si>
  <si>
    <t>Other Industrial sectors: Process Cooling</t>
  </si>
  <si>
    <t>Other Industries: Thermal cooling</t>
  </si>
  <si>
    <t>FEC.ktoe.EE.OIS.OIS.PROC_COOL_THERM.THERM.NG_BIOGAS</t>
  </si>
  <si>
    <t>Other Industries: Steam cooling</t>
  </si>
  <si>
    <t>FEC.ktoe.EE.OIS.OIS.PROC_COOL_STEAM.TOTAL.TOTAL</t>
  </si>
  <si>
    <t>FEC.ktoe.EE.OIS.OIS.PROC_COOL_STEAM.STEAM.SOLIDS</t>
  </si>
  <si>
    <t>FEC.ktoe.EE.OIS.OIS.PROC_COOL_STEAM.STEAM.RFG</t>
  </si>
  <si>
    <t>FEC.ktoe.EE.OIS.OIS.PROC_COOL_STEAM.STEAM.LPG</t>
  </si>
  <si>
    <t>FEC.ktoe.EE.OIS.OIS.PROC_COOL_STEAM.STEAM.DIESEL_LIQBIO</t>
  </si>
  <si>
    <t>FEC.ktoe.EE.OIS.OIS.PROC_COOL_STEAM.STEAM.RFO</t>
  </si>
  <si>
    <t>FEC.ktoe.EE.OIS.OIS.PROC_COOL_STEAM.STEAM.OTHER</t>
  </si>
  <si>
    <t>FEC.ktoe.EE.OIS.OIS.PROC_COOL_STEAM.STEAM.NG_BIOGAS</t>
  </si>
  <si>
    <t>FEC.ktoe.EE.OIS.OIS.PROC_COOL_STEAM.STEAM.DERIVED</t>
  </si>
  <si>
    <t>FEC.ktoe.EE.OIS.OIS.PROC_COOL_STEAM.STEAM.BIOMASS_WASTE</t>
  </si>
  <si>
    <t>FEC.ktoe.EE.OIS.OIS.PROC_COOL_STEAM.STEAM.STEAM_DISTR</t>
  </si>
  <si>
    <t>Other Industries: Electric cooling</t>
  </si>
  <si>
    <t>FEC.ktoe.EE.OIS.OIS.PROC_COOL_ELEC.ELEC.ELEC</t>
  </si>
  <si>
    <t>Other Industrial sectors: Diesel motors (incl. biofuels)</t>
  </si>
  <si>
    <t>FEC.ktoe.EE.OIS.OIS.MOTOR.MECH.DIESEL_LIQBIO</t>
  </si>
  <si>
    <t>Other Industrial sectors: Electric machinery</t>
  </si>
  <si>
    <t>FEC.ktoe.EE.OIS.OIS.GENERIC.MECH.ELEC</t>
  </si>
  <si>
    <t>Other Industrial sectors: Diesel motors</t>
  </si>
  <si>
    <t>UED.ktoe.EE.OIS.OIS.TOTAL.TOTAL.TOTAL</t>
  </si>
  <si>
    <t>UED.ktoe.EE.OIS.OIS.LIGHT.GENERIC.ELEC</t>
  </si>
  <si>
    <t>UED.ktoe.EE.OIS.OIS.AIRCOMP.GENERIC.ELEC</t>
  </si>
  <si>
    <t>UED.ktoe.EE.OIS.OIS.MOTOR.GENERIC.ELEC</t>
  </si>
  <si>
    <t>UED.ktoe.EE.OIS.OIS.FANS.GENERIC.ELEC</t>
  </si>
  <si>
    <t>UED.ktoe.EE.OIS.OIS.LOW_ENTH.TOTAL.TOTAL</t>
  </si>
  <si>
    <t>UED.ktoe.EE.OIS.OIS.LOW_ENTH.THERM.DIESEL_LIQBIO</t>
  </si>
  <si>
    <t>UED.ktoe.EE.OIS.OIS.LOW_ENTH.THERM.NG_BIOGAS</t>
  </si>
  <si>
    <t>UED.ktoe.EE.OIS.OIS.LOW_ENTH.THERM.SOLAR_GEO</t>
  </si>
  <si>
    <t>UED.ktoe.EE.OIS.OIS.LOW_ENTH.HP.AMBIENT</t>
  </si>
  <si>
    <t>UED.ktoe.EE.OIS.OIS.LOW_ENTH.THERM.ELEC</t>
  </si>
  <si>
    <t>UED.ktoe.EE.OIS.OIS.PROCESSING.TOTAL.TOTAL</t>
  </si>
  <si>
    <t>UED.ktoe.EE.OIS.OIS.PROCESSING.STEAM.SOLIDS</t>
  </si>
  <si>
    <t>UED.ktoe.EE.OIS.OIS.PROCESSING.STEAM.RFG</t>
  </si>
  <si>
    <t>UED.ktoe.EE.OIS.OIS.PROCESSING.STEAM.LPG</t>
  </si>
  <si>
    <t>UED.ktoe.EE.OIS.OIS.PROCESSING.STEAM.DIESEL_LIQBIO</t>
  </si>
  <si>
    <t>UED.ktoe.EE.OIS.OIS.PROCESSING.STEAM.RFO</t>
  </si>
  <si>
    <t>UED.ktoe.EE.OIS.OIS.PROCESSING.STEAM.OTHER</t>
  </si>
  <si>
    <t>UED.ktoe.EE.OIS.OIS.PROCESSING.STEAM.NG_BIOGAS</t>
  </si>
  <si>
    <t>UED.ktoe.EE.OIS.OIS.PROCESSING.STEAM.DERIVED</t>
  </si>
  <si>
    <t>UED.ktoe.EE.OIS.OIS.PROCESSING.STEAM.BIOMASS_WASTE</t>
  </si>
  <si>
    <t>UED.ktoe.EE.OIS.OIS.PROCESSING.STEAM.STEAM_DISTR</t>
  </si>
  <si>
    <t>UED.ktoe.EE.OIS.OIS.PROC_HEAT.TOTAL.TOTAL</t>
  </si>
  <si>
    <t>UED.ktoe.EE.OIS.OIS.PROC_HEAT.THERM.SOLIDS</t>
  </si>
  <si>
    <t>UED.ktoe.EE.OIS.OIS.PROC_HEAT.THERM.LPG</t>
  </si>
  <si>
    <t>UED.ktoe.EE.OIS.OIS.PROC_HEAT.THERM.DIESEL_LIQBIO</t>
  </si>
  <si>
    <t>UED.ktoe.EE.OIS.OIS.PROC_HEAT.THERM.RFO</t>
  </si>
  <si>
    <t>UED.ktoe.EE.OIS.OIS.PROC_HEAT.THERM.NG_BIOGAS</t>
  </si>
  <si>
    <t>UED.ktoe.EE.OIS.OIS.PROC_HEAT_ELEC.ELEC.ELEC</t>
  </si>
  <si>
    <t>UED.ktoe.EE.OIS.OIS.DRYING.TOTAL.TOTAL</t>
  </si>
  <si>
    <t>UED.ktoe.EE.OIS.OIS.DRYING.THERM.SOLIDS</t>
  </si>
  <si>
    <t>UED.ktoe.EE.OIS.OIS.DRYING.THERM.LPG</t>
  </si>
  <si>
    <t>UED.ktoe.EE.OIS.OIS.DRYING.THERM.DIESEL_LIQBIO</t>
  </si>
  <si>
    <t>UED.ktoe.EE.OIS.OIS.DRYING.THERM.RFO</t>
  </si>
  <si>
    <t>UED.ktoe.EE.OIS.OIS.DRYING.THERM.NG_BIOGAS</t>
  </si>
  <si>
    <t>UED.ktoe.EE.OIS.OIS.DRYING_STEAM.TOTAL.TOTAL</t>
  </si>
  <si>
    <t>UED.ktoe.EE.OIS.OIS.DRYING_STEAM.STEAM.SOLIDS</t>
  </si>
  <si>
    <t>UED.ktoe.EE.OIS.OIS.DRYING_STEAM.STEAM.RFG</t>
  </si>
  <si>
    <t>UED.ktoe.EE.OIS.OIS.DRYING_STEAM.STEAM.LPG</t>
  </si>
  <si>
    <t>UED.ktoe.EE.OIS.OIS.DRYING_STEAM.STEAM.DIESEL_LIQBIO</t>
  </si>
  <si>
    <t>UED.ktoe.EE.OIS.OIS.DRYING_STEAM.STEAM.RFO</t>
  </si>
  <si>
    <t>UED.ktoe.EE.OIS.OIS.DRYING_STEAM.STEAM.OTHER</t>
  </si>
  <si>
    <t>UED.ktoe.EE.OIS.OIS.DRYING_STEAM.STEAM.NG_BIOGAS</t>
  </si>
  <si>
    <t>UED.ktoe.EE.OIS.OIS.DRYING_STEAM.STEAM.DERIVED</t>
  </si>
  <si>
    <t>UED.ktoe.EE.OIS.OIS.DRYING_STEAM.STEAM.BIOMASS_WASTE</t>
  </si>
  <si>
    <t>UED.ktoe.EE.OIS.OIS.DRYING_STEAM.STEAM.STEAM_DISTR</t>
  </si>
  <si>
    <t>UED.ktoe.EE.OIS.OIS.DRYING_ELEC.ELEC.ELEC</t>
  </si>
  <si>
    <t>UED.ktoe.EE.OIS.OIS.PROC_COOL_THERM.THERM.NG_BIOGAS</t>
  </si>
  <si>
    <t>UED.ktoe.EE.OIS.OIS.PROC_COOL_STEAM.TOTAL.TOTAL</t>
  </si>
  <si>
    <t>UED.ktoe.EE.OIS.OIS.PROC_COOL_STEAM.STEAM.SOLIDS</t>
  </si>
  <si>
    <t>UED.ktoe.EE.OIS.OIS.PROC_COOL_STEAM.STEAM.RFG</t>
  </si>
  <si>
    <t>UED.ktoe.EE.OIS.OIS.PROC_COOL_STEAM.STEAM.LPG</t>
  </si>
  <si>
    <t>UED.ktoe.EE.OIS.OIS.PROC_COOL_STEAM.STEAM.DIESEL_LIQBIO</t>
  </si>
  <si>
    <t>UED.ktoe.EE.OIS.OIS.PROC_COOL_STEAM.STEAM.RFO</t>
  </si>
  <si>
    <t>UED.ktoe.EE.OIS.OIS.PROC_COOL_STEAM.STEAM.OTHER</t>
  </si>
  <si>
    <t>UED.ktoe.EE.OIS.OIS.PROC_COOL_STEAM.STEAM.NG_BIOGAS</t>
  </si>
  <si>
    <t>UED.ktoe.EE.OIS.OIS.PROC_COOL_STEAM.STEAM.DERIVED</t>
  </si>
  <si>
    <t>UED.ktoe.EE.OIS.OIS.PROC_COOL_STEAM.STEAM.BIOMASS_WASTE</t>
  </si>
  <si>
    <t>UED.ktoe.EE.OIS.OIS.PROC_COOL_STEAM.STEAM.STEAM_DISTR</t>
  </si>
  <si>
    <t>UED.ktoe.EE.OIS.OIS.PROC_COOL_ELEC.ELEC.ELEC</t>
  </si>
  <si>
    <t>UED.ktoe.EE.OIS.OIS.MOTOR.MECH.DIESEL_LIQBIO</t>
  </si>
  <si>
    <t>UED.ktoe.EE.OIS.OIS.GENERIC.MECH.ELEC</t>
  </si>
  <si>
    <t>FUEL_EMI.ktCO2.EE.OIS.OIS.TOTAL.TOTAL.TOTAL</t>
  </si>
  <si>
    <t>FUEL_EMI.ktCO2.EE.OIS.OIS.LIGHT.GENERIC.ELEC</t>
  </si>
  <si>
    <t>FUEL_EMI.ktCO2.EE.OIS.OIS.AIRCOMP.GENERIC.ELEC</t>
  </si>
  <si>
    <t>FUEL_EMI.ktCO2.EE.OIS.OIS.MOTOR.GENERIC.ELEC</t>
  </si>
  <si>
    <t>FUEL_EMI.ktCO2.EE.OIS.OIS.FANS.GENERIC.ELEC</t>
  </si>
  <si>
    <t>FUEL_EMI.ktCO2.EE.OIS.OIS.LOW_ENTH.TOTAL.TOTAL</t>
  </si>
  <si>
    <t>FUEL_EMI.ktCO2.EE.OIS.OIS.LOW_ENTH.THERM.DIESEL_LIQBIO</t>
  </si>
  <si>
    <t>FUEL_EMI.ktCO2.EE.OIS.OIS.LOW_ENTH.THERM.NG_BIOGAS</t>
  </si>
  <si>
    <t>FUEL_EMI.ktCO2.EE.OIS.OIS.LOW_ENTH.THERM.SOLAR_GEO</t>
  </si>
  <si>
    <t>FUEL_EMI.ktCO2.EE.OIS.OIS.LOW_ENTH.HP.AMBIENT</t>
  </si>
  <si>
    <t>FUEL_EMI.ktCO2.EE.OIS.OIS.LOW_ENTH.THERM.ELEC</t>
  </si>
  <si>
    <t>FUEL_EMI.ktCO2.EE.OIS.OIS.PROCESSING.TOTAL.TOTAL</t>
  </si>
  <si>
    <t>FUEL_EMI.ktCO2.EE.OIS.OIS.PROCESSING.STEAM.SOLIDS</t>
  </si>
  <si>
    <t>FUEL_EMI.ktCO2.EE.OIS.OIS.PROCESSING.STEAM.RFG</t>
  </si>
  <si>
    <t>FUEL_EMI.ktCO2.EE.OIS.OIS.PROCESSING.STEAM.LPG</t>
  </si>
  <si>
    <t>FUEL_EMI.ktCO2.EE.OIS.OIS.PROCESSING.STEAM.DIESEL_LIQBIO</t>
  </si>
  <si>
    <t>FUEL_EMI.ktCO2.EE.OIS.OIS.PROCESSING.STEAM.RFO</t>
  </si>
  <si>
    <t>FUEL_EMI.ktCO2.EE.OIS.OIS.PROCESSING.STEAM.OTHER</t>
  </si>
  <si>
    <t>FUEL_EMI.ktCO2.EE.OIS.OIS.PROCESSING.STEAM.NG_BIOGAS</t>
  </si>
  <si>
    <t>FUEL_EMI.ktCO2.EE.OIS.OIS.PROCESSING.STEAM.DERIVED</t>
  </si>
  <si>
    <t>FUEL_EMI.ktCO2.EE.OIS.OIS.PROCESSING.STEAM.BIOMASS_WASTE</t>
  </si>
  <si>
    <t>FUEL_EMI.ktCO2.EE.OIS.OIS.PROCESSING.STEAM.STEAM_DISTR</t>
  </si>
  <si>
    <t>FUEL_EMI.ktCO2.EE.OIS.OIS.PROC_HEAT.TOTAL.TOTAL</t>
  </si>
  <si>
    <t>FUEL_EMI.ktCO2.EE.OIS.OIS.PROC_HEAT.THERM.SOLIDS</t>
  </si>
  <si>
    <t>FUEL_EMI.ktCO2.EE.OIS.OIS.PROC_HEAT.THERM.LPG</t>
  </si>
  <si>
    <t>FUEL_EMI.ktCO2.EE.OIS.OIS.PROC_HEAT.THERM.DIESEL_LIQBIO</t>
  </si>
  <si>
    <t>FUEL_EMI.ktCO2.EE.OIS.OIS.PROC_HEAT.THERM.RFO</t>
  </si>
  <si>
    <t>FUEL_EMI.ktCO2.EE.OIS.OIS.PROC_HEAT.THERM.NG_BIOGAS</t>
  </si>
  <si>
    <t>FUEL_EMI.ktCO2.EE.OIS.OIS.PROC_HEAT_ELEC.ELEC.ELEC</t>
  </si>
  <si>
    <t>FUEL_EMI.ktCO2.EE.OIS.OIS.DRYING.TOTAL.TOTAL</t>
  </si>
  <si>
    <t>FUEL_EMI.ktCO2.EE.OIS.OIS.DRYING.THERM.SOLIDS</t>
  </si>
  <si>
    <t>FUEL_EMI.ktCO2.EE.OIS.OIS.DRYING.THERM.LPG</t>
  </si>
  <si>
    <t>FUEL_EMI.ktCO2.EE.OIS.OIS.DRYING.THERM.DIESEL_LIQBIO</t>
  </si>
  <si>
    <t>FUEL_EMI.ktCO2.EE.OIS.OIS.DRYING.THERM.RFO</t>
  </si>
  <si>
    <t>FUEL_EMI.ktCO2.EE.OIS.OIS.DRYING.THERM.NG_BIOGAS</t>
  </si>
  <si>
    <t>FUEL_EMI.ktCO2.EE.OIS.OIS.DRYING_STEAM.TOTAL.TOTAL</t>
  </si>
  <si>
    <t>FUEL_EMI.ktCO2.EE.OIS.OIS.DRYING_STEAM.STEAM.SOLIDS</t>
  </si>
  <si>
    <t>FUEL_EMI.ktCO2.EE.OIS.OIS.DRYING_STEAM.STEAM.RFG</t>
  </si>
  <si>
    <t>FUEL_EMI.ktCO2.EE.OIS.OIS.DRYING_STEAM.STEAM.LPG</t>
  </si>
  <si>
    <t>FUEL_EMI.ktCO2.EE.OIS.OIS.DRYING_STEAM.STEAM.DIESEL_LIQBIO</t>
  </si>
  <si>
    <t>FUEL_EMI.ktCO2.EE.OIS.OIS.DRYING_STEAM.STEAM.RFO</t>
  </si>
  <si>
    <t>FUEL_EMI.ktCO2.EE.OIS.OIS.DRYING_STEAM.STEAM.OTHER</t>
  </si>
  <si>
    <t>FUEL_EMI.ktCO2.EE.OIS.OIS.DRYING_STEAM.STEAM.NG_BIOGAS</t>
  </si>
  <si>
    <t>FUEL_EMI.ktCO2.EE.OIS.OIS.DRYING_STEAM.STEAM.DERIVED</t>
  </si>
  <si>
    <t>FUEL_EMI.ktCO2.EE.OIS.OIS.DRYING_STEAM.STEAM.BIOMASS_WASTE</t>
  </si>
  <si>
    <t>FUEL_EMI.ktCO2.EE.OIS.OIS.DRYING_STEAM.STEAM.STEAM_DISTR</t>
  </si>
  <si>
    <t>FUEL_EMI.ktCO2.EE.OIS.OIS.DRYING_ELEC.ELEC.ELEC</t>
  </si>
  <si>
    <t>FUEL_EMI.ktCO2.EE.OIS.OIS.PROC_COOL_THERM.THERM.NG_BIOGAS</t>
  </si>
  <si>
    <t>FUEL_EMI.ktCO2.EE.OIS.OIS.PROC_COOL_STEAM.TOTAL.TOTAL</t>
  </si>
  <si>
    <t>FUEL_EMI.ktCO2.EE.OIS.OIS.PROC_COOL_STEAM.STEAM.SOLIDS</t>
  </si>
  <si>
    <t>FUEL_EMI.ktCO2.EE.OIS.OIS.PROC_COOL_STEAM.STEAM.RFG</t>
  </si>
  <si>
    <t>FUEL_EMI.ktCO2.EE.OIS.OIS.PROC_COOL_STEAM.STEAM.LPG</t>
  </si>
  <si>
    <t>FUEL_EMI.ktCO2.EE.OIS.OIS.PROC_COOL_STEAM.STEAM.DIESEL_LIQBIO</t>
  </si>
  <si>
    <t>FUEL_EMI.ktCO2.EE.OIS.OIS.PROC_COOL_STEAM.STEAM.RFO</t>
  </si>
  <si>
    <t>FUEL_EMI.ktCO2.EE.OIS.OIS.PROC_COOL_STEAM.STEAM.OTHER</t>
  </si>
  <si>
    <t>FUEL_EMI.ktCO2.EE.OIS.OIS.PROC_COOL_STEAM.STEAM.NG_BIOGAS</t>
  </si>
  <si>
    <t>FUEL_EMI.ktCO2.EE.OIS.OIS.PROC_COOL_STEAM.STEAM.DERIVED</t>
  </si>
  <si>
    <t>FUEL_EMI.ktCO2.EE.OIS.OIS.PROC_COOL_STEAM.STEAM.BIOMASS_WASTE</t>
  </si>
  <si>
    <t>FUEL_EMI.ktCO2.EE.OIS.OIS.PROC_COOL_STEAM.STEAM.STEAM_DISTR</t>
  </si>
  <si>
    <t>FUEL_EMI.ktCO2.EE.OIS.OIS.PROC_COOL_ELEC.ELEC.ELEC</t>
  </si>
  <si>
    <t>FUEL_EMI.ktCO2.EE.OIS.OIS.MOTOR.MECH.DIESEL_LIQBIO</t>
  </si>
  <si>
    <t>FUEL_EMI.ktCO2.EE.OIS.OIS.GENERIC.MECH.ELEC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</si>
</sst>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45432.783877314818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EE: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2524.6793166637112</v>
      </c>
      <c r="C3" s="205">
        <f>ISI!C$3+NFM!C$3+CHI!C$3+NMM!C$3+PPA!C$3+FBT!C$3+TRE!C$3+MAE!C$3+TEL!C$3+WWP!C$3+OIS!C$3</f>
        <v>2726.8211006642259</v>
      </c>
      <c r="D3" s="205">
        <f>ISI!D$3+NFM!D$3+CHI!D$3+NMM!D$3+PPA!D$3+FBT!D$3+TRE!D$3+MAE!D$3+TEL!D$3+WWP!D$3+OIS!D$3</f>
        <v>2884.9830728481465</v>
      </c>
      <c r="E3" s="205">
        <f>ISI!E$3+NFM!E$3+CHI!E$3+NMM!E$3+PPA!E$3+FBT!E$3+TRE!E$3+MAE!E$3+TEL!E$3+WWP!E$3+OIS!E$3</f>
        <v>3160.8469351660015</v>
      </c>
      <c r="F3" s="205">
        <f>ISI!F$3+NFM!F$3+CHI!F$3+NMM!F$3+PPA!F$3+FBT!F$3+TRE!F$3+MAE!F$3+TEL!F$3+WWP!F$3+OIS!F$3</f>
        <v>3316.5059191638979</v>
      </c>
      <c r="G3" s="205">
        <f>ISI!G$3+NFM!G$3+CHI!G$3+NMM!G$3+PPA!G$3+FBT!G$3+TRE!G$3+MAE!G$3+TEL!G$3+WWP!G$3+OIS!G$3</f>
        <v>3826.7675767866112</v>
      </c>
      <c r="H3" s="205">
        <f>ISI!H$3+NFM!H$3+CHI!H$3+NMM!H$3+PPA!H$3+FBT!H$3+TRE!H$3+MAE!H$3+TEL!H$3+WWP!H$3+OIS!H$3</f>
        <v>4388.8694189388098</v>
      </c>
      <c r="I3" s="205">
        <f>ISI!I$3+NFM!I$3+CHI!I$3+NMM!I$3+PPA!I$3+FBT!I$3+TRE!I$3+MAE!I$3+TEL!I$3+WWP!I$3+OIS!I$3</f>
        <v>4743.5881497320879</v>
      </c>
      <c r="J3" s="205">
        <f>ISI!J$3+NFM!J$3+CHI!J$3+NMM!J$3+PPA!J$3+FBT!J$3+TRE!J$3+MAE!J$3+TEL!J$3+WWP!J$3+OIS!J$3</f>
        <v>4311.1580429426267</v>
      </c>
      <c r="K3" s="205">
        <f>ISI!K$3+NFM!K$3+CHI!K$3+NMM!K$3+PPA!K$3+FBT!K$3+TRE!K$3+MAE!K$3+TEL!K$3+WWP!K$3+OIS!K$3</f>
        <v>3169.6906299222064</v>
      </c>
      <c r="L3" s="205">
        <f>ISI!L$3+NFM!L$3+CHI!L$3+NMM!L$3+PPA!L$3+FBT!L$3+TRE!L$3+MAE!L$3+TEL!L$3+WWP!L$3+OIS!L$3</f>
        <v>3323.3621784599322</v>
      </c>
      <c r="M3" s="205">
        <f>ISI!M$3+NFM!M$3+CHI!M$3+NMM!M$3+PPA!M$3+FBT!M$3+TRE!M$3+MAE!M$3+TEL!M$3+WWP!M$3+OIS!M$3</f>
        <v>3839.847966894567</v>
      </c>
      <c r="N3" s="205">
        <f>ISI!N$3+NFM!N$3+CHI!N$3+NMM!N$3+PPA!N$3+FBT!N$3+TRE!N$3+MAE!N$3+TEL!N$3+WWP!N$3+OIS!N$3</f>
        <v>3869.1742148617582</v>
      </c>
      <c r="O3" s="205">
        <f>ISI!O$3+NFM!O$3+CHI!O$3+NMM!O$3+PPA!O$3+FBT!O$3+TRE!O$3+MAE!O$3+TEL!O$3+WWP!O$3+OIS!O$3</f>
        <v>3894.3812563919792</v>
      </c>
      <c r="P3" s="205">
        <f>ISI!P$3+NFM!P$3+CHI!P$3+NMM!P$3+PPA!P$3+FBT!P$3+TRE!P$3+MAE!P$3+TEL!P$3+WWP!P$3+OIS!P$3</f>
        <v>3956.7650255625786</v>
      </c>
      <c r="Q3" s="205">
        <f>ISI!Q$3+NFM!Q$3+CHI!Q$3+NMM!Q$3+PPA!Q$3+FBT!Q$3+TRE!Q$3+MAE!Q$3+TEL!Q$3+WWP!Q$3+OIS!Q$3</f>
        <v>3981.2000000000003</v>
      </c>
      <c r="R3" s="205">
        <f>ISI!R$3+NFM!R$3+CHI!R$3+NMM!R$3+PPA!R$3+FBT!R$3+TRE!R$3+MAE!R$3+TEL!R$3+WWP!R$3+OIS!R$3</f>
        <v>4175.7346008799504</v>
      </c>
      <c r="S3" s="205">
        <f>ISI!S$3+NFM!S$3+CHI!S$3+NMM!S$3+PPA!S$3+FBT!S$3+TRE!S$3+MAE!S$3+TEL!S$3+WWP!S$3+OIS!S$3</f>
        <v>4429.7157843724171</v>
      </c>
      <c r="T3" s="205">
        <f>ISI!T$3+NFM!T$3+CHI!T$3+NMM!T$3+PPA!T$3+FBT!T$3+TRE!T$3+MAE!T$3+TEL!T$3+WWP!T$3+OIS!T$3</f>
        <v>4534.9206205289547</v>
      </c>
      <c r="U3" s="205">
        <f>ISI!U$3+NFM!U$3+CHI!U$3+NMM!U$3+PPA!U$3+FBT!U$3+TRE!U$3+MAE!U$3+TEL!U$3+WWP!U$3+OIS!U$3</f>
        <v>4538.2089318223389</v>
      </c>
      <c r="V3" s="205">
        <f>ISI!V$3+NFM!V$3+CHI!V$3+NMM!V$3+PPA!V$3+FBT!V$3+TRE!V$3+MAE!V$3+TEL!V$3+WWP!V$3+OIS!V$3</f>
        <v>4484.8962437614928</v>
      </c>
      <c r="W3" s="205">
        <f>ISI!W$3+NFM!W$3+CHI!W$3+NMM!W$3+PPA!W$3+FBT!W$3+TRE!W$3+MAE!W$3+TEL!W$3+WWP!W$3+OIS!W$3</f>
        <v>4771.5377346863315</v>
      </c>
    </row>
    <row r="4" spans="1:23" ht="12" customHeight="1" x14ac:dyDescent="0.25">
      <c r="A4" s="12" t="s">
        <v>16</v>
      </c>
      <c r="B4" s="206">
        <f>ISI!B$3</f>
        <v>0</v>
      </c>
      <c r="C4" s="206">
        <f>ISI!C$3</f>
        <v>0</v>
      </c>
      <c r="D4" s="206">
        <f>ISI!D$3</f>
        <v>0</v>
      </c>
      <c r="E4" s="206">
        <f>ISI!E$3</f>
        <v>0</v>
      </c>
      <c r="F4" s="206">
        <f>ISI!F$3</f>
        <v>0</v>
      </c>
      <c r="G4" s="206">
        <f>ISI!G$3</f>
        <v>0</v>
      </c>
      <c r="H4" s="206">
        <f>ISI!H$3</f>
        <v>0</v>
      </c>
      <c r="I4" s="206">
        <f>ISI!I$3</f>
        <v>0</v>
      </c>
      <c r="J4" s="206">
        <f>ISI!J$3</f>
        <v>0</v>
      </c>
      <c r="K4" s="206">
        <f>ISI!K$3</f>
        <v>0</v>
      </c>
      <c r="L4" s="206">
        <f>ISI!L$3</f>
        <v>0</v>
      </c>
      <c r="M4" s="206">
        <f>ISI!M$3</f>
        <v>0</v>
      </c>
      <c r="N4" s="206">
        <f>ISI!N$3</f>
        <v>0</v>
      </c>
      <c r="O4" s="206">
        <f>ISI!O$3</f>
        <v>0</v>
      </c>
      <c r="P4" s="206">
        <f>ISI!P$3</f>
        <v>0</v>
      </c>
      <c r="Q4" s="206">
        <f>ISI!Q$3</f>
        <v>0</v>
      </c>
      <c r="R4" s="206">
        <f>ISI!R$3</f>
        <v>0</v>
      </c>
      <c r="S4" s="206">
        <f>ISI!S$3</f>
        <v>0</v>
      </c>
      <c r="T4" s="206">
        <f>ISI!T$3</f>
        <v>0</v>
      </c>
      <c r="U4" s="206">
        <f>ISI!U$3</f>
        <v>0</v>
      </c>
      <c r="V4" s="206">
        <f>ISI!V$3</f>
        <v>0</v>
      </c>
      <c r="W4" s="206">
        <f>ISI!W$3</f>
        <v>0</v>
      </c>
    </row>
    <row r="5" spans="1:23" ht="12" customHeight="1" x14ac:dyDescent="0.25">
      <c r="A5" s="13" t="s">
        <v>20</v>
      </c>
      <c r="B5" s="207">
        <f>NFM!B$3</f>
        <v>1.379283166834151</v>
      </c>
      <c r="C5" s="207">
        <f>NFM!C$3</f>
        <v>2.575944359601833</v>
      </c>
      <c r="D5" s="207">
        <f>NFM!D$3</f>
        <v>3.3328071006332332</v>
      </c>
      <c r="E5" s="207">
        <f>NFM!E$3</f>
        <v>3.200431215995418</v>
      </c>
      <c r="F5" s="207">
        <f>NFM!F$3</f>
        <v>4.8385535950453207</v>
      </c>
      <c r="G5" s="207">
        <f>NFM!G$3</f>
        <v>3.5024136198206151</v>
      </c>
      <c r="H5" s="207">
        <f>NFM!H$3</f>
        <v>5.8877129039041147</v>
      </c>
      <c r="I5" s="207">
        <f>NFM!I$3</f>
        <v>8.951104591170731</v>
      </c>
      <c r="J5" s="207">
        <f>NFM!J$3</f>
        <v>16.191481872580081</v>
      </c>
      <c r="K5" s="207">
        <f>NFM!K$3</f>
        <v>7.4547006697206886</v>
      </c>
      <c r="L5" s="207">
        <f>NFM!L$3</f>
        <v>10.9207886708688</v>
      </c>
      <c r="M5" s="207">
        <f>NFM!M$3</f>
        <v>11.13260165527168</v>
      </c>
      <c r="N5" s="207">
        <f>NFM!N$3</f>
        <v>8.4208708044090823</v>
      </c>
      <c r="O5" s="207">
        <f>NFM!O$3</f>
        <v>8.8842057416762223</v>
      </c>
      <c r="P5" s="207">
        <f>NFM!P$3</f>
        <v>10.86912765186587</v>
      </c>
      <c r="Q5" s="207">
        <f>NFM!Q$3</f>
        <v>12</v>
      </c>
      <c r="R5" s="207">
        <f>NFM!R$3</f>
        <v>16.106222501571342</v>
      </c>
      <c r="S5" s="207">
        <f>NFM!S$3</f>
        <v>27.651871490065279</v>
      </c>
      <c r="T5" s="207">
        <f>NFM!T$3</f>
        <v>28.83229216722729</v>
      </c>
      <c r="U5" s="207">
        <f>NFM!U$3</f>
        <v>27.351201623650951</v>
      </c>
      <c r="V5" s="207">
        <f>NFM!V$3</f>
        <v>19.78810962262499</v>
      </c>
      <c r="W5" s="207">
        <f>NFM!W$3</f>
        <v>25.224929131917339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0</v>
      </c>
      <c r="C7" s="206">
        <f>NFM!C$5</f>
        <v>0</v>
      </c>
      <c r="D7" s="206">
        <f>NFM!D$5</f>
        <v>0</v>
      </c>
      <c r="E7" s="206">
        <f>NFM!E$5</f>
        <v>0</v>
      </c>
      <c r="F7" s="206">
        <f>NFM!F$5</f>
        <v>0</v>
      </c>
      <c r="G7" s="206">
        <f>NFM!G$5</f>
        <v>0</v>
      </c>
      <c r="H7" s="206">
        <f>NFM!H$5</f>
        <v>0</v>
      </c>
      <c r="I7" s="206">
        <f>NFM!I$5</f>
        <v>0</v>
      </c>
      <c r="J7" s="206">
        <f>NFM!J$5</f>
        <v>0</v>
      </c>
      <c r="K7" s="206">
        <f>NFM!K$5</f>
        <v>0</v>
      </c>
      <c r="L7" s="206">
        <f>NFM!L$5</f>
        <v>0</v>
      </c>
      <c r="M7" s="206">
        <f>NFM!M$5</f>
        <v>0</v>
      </c>
      <c r="N7" s="206">
        <f>NFM!N$5</f>
        <v>0</v>
      </c>
      <c r="O7" s="206">
        <f>NFM!O$5</f>
        <v>0</v>
      </c>
      <c r="P7" s="206">
        <f>NFM!P$5</f>
        <v>0</v>
      </c>
      <c r="Q7" s="206">
        <f>NFM!Q$5</f>
        <v>0</v>
      </c>
      <c r="R7" s="206">
        <f>NFM!R$5</f>
        <v>0</v>
      </c>
      <c r="S7" s="206">
        <f>NFM!S$5</f>
        <v>0</v>
      </c>
      <c r="T7" s="206">
        <f>NFM!T$5</f>
        <v>0</v>
      </c>
      <c r="U7" s="206">
        <f>NFM!U$5</f>
        <v>0</v>
      </c>
      <c r="V7" s="206">
        <f>NFM!V$5</f>
        <v>0</v>
      </c>
      <c r="W7" s="206">
        <f>NFM!W$5</f>
        <v>0</v>
      </c>
    </row>
    <row r="8" spans="1:23" ht="12" customHeight="1" x14ac:dyDescent="0.25">
      <c r="A8" s="14" t="s">
        <v>45</v>
      </c>
      <c r="B8" s="206">
        <f>NFM!B$8</f>
        <v>1.379283166834151</v>
      </c>
      <c r="C8" s="206">
        <f>NFM!C$8</f>
        <v>2.575944359601833</v>
      </c>
      <c r="D8" s="206">
        <f>NFM!D$8</f>
        <v>3.3328071006332332</v>
      </c>
      <c r="E8" s="206">
        <f>NFM!E$8</f>
        <v>3.200431215995418</v>
      </c>
      <c r="F8" s="206">
        <f>NFM!F$8</f>
        <v>4.8385535950453207</v>
      </c>
      <c r="G8" s="206">
        <f>NFM!G$8</f>
        <v>3.5024136198206151</v>
      </c>
      <c r="H8" s="206">
        <f>NFM!H$8</f>
        <v>5.8877129039041147</v>
      </c>
      <c r="I8" s="206">
        <f>NFM!I$8</f>
        <v>8.951104591170731</v>
      </c>
      <c r="J8" s="206">
        <f>NFM!J$8</f>
        <v>16.191481872580081</v>
      </c>
      <c r="K8" s="206">
        <f>NFM!K$8</f>
        <v>7.4547006697206886</v>
      </c>
      <c r="L8" s="206">
        <f>NFM!L$8</f>
        <v>10.9207886708688</v>
      </c>
      <c r="M8" s="206">
        <f>NFM!M$8</f>
        <v>11.13260165527168</v>
      </c>
      <c r="N8" s="206">
        <f>NFM!N$8</f>
        <v>8.4208708044090823</v>
      </c>
      <c r="O8" s="206">
        <f>NFM!O$8</f>
        <v>8.8842057416762223</v>
      </c>
      <c r="P8" s="206">
        <f>NFM!P$8</f>
        <v>10.86912765186587</v>
      </c>
      <c r="Q8" s="206">
        <f>NFM!Q$8</f>
        <v>12</v>
      </c>
      <c r="R8" s="206">
        <f>NFM!R$8</f>
        <v>16.106222501571342</v>
      </c>
      <c r="S8" s="206">
        <f>NFM!S$8</f>
        <v>27.651871490065279</v>
      </c>
      <c r="T8" s="206">
        <f>NFM!T$8</f>
        <v>28.83229216722729</v>
      </c>
      <c r="U8" s="206">
        <f>NFM!U$8</f>
        <v>27.351201623650951</v>
      </c>
      <c r="V8" s="206">
        <f>NFM!V$8</f>
        <v>19.78810962262499</v>
      </c>
      <c r="W8" s="206">
        <f>NFM!W$8</f>
        <v>25.224929131917339</v>
      </c>
    </row>
    <row r="9" spans="1:23" ht="12" customHeight="1" x14ac:dyDescent="0.25">
      <c r="A9" s="13" t="s">
        <v>21</v>
      </c>
      <c r="B9" s="207">
        <f>CHI!B$3</f>
        <v>86.894839510551535</v>
      </c>
      <c r="C9" s="207">
        <f>CHI!C$3</f>
        <v>106.34970284641852</v>
      </c>
      <c r="D9" s="207">
        <f>CHI!D$3</f>
        <v>94.546475117963823</v>
      </c>
      <c r="E9" s="207">
        <f>CHI!E$3</f>
        <v>108.14088635100309</v>
      </c>
      <c r="F9" s="207">
        <f>CHI!F$3</f>
        <v>110.80287732653785</v>
      </c>
      <c r="G9" s="207">
        <f>CHI!G$3</f>
        <v>132.02576558193365</v>
      </c>
      <c r="H9" s="207">
        <f>CHI!H$3</f>
        <v>127.42692927735334</v>
      </c>
      <c r="I9" s="207">
        <f>CHI!I$3</f>
        <v>132.65039720526624</v>
      </c>
      <c r="J9" s="207">
        <f>CHI!J$3</f>
        <v>159.68555672885134</v>
      </c>
      <c r="K9" s="207">
        <f>CHI!K$3</f>
        <v>90.779016219985792</v>
      </c>
      <c r="L9" s="207">
        <f>CHI!L$3</f>
        <v>123.57109789537409</v>
      </c>
      <c r="M9" s="207">
        <f>CHI!M$3</f>
        <v>144.9487225620727</v>
      </c>
      <c r="N9" s="207">
        <f>CHI!N$3</f>
        <v>95.436535783302929</v>
      </c>
      <c r="O9" s="207">
        <f>CHI!O$3</f>
        <v>101.9617565934236</v>
      </c>
      <c r="P9" s="207">
        <f>CHI!P$3</f>
        <v>106.77911517249707</v>
      </c>
      <c r="Q9" s="207">
        <f>CHI!Q$3</f>
        <v>117.1</v>
      </c>
      <c r="R9" s="207">
        <f>CHI!R$3</f>
        <v>128.8497800125707</v>
      </c>
      <c r="S9" s="207">
        <f>CHI!S$3</f>
        <v>116.5939736024402</v>
      </c>
      <c r="T9" s="207">
        <f>CHI!T$3</f>
        <v>123.85192169947322</v>
      </c>
      <c r="U9" s="207">
        <f>CHI!U$3</f>
        <v>112.62771878783656</v>
      </c>
      <c r="V9" s="207">
        <f>CHI!V$3</f>
        <v>133.3508449347693</v>
      </c>
      <c r="W9" s="207">
        <f>CHI!W$3</f>
        <v>143.70814674828478</v>
      </c>
    </row>
    <row r="10" spans="1:23" ht="12" customHeight="1" x14ac:dyDescent="0.25">
      <c r="A10" s="14" t="s">
        <v>57</v>
      </c>
      <c r="B10" s="206">
        <f>CHI!B$5</f>
        <v>50.987798552767522</v>
      </c>
      <c r="C10" s="206">
        <f>CHI!C$5</f>
        <v>56.46726058872914</v>
      </c>
      <c r="D10" s="206">
        <f>CHI!D$5</f>
        <v>45.901688952400761</v>
      </c>
      <c r="E10" s="206">
        <f>CHI!E$5</f>
        <v>71.066995988458274</v>
      </c>
      <c r="F10" s="206">
        <f>CHI!F$5</f>
        <v>72.248234034612821</v>
      </c>
      <c r="G10" s="206">
        <f>CHI!G$5</f>
        <v>79.912482679386002</v>
      </c>
      <c r="H10" s="206">
        <f>CHI!H$5</f>
        <v>78.095301429418726</v>
      </c>
      <c r="I10" s="206">
        <f>CHI!I$5</f>
        <v>79.430186969239841</v>
      </c>
      <c r="J10" s="206">
        <f>CHI!J$5</f>
        <v>86.701912007462624</v>
      </c>
      <c r="K10" s="206">
        <f>CHI!K$5</f>
        <v>6.2961910433654653</v>
      </c>
      <c r="L10" s="206">
        <f>CHI!L$5</f>
        <v>37.811846819089951</v>
      </c>
      <c r="M10" s="206">
        <f>CHI!M$5</f>
        <v>55.942982423799108</v>
      </c>
      <c r="N10" s="206">
        <f>CHI!N$5</f>
        <v>11.72480008908029</v>
      </c>
      <c r="O10" s="206">
        <f>CHI!O$5</f>
        <v>21.513207508186898</v>
      </c>
      <c r="P10" s="206">
        <f>CHI!P$5</f>
        <v>48.283559207484707</v>
      </c>
      <c r="Q10" s="206">
        <f>CHI!Q$5</f>
        <v>49.241282051282049</v>
      </c>
      <c r="R10" s="206">
        <f>CHI!R$5</f>
        <v>61.974490945530867</v>
      </c>
      <c r="S10" s="206">
        <f>CHI!S$5</f>
        <v>59.055891605280131</v>
      </c>
      <c r="T10" s="206">
        <f>CHI!T$5</f>
        <v>52.156050934962813</v>
      </c>
      <c r="U10" s="206">
        <f>CHI!U$5</f>
        <v>34.656124571077399</v>
      </c>
      <c r="V10" s="206">
        <f>CHI!V$5</f>
        <v>32.327782803734181</v>
      </c>
      <c r="W10" s="206">
        <f>CHI!W$5</f>
        <v>33.093180623691971</v>
      </c>
    </row>
    <row r="11" spans="1:23" ht="12" customHeight="1" x14ac:dyDescent="0.25">
      <c r="A11" s="14" t="s">
        <v>47</v>
      </c>
      <c r="B11" s="206">
        <f>CHI!B$6</f>
        <v>28.222463313993739</v>
      </c>
      <c r="C11" s="206">
        <f>CHI!C$6</f>
        <v>40.68264097339712</v>
      </c>
      <c r="D11" s="206">
        <f>CHI!D$6</f>
        <v>38.99718666373002</v>
      </c>
      <c r="E11" s="206">
        <f>CHI!E$6</f>
        <v>28.651702952030561</v>
      </c>
      <c r="F11" s="206">
        <f>CHI!F$6</f>
        <v>30.812957539852519</v>
      </c>
      <c r="G11" s="206">
        <f>CHI!G$6</f>
        <v>46.174407634156168</v>
      </c>
      <c r="H11" s="206">
        <f>CHI!H$6</f>
        <v>42.322445819477338</v>
      </c>
      <c r="I11" s="206">
        <f>CHI!I$6</f>
        <v>45.139351924552827</v>
      </c>
      <c r="J11" s="206">
        <f>CHI!J$6</f>
        <v>61.720005157854757</v>
      </c>
      <c r="K11" s="206">
        <f>CHI!K$6</f>
        <v>74.382908140224558</v>
      </c>
      <c r="L11" s="206">
        <f>CHI!L$6</f>
        <v>73.53271593389843</v>
      </c>
      <c r="M11" s="206">
        <f>CHI!M$6</f>
        <v>75.624128047593487</v>
      </c>
      <c r="N11" s="206">
        <f>CHI!N$6</f>
        <v>71.728188780255863</v>
      </c>
      <c r="O11" s="206">
        <f>CHI!O$6</f>
        <v>69.601553702957602</v>
      </c>
      <c r="P11" s="206">
        <f>CHI!P$6</f>
        <v>48.028988596548942</v>
      </c>
      <c r="Q11" s="206">
        <f>CHI!Q$6</f>
        <v>56.858717948717953</v>
      </c>
      <c r="R11" s="206">
        <f>CHI!R$6</f>
        <v>52.340405346109613</v>
      </c>
      <c r="S11" s="206">
        <f>CHI!S$6</f>
        <v>44.994965032594394</v>
      </c>
      <c r="T11" s="206">
        <f>CHI!T$6</f>
        <v>60.362422585568858</v>
      </c>
      <c r="U11" s="206">
        <f>CHI!U$6</f>
        <v>65.602579469757771</v>
      </c>
      <c r="V11" s="206">
        <f>CHI!V$6</f>
        <v>82.810996637645744</v>
      </c>
      <c r="W11" s="206">
        <f>CHI!W$6</f>
        <v>94.428285215838031</v>
      </c>
    </row>
    <row r="12" spans="1:23" ht="12" customHeight="1" x14ac:dyDescent="0.25">
      <c r="A12" s="14" t="s">
        <v>48</v>
      </c>
      <c r="B12" s="206">
        <f>CHI!B$7</f>
        <v>7.6845776437902709</v>
      </c>
      <c r="C12" s="206">
        <f>CHI!C$7</f>
        <v>9.1998012842922599</v>
      </c>
      <c r="D12" s="206">
        <f>CHI!D$7</f>
        <v>9.647599501833044</v>
      </c>
      <c r="E12" s="206">
        <f>CHI!E$7</f>
        <v>8.42218741051426</v>
      </c>
      <c r="F12" s="206">
        <f>CHI!F$7</f>
        <v>7.7416857520725131</v>
      </c>
      <c r="G12" s="206">
        <f>CHI!G$7</f>
        <v>5.9388752683914792</v>
      </c>
      <c r="H12" s="206">
        <f>CHI!H$7</f>
        <v>7.0091820284572792</v>
      </c>
      <c r="I12" s="206">
        <f>CHI!I$7</f>
        <v>8.080858311473575</v>
      </c>
      <c r="J12" s="206">
        <f>CHI!J$7</f>
        <v>11.263639563533969</v>
      </c>
      <c r="K12" s="206">
        <f>CHI!K$7</f>
        <v>10.09991703639577</v>
      </c>
      <c r="L12" s="206">
        <f>CHI!L$7</f>
        <v>12.226535142385719</v>
      </c>
      <c r="M12" s="206">
        <f>CHI!M$7</f>
        <v>13.3816120906801</v>
      </c>
      <c r="N12" s="206">
        <f>CHI!N$7</f>
        <v>11.983546913966769</v>
      </c>
      <c r="O12" s="206">
        <f>CHI!O$7</f>
        <v>10.846995382279109</v>
      </c>
      <c r="P12" s="206">
        <f>CHI!P$7</f>
        <v>10.46656736846343</v>
      </c>
      <c r="Q12" s="206">
        <f>CHI!Q$7</f>
        <v>11</v>
      </c>
      <c r="R12" s="206">
        <f>CHI!R$7</f>
        <v>14.53488372093023</v>
      </c>
      <c r="S12" s="206">
        <f>CHI!S$7</f>
        <v>12.543116964565691</v>
      </c>
      <c r="T12" s="206">
        <f>CHI!T$7</f>
        <v>11.33344817894155</v>
      </c>
      <c r="U12" s="206">
        <f>CHI!U$7</f>
        <v>12.36901474700139</v>
      </c>
      <c r="V12" s="206">
        <f>CHI!V$7</f>
        <v>18.212065493389371</v>
      </c>
      <c r="W12" s="206">
        <f>CHI!W$7</f>
        <v>16.186680908754781</v>
      </c>
    </row>
    <row r="13" spans="1:23" ht="12" customHeight="1" x14ac:dyDescent="0.25">
      <c r="A13" s="13" t="s">
        <v>22</v>
      </c>
      <c r="B13" s="207">
        <f>NMM!B$3</f>
        <v>111.72193651356623</v>
      </c>
      <c r="C13" s="207">
        <f>NMM!C$3</f>
        <v>124.38131336363136</v>
      </c>
      <c r="D13" s="207">
        <f>NMM!D$3</f>
        <v>131.20735322492939</v>
      </c>
      <c r="E13" s="207">
        <f>NMM!E$3</f>
        <v>164.73798574965892</v>
      </c>
      <c r="F13" s="207">
        <f>NMM!F$3</f>
        <v>175.63949550014516</v>
      </c>
      <c r="G13" s="207">
        <f>NMM!G$3</f>
        <v>206.64240356941633</v>
      </c>
      <c r="H13" s="207">
        <f>NMM!H$3</f>
        <v>251.34926754047808</v>
      </c>
      <c r="I13" s="207">
        <f>NMM!I$3</f>
        <v>285.06781704936776</v>
      </c>
      <c r="J13" s="207">
        <f>NMM!J$3</f>
        <v>189.60459931948844</v>
      </c>
      <c r="K13" s="207">
        <f>NMM!K$3</f>
        <v>103.40391251548054</v>
      </c>
      <c r="L13" s="207">
        <f>NMM!L$3</f>
        <v>114.90568949348912</v>
      </c>
      <c r="M13" s="207">
        <f>NMM!M$3</f>
        <v>134.04102195034187</v>
      </c>
      <c r="N13" s="207">
        <f>NMM!N$3</f>
        <v>129.7677782935861</v>
      </c>
      <c r="O13" s="207">
        <f>NMM!O$3</f>
        <v>128.9242879722317</v>
      </c>
      <c r="P13" s="207">
        <f>NMM!P$3</f>
        <v>133.24745380620749</v>
      </c>
      <c r="Q13" s="207">
        <f>NMM!Q$3</f>
        <v>141</v>
      </c>
      <c r="R13" s="207">
        <f>NMM!R$3</f>
        <v>159.19626021370209</v>
      </c>
      <c r="S13" s="207">
        <f>NMM!S$3</f>
        <v>179.30955842526868</v>
      </c>
      <c r="T13" s="207">
        <f>NMM!T$3</f>
        <v>165.28700824168351</v>
      </c>
      <c r="U13" s="207">
        <f>NMM!U$3</f>
        <v>163.58457531597605</v>
      </c>
      <c r="V13" s="207">
        <f>NMM!V$3</f>
        <v>141.05594956658791</v>
      </c>
      <c r="W13" s="207">
        <f>NMM!W$3</f>
        <v>157.42985086890434</v>
      </c>
    </row>
    <row r="14" spans="1:23" ht="12" customHeight="1" x14ac:dyDescent="0.25">
      <c r="A14" s="14" t="s">
        <v>49</v>
      </c>
      <c r="B14" s="206">
        <f>NMM!B$4</f>
        <v>42.187078618051878</v>
      </c>
      <c r="C14" s="206">
        <f>NMM!C$4</f>
        <v>50.222651490170989</v>
      </c>
      <c r="D14" s="206">
        <f>NMM!D$4</f>
        <v>59.862405438721083</v>
      </c>
      <c r="E14" s="206">
        <f>NMM!E$4</f>
        <v>71.253356790074776</v>
      </c>
      <c r="F14" s="206">
        <f>NMM!F$4</f>
        <v>83.055370091424138</v>
      </c>
      <c r="G14" s="206">
        <f>NMM!G$4</f>
        <v>115.1627936352055</v>
      </c>
      <c r="H14" s="206">
        <f>NMM!H$4</f>
        <v>131.16351422641549</v>
      </c>
      <c r="I14" s="206">
        <f>NMM!I$4</f>
        <v>163.53884148555309</v>
      </c>
      <c r="J14" s="206">
        <f>NMM!J$4</f>
        <v>104.8342900267027</v>
      </c>
      <c r="K14" s="206">
        <f>NMM!K$4</f>
        <v>34.352868534307703</v>
      </c>
      <c r="L14" s="206">
        <f>NMM!L$4</f>
        <v>42.929593245976953</v>
      </c>
      <c r="M14" s="206">
        <f>NMM!M$4</f>
        <v>71.950268934384241</v>
      </c>
      <c r="N14" s="206">
        <f>NMM!N$4</f>
        <v>67.88205759715369</v>
      </c>
      <c r="O14" s="206">
        <f>NMM!O$4</f>
        <v>63.746760301613072</v>
      </c>
      <c r="P14" s="206">
        <f>NMM!P$4</f>
        <v>72.494300208833906</v>
      </c>
      <c r="Q14" s="206">
        <f>NMM!Q$4</f>
        <v>76.475995274097983</v>
      </c>
      <c r="R14" s="206">
        <f>NMM!R$4</f>
        <v>91.744402667546709</v>
      </c>
      <c r="S14" s="206">
        <f>NMM!S$4</f>
        <v>104.8948604452782</v>
      </c>
      <c r="T14" s="206">
        <f>NMM!T$4</f>
        <v>94.346536833124532</v>
      </c>
      <c r="U14" s="206">
        <f>NMM!U$4</f>
        <v>84.860781117384775</v>
      </c>
      <c r="V14" s="206">
        <f>NMM!V$4</f>
        <v>87.306322362905249</v>
      </c>
      <c r="W14" s="206">
        <f>NMM!W$4</f>
        <v>111.516466461821</v>
      </c>
    </row>
    <row r="15" spans="1:23" ht="12" customHeight="1" x14ac:dyDescent="0.25">
      <c r="A15" s="14" t="s">
        <v>50</v>
      </c>
      <c r="B15" s="206">
        <f>NMM!B$5</f>
        <v>9.4994615052865399</v>
      </c>
      <c r="C15" s="206">
        <f>NMM!C$5</f>
        <v>16.018337110401621</v>
      </c>
      <c r="D15" s="206">
        <f>NMM!D$5</f>
        <v>6.649357991104921</v>
      </c>
      <c r="E15" s="206">
        <f>NMM!E$5</f>
        <v>9.1440637963160327</v>
      </c>
      <c r="F15" s="206">
        <f>NMM!F$5</f>
        <v>8.0671592887040617</v>
      </c>
      <c r="G15" s="206">
        <f>NMM!G$5</f>
        <v>7.7960050066735107</v>
      </c>
      <c r="H15" s="206">
        <f>NMM!H$5</f>
        <v>12.33964275246187</v>
      </c>
      <c r="I15" s="206">
        <f>NMM!I$5</f>
        <v>16.643620589208741</v>
      </c>
      <c r="J15" s="206">
        <f>NMM!J$5</f>
        <v>17.283491058456359</v>
      </c>
      <c r="K15" s="206">
        <f>NMM!K$5</f>
        <v>11.154584975707939</v>
      </c>
      <c r="L15" s="206">
        <f>NMM!L$5</f>
        <v>12.07741646637087</v>
      </c>
      <c r="M15" s="206">
        <f>NMM!M$5</f>
        <v>15.74217213795043</v>
      </c>
      <c r="N15" s="206">
        <f>NMM!N$5</f>
        <v>14.963867918501739</v>
      </c>
      <c r="O15" s="206">
        <f>NMM!O$5</f>
        <v>19.418799393866131</v>
      </c>
      <c r="P15" s="206">
        <f>NMM!P$5</f>
        <v>16.02062275598561</v>
      </c>
      <c r="Q15" s="206">
        <f>NMM!Q$5</f>
        <v>15.572259993854599</v>
      </c>
      <c r="R15" s="206">
        <f>NMM!R$5</f>
        <v>16.290063255931109</v>
      </c>
      <c r="S15" s="206">
        <f>NMM!S$5</f>
        <v>22.857544290997399</v>
      </c>
      <c r="T15" s="206">
        <f>NMM!T$5</f>
        <v>22.373886395242138</v>
      </c>
      <c r="U15" s="206">
        <f>NMM!U$5</f>
        <v>23.478769570113979</v>
      </c>
      <c r="V15" s="206">
        <f>NMM!V$5</f>
        <v>13.97547960911335</v>
      </c>
      <c r="W15" s="206">
        <f>NMM!W$5</f>
        <v>1.942264447538967</v>
      </c>
    </row>
    <row r="16" spans="1:23" ht="12" customHeight="1" x14ac:dyDescent="0.25">
      <c r="A16" s="14" t="s">
        <v>58</v>
      </c>
      <c r="B16" s="206">
        <f>NMM!B$6</f>
        <v>60.035396390227817</v>
      </c>
      <c r="C16" s="206">
        <f>NMM!C$6</f>
        <v>58.14032476305875</v>
      </c>
      <c r="D16" s="206">
        <f>NMM!D$6</f>
        <v>64.695589795103388</v>
      </c>
      <c r="E16" s="206">
        <f>NMM!E$6</f>
        <v>84.34056516326811</v>
      </c>
      <c r="F16" s="206">
        <f>NMM!F$6</f>
        <v>84.51696612001696</v>
      </c>
      <c r="G16" s="206">
        <f>NMM!G$6</f>
        <v>83.683604927537331</v>
      </c>
      <c r="H16" s="206">
        <f>NMM!H$6</f>
        <v>107.8461105616007</v>
      </c>
      <c r="I16" s="206">
        <f>NMM!I$6</f>
        <v>104.8853549746059</v>
      </c>
      <c r="J16" s="206">
        <f>NMM!J$6</f>
        <v>67.486818234329391</v>
      </c>
      <c r="K16" s="206">
        <f>NMM!K$6</f>
        <v>57.896459005464898</v>
      </c>
      <c r="L16" s="206">
        <f>NMM!L$6</f>
        <v>59.89867978114129</v>
      </c>
      <c r="M16" s="206">
        <f>NMM!M$6</f>
        <v>46.348580878007198</v>
      </c>
      <c r="N16" s="206">
        <f>NMM!N$6</f>
        <v>46.921852777930667</v>
      </c>
      <c r="O16" s="206">
        <f>NMM!O$6</f>
        <v>45.7587282767525</v>
      </c>
      <c r="P16" s="206">
        <f>NMM!P$6</f>
        <v>44.73253084138797</v>
      </c>
      <c r="Q16" s="206">
        <f>NMM!Q$6</f>
        <v>48.951744732047423</v>
      </c>
      <c r="R16" s="206">
        <f>NMM!R$6</f>
        <v>51.161794290224272</v>
      </c>
      <c r="S16" s="206">
        <f>NMM!S$6</f>
        <v>51.557153688993097</v>
      </c>
      <c r="T16" s="206">
        <f>NMM!T$6</f>
        <v>48.566585013316839</v>
      </c>
      <c r="U16" s="206">
        <f>NMM!U$6</f>
        <v>55.245024628477303</v>
      </c>
      <c r="V16" s="206">
        <f>NMM!V$6</f>
        <v>39.774147594569307</v>
      </c>
      <c r="W16" s="206">
        <f>NMM!W$6</f>
        <v>43.971119959544367</v>
      </c>
    </row>
    <row r="17" spans="1:23" ht="12" customHeight="1" x14ac:dyDescent="0.25">
      <c r="A17" s="13" t="s">
        <v>23</v>
      </c>
      <c r="B17" s="207">
        <f>PPA!B$3</f>
        <v>90.047486749029531</v>
      </c>
      <c r="C17" s="207">
        <f>PPA!C$3</f>
        <v>101.93379822995826</v>
      </c>
      <c r="D17" s="207">
        <f>PPA!D$3</f>
        <v>115.42037222192982</v>
      </c>
      <c r="E17" s="207">
        <f>PPA!E$3</f>
        <v>116.39463001330711</v>
      </c>
      <c r="F17" s="207">
        <f>PPA!F$3</f>
        <v>111.44801780587721</v>
      </c>
      <c r="G17" s="207">
        <f>PPA!G$3</f>
        <v>118.92978422086532</v>
      </c>
      <c r="H17" s="207">
        <f>PPA!H$3</f>
        <v>137.660335038901</v>
      </c>
      <c r="I17" s="207">
        <f>PPA!I$3</f>
        <v>146.69865857752029</v>
      </c>
      <c r="J17" s="207">
        <f>PPA!J$3</f>
        <v>134.8116860260472</v>
      </c>
      <c r="K17" s="207">
        <f>PPA!K$3</f>
        <v>106.7705515276125</v>
      </c>
      <c r="L17" s="207">
        <f>PPA!L$3</f>
        <v>146.71842170862857</v>
      </c>
      <c r="M17" s="207">
        <f>PPA!M$3</f>
        <v>139.88844908240372</v>
      </c>
      <c r="N17" s="207">
        <f>PPA!N$3</f>
        <v>138.40456886221082</v>
      </c>
      <c r="O17" s="207">
        <f>PPA!O$3</f>
        <v>130.99038233076101</v>
      </c>
      <c r="P17" s="207">
        <f>PPA!P$3</f>
        <v>131.23465238919528</v>
      </c>
      <c r="Q17" s="207">
        <f>PPA!Q$3</f>
        <v>133.80000000000001</v>
      </c>
      <c r="R17" s="207">
        <f>PPA!R$3</f>
        <v>137.5903519798868</v>
      </c>
      <c r="S17" s="207">
        <f>PPA!S$3</f>
        <v>148.99702576090169</v>
      </c>
      <c r="T17" s="207">
        <f>PPA!T$3</f>
        <v>144.43346359243105</v>
      </c>
      <c r="U17" s="207">
        <f>PPA!U$3</f>
        <v>124.56120484656316</v>
      </c>
      <c r="V17" s="207">
        <f>PPA!V$3</f>
        <v>104.89449260134825</v>
      </c>
      <c r="W17" s="207">
        <f>PPA!W$3</f>
        <v>123.00234172794889</v>
      </c>
    </row>
    <row r="18" spans="1:23" ht="12" customHeight="1" x14ac:dyDescent="0.25">
      <c r="A18" s="14" t="s">
        <v>52</v>
      </c>
      <c r="B18" s="206">
        <f>PPA!B$5</f>
        <v>2.564833758403263</v>
      </c>
      <c r="C18" s="206">
        <f>PPA!C$5</f>
        <v>2.0156428362028209</v>
      </c>
      <c r="D18" s="206">
        <f>PPA!D$5</f>
        <v>2.7220315636323349</v>
      </c>
      <c r="E18" s="206">
        <f>PPA!E$5</f>
        <v>3.1369047428425758</v>
      </c>
      <c r="F18" s="206">
        <f>PPA!F$5</f>
        <v>2.6907486439299149</v>
      </c>
      <c r="G18" s="206">
        <f>PPA!G$5</f>
        <v>2.8190720803182008</v>
      </c>
      <c r="H18" s="206">
        <f>PPA!H$5</f>
        <v>5.8631576515156123</v>
      </c>
      <c r="I18" s="206">
        <f>PPA!I$5</f>
        <v>9.408081444299901</v>
      </c>
      <c r="J18" s="206">
        <f>PPA!J$5</f>
        <v>10.715970448126731</v>
      </c>
      <c r="K18" s="206">
        <f>PPA!K$5</f>
        <v>8.0198760472442885</v>
      </c>
      <c r="L18" s="206">
        <f>PPA!L$5</f>
        <v>13.795351403506499</v>
      </c>
      <c r="M18" s="206">
        <f>PPA!M$5</f>
        <v>12.65215808327264</v>
      </c>
      <c r="N18" s="206">
        <f>PPA!N$5</f>
        <v>11.20357881829645</v>
      </c>
      <c r="O18" s="206">
        <f>PPA!O$5</f>
        <v>10.43837398197144</v>
      </c>
      <c r="P18" s="206">
        <f>PPA!P$5</f>
        <v>10.839559898855819</v>
      </c>
      <c r="Q18" s="206">
        <f>PPA!Q$5</f>
        <v>11.66382764646697</v>
      </c>
      <c r="R18" s="206">
        <f>PPA!R$5</f>
        <v>11.540253950919411</v>
      </c>
      <c r="S18" s="206">
        <f>PPA!S$5</f>
        <v>13.35699761654122</v>
      </c>
      <c r="T18" s="206">
        <f>PPA!T$5</f>
        <v>13.90241124247571</v>
      </c>
      <c r="U18" s="206">
        <f>PPA!U$5</f>
        <v>10.593935286697519</v>
      </c>
      <c r="V18" s="206">
        <f>PPA!V$5</f>
        <v>8.1400251847539877</v>
      </c>
      <c r="W18" s="206">
        <f>PPA!W$5</f>
        <v>12.31148878369256</v>
      </c>
    </row>
    <row r="19" spans="1:23" ht="12" customHeight="1" x14ac:dyDescent="0.25">
      <c r="A19" s="14" t="s">
        <v>59</v>
      </c>
      <c r="B19" s="206">
        <f>PPA!B$6</f>
        <v>35.266933103333457</v>
      </c>
      <c r="C19" s="206">
        <f>PPA!C$6</f>
        <v>38.279486788997268</v>
      </c>
      <c r="D19" s="206">
        <f>PPA!D$6</f>
        <v>43.411035145132949</v>
      </c>
      <c r="E19" s="206">
        <f>PPA!E$6</f>
        <v>40.995357288252137</v>
      </c>
      <c r="F19" s="206">
        <f>PPA!F$6</f>
        <v>35.372539637093283</v>
      </c>
      <c r="G19" s="206">
        <f>PPA!G$6</f>
        <v>36.925708561994007</v>
      </c>
      <c r="H19" s="206">
        <f>PPA!H$6</f>
        <v>43.621667469392783</v>
      </c>
      <c r="I19" s="206">
        <f>PPA!I$6</f>
        <v>47.282247633114721</v>
      </c>
      <c r="J19" s="206">
        <f>PPA!J$6</f>
        <v>43.25563579380686</v>
      </c>
      <c r="K19" s="206">
        <f>PPA!K$6</f>
        <v>31.538132345305819</v>
      </c>
      <c r="L19" s="206">
        <f>PPA!L$6</f>
        <v>55.76532426094041</v>
      </c>
      <c r="M19" s="206">
        <f>PPA!M$6</f>
        <v>50.657485673474397</v>
      </c>
      <c r="N19" s="206">
        <f>PPA!N$6</f>
        <v>44.935559877764113</v>
      </c>
      <c r="O19" s="206">
        <f>PPA!O$6</f>
        <v>41.420594417115353</v>
      </c>
      <c r="P19" s="206">
        <f>PPA!P$6</f>
        <v>42.399037581116808</v>
      </c>
      <c r="Q19" s="206">
        <f>PPA!Q$6</f>
        <v>44.83617235353303</v>
      </c>
      <c r="R19" s="206">
        <f>PPA!R$6</f>
        <v>44.929733478370338</v>
      </c>
      <c r="S19" s="206">
        <f>PPA!S$6</f>
        <v>52.684413674164517</v>
      </c>
      <c r="T19" s="206">
        <f>PPA!T$6</f>
        <v>55.18628885635195</v>
      </c>
      <c r="U19" s="206">
        <f>PPA!U$6</f>
        <v>42.801881895780291</v>
      </c>
      <c r="V19" s="206">
        <f>PPA!V$6</f>
        <v>31.085962031776969</v>
      </c>
      <c r="W19" s="206">
        <f>PPA!W$6</f>
        <v>45.779797523361388</v>
      </c>
    </row>
    <row r="20" spans="1:23" ht="12" customHeight="1" x14ac:dyDescent="0.25">
      <c r="A20" s="14" t="s">
        <v>60</v>
      </c>
      <c r="B20" s="206">
        <f>PPA!B$7</f>
        <v>52.215719887292813</v>
      </c>
      <c r="C20" s="206">
        <f>PPA!C$7</f>
        <v>61.638668604758159</v>
      </c>
      <c r="D20" s="206">
        <f>PPA!D$7</f>
        <v>69.28730551316454</v>
      </c>
      <c r="E20" s="206">
        <f>PPA!E$7</f>
        <v>72.262367982212396</v>
      </c>
      <c r="F20" s="206">
        <f>PPA!F$7</f>
        <v>73.384729524854023</v>
      </c>
      <c r="G20" s="206">
        <f>PPA!G$7</f>
        <v>79.185003578553108</v>
      </c>
      <c r="H20" s="206">
        <f>PPA!H$7</f>
        <v>88.175509917992599</v>
      </c>
      <c r="I20" s="206">
        <f>PPA!I$7</f>
        <v>90.008329500105674</v>
      </c>
      <c r="J20" s="206">
        <f>PPA!J$7</f>
        <v>80.840079784113613</v>
      </c>
      <c r="K20" s="206">
        <f>PPA!K$7</f>
        <v>67.21254313506239</v>
      </c>
      <c r="L20" s="206">
        <f>PPA!L$7</f>
        <v>77.157746044181664</v>
      </c>
      <c r="M20" s="206">
        <f>PPA!M$7</f>
        <v>76.578805325656688</v>
      </c>
      <c r="N20" s="206">
        <f>PPA!N$7</f>
        <v>82.265430166150253</v>
      </c>
      <c r="O20" s="206">
        <f>PPA!O$7</f>
        <v>79.131413931674217</v>
      </c>
      <c r="P20" s="206">
        <f>PPA!P$7</f>
        <v>77.99605490922265</v>
      </c>
      <c r="Q20" s="206">
        <f>PPA!Q$7</f>
        <v>77.300000000000011</v>
      </c>
      <c r="R20" s="206">
        <f>PPA!R$7</f>
        <v>81.120364550597046</v>
      </c>
      <c r="S20" s="206">
        <f>PPA!S$7</f>
        <v>82.955614470195954</v>
      </c>
      <c r="T20" s="206">
        <f>PPA!T$7</f>
        <v>75.344763493603395</v>
      </c>
      <c r="U20" s="206">
        <f>PPA!U$7</f>
        <v>71.165387664085344</v>
      </c>
      <c r="V20" s="206">
        <f>PPA!V$7</f>
        <v>65.668505384817294</v>
      </c>
      <c r="W20" s="206">
        <f>PPA!W$7</f>
        <v>64.91105542089494</v>
      </c>
    </row>
    <row r="21" spans="1:23" ht="12" customHeight="1" x14ac:dyDescent="0.25">
      <c r="A21" s="15" t="s">
        <v>61</v>
      </c>
      <c r="B21" s="208">
        <f>FBT!B$3</f>
        <v>347.18527713739633</v>
      </c>
      <c r="C21" s="208">
        <f>FBT!C$3</f>
        <v>359.34423816445559</v>
      </c>
      <c r="D21" s="208">
        <f>FBT!D$3</f>
        <v>340.12173516462309</v>
      </c>
      <c r="E21" s="208">
        <f>FBT!E$3</f>
        <v>348.34167129886981</v>
      </c>
      <c r="F21" s="208">
        <f>FBT!F$3</f>
        <v>311.76413664075352</v>
      </c>
      <c r="G21" s="208">
        <f>FBT!G$3</f>
        <v>335.01347667849359</v>
      </c>
      <c r="H21" s="208">
        <f>FBT!H$3</f>
        <v>355.22534520221501</v>
      </c>
      <c r="I21" s="208">
        <f>FBT!I$3</f>
        <v>352.57406417444707</v>
      </c>
      <c r="J21" s="208">
        <f>FBT!J$3</f>
        <v>352.22339551801008</v>
      </c>
      <c r="K21" s="208">
        <f>FBT!K$3</f>
        <v>369.60886868905482</v>
      </c>
      <c r="L21" s="208">
        <f>FBT!L$3</f>
        <v>319.55177284759571</v>
      </c>
      <c r="M21" s="208">
        <f>FBT!M$3</f>
        <v>322.84544800287881</v>
      </c>
      <c r="N21" s="208">
        <f>FBT!N$3</f>
        <v>334.0278752415602</v>
      </c>
      <c r="O21" s="208">
        <f>FBT!O$3</f>
        <v>346.17410977159318</v>
      </c>
      <c r="P21" s="208">
        <f>FBT!P$3</f>
        <v>400.04428163117427</v>
      </c>
      <c r="Q21" s="208">
        <f>FBT!Q$3</f>
        <v>380.2</v>
      </c>
      <c r="R21" s="208">
        <f>FBT!R$3</f>
        <v>379.08548082966689</v>
      </c>
      <c r="S21" s="208">
        <f>FBT!S$3</f>
        <v>377.62383952412182</v>
      </c>
      <c r="T21" s="208">
        <f>FBT!T$3</f>
        <v>389.41727942843153</v>
      </c>
      <c r="U21" s="208">
        <f>FBT!U$3</f>
        <v>396.50531780528382</v>
      </c>
      <c r="V21" s="208">
        <f>FBT!V$3</f>
        <v>400.84055686892572</v>
      </c>
      <c r="W21" s="208">
        <f>FBT!W$3</f>
        <v>391.19181627706342</v>
      </c>
    </row>
    <row r="22" spans="1:23" ht="12" customHeight="1" x14ac:dyDescent="0.25">
      <c r="A22" s="12" t="s">
        <v>62</v>
      </c>
      <c r="B22" s="206">
        <f>TRE!B$3</f>
        <v>49.654194006029442</v>
      </c>
      <c r="C22" s="206">
        <f>TRE!C$3</f>
        <v>51.886879243408337</v>
      </c>
      <c r="D22" s="206">
        <f>TRE!D$3</f>
        <v>58.411829711098243</v>
      </c>
      <c r="E22" s="206">
        <f>TRE!E$3</f>
        <v>60.976636852123242</v>
      </c>
      <c r="F22" s="206">
        <f>TRE!F$3</f>
        <v>76.287861681881225</v>
      </c>
      <c r="G22" s="206">
        <f>TRE!G$3</f>
        <v>74.616637987482676</v>
      </c>
      <c r="H22" s="206">
        <f>TRE!H$3</f>
        <v>74.998247704492897</v>
      </c>
      <c r="I22" s="206">
        <f>TRE!I$3</f>
        <v>90.008329500105688</v>
      </c>
      <c r="J22" s="206">
        <f>TRE!J$3</f>
        <v>107.47389416871989</v>
      </c>
      <c r="K22" s="206">
        <f>TRE!K$3</f>
        <v>72.142264545684085</v>
      </c>
      <c r="L22" s="206">
        <f>TRE!L$3</f>
        <v>122.0279429744905</v>
      </c>
      <c r="M22" s="206">
        <f>TRE!M$3</f>
        <v>122.3461676862181</v>
      </c>
      <c r="N22" s="206">
        <f>TRE!N$3</f>
        <v>117.1364720869725</v>
      </c>
      <c r="O22" s="206">
        <f>TRE!O$3</f>
        <v>115.49467464179089</v>
      </c>
      <c r="P22" s="206">
        <f>TRE!P$3</f>
        <v>112.71687935268309</v>
      </c>
      <c r="Q22" s="206">
        <f>TRE!Q$3</f>
        <v>122.2</v>
      </c>
      <c r="R22" s="206">
        <f>TRE!R$3</f>
        <v>121.2877121307354</v>
      </c>
      <c r="S22" s="206">
        <f>TRE!S$3</f>
        <v>110.6074859602611</v>
      </c>
      <c r="T22" s="206">
        <f>TRE!T$3</f>
        <v>121.49456447825339</v>
      </c>
      <c r="U22" s="206">
        <f>TRE!U$3</f>
        <v>112.54061305018161</v>
      </c>
      <c r="V22" s="206">
        <f>TRE!V$3</f>
        <v>116.189475527537</v>
      </c>
      <c r="W22" s="206">
        <f>TRE!W$3</f>
        <v>113.55326404009691</v>
      </c>
    </row>
    <row r="23" spans="1:23" ht="12" customHeight="1" x14ac:dyDescent="0.25">
      <c r="A23" s="12" t="s">
        <v>63</v>
      </c>
      <c r="B23" s="206">
        <f>MAE!B$3</f>
        <v>315.85584520502061</v>
      </c>
      <c r="C23" s="206">
        <f>MAE!C$3</f>
        <v>313.89721982005187</v>
      </c>
      <c r="D23" s="206">
        <f>MAE!D$3</f>
        <v>332.40365556315669</v>
      </c>
      <c r="E23" s="206">
        <f>MAE!E$3</f>
        <v>389.27350211396902</v>
      </c>
      <c r="F23" s="206">
        <f>MAE!F$3</f>
        <v>449.01777362020579</v>
      </c>
      <c r="G23" s="206">
        <f>MAE!G$3</f>
        <v>571.3502565898674</v>
      </c>
      <c r="H23" s="206">
        <f>MAE!H$3</f>
        <v>661.94715076750549</v>
      </c>
      <c r="I23" s="206">
        <f>MAE!I$3</f>
        <v>713.97491204296534</v>
      </c>
      <c r="J23" s="206">
        <f>MAE!J$3</f>
        <v>723.33685322069687</v>
      </c>
      <c r="K23" s="206">
        <f>MAE!K$3</f>
        <v>546.95860236386147</v>
      </c>
      <c r="L23" s="206">
        <f>MAE!L$3</f>
        <v>629.8446161698896</v>
      </c>
      <c r="M23" s="206">
        <f>MAE!M$3</f>
        <v>792.77617848146815</v>
      </c>
      <c r="N23" s="206">
        <f>MAE!N$3</f>
        <v>748.59382253554577</v>
      </c>
      <c r="O23" s="206">
        <f>MAE!O$3</f>
        <v>766.21109286061096</v>
      </c>
      <c r="P23" s="206">
        <f>MAE!P$3</f>
        <v>795.55976007407105</v>
      </c>
      <c r="Q23" s="206">
        <f>MAE!Q$3</f>
        <v>778</v>
      </c>
      <c r="R23" s="206">
        <f>MAE!R$3</f>
        <v>844.29996857322453</v>
      </c>
      <c r="S23" s="206">
        <f>MAE!S$3</f>
        <v>881.1539667607401</v>
      </c>
      <c r="T23" s="206">
        <f>MAE!T$3</f>
        <v>900.05712057882181</v>
      </c>
      <c r="U23" s="206">
        <f>MAE!U$3</f>
        <v>929.59243225351247</v>
      </c>
      <c r="V23" s="206">
        <f>MAE!V$3</f>
        <v>896.24376149198861</v>
      </c>
      <c r="W23" s="206">
        <f>MAE!W$3</f>
        <v>927.81726305410621</v>
      </c>
    </row>
    <row r="24" spans="1:23" ht="12" customHeight="1" x14ac:dyDescent="0.25">
      <c r="A24" s="12" t="s">
        <v>64</v>
      </c>
      <c r="B24" s="206">
        <f>TEL!B$3</f>
        <v>276.25071427163988</v>
      </c>
      <c r="C24" s="206">
        <f>TEL!C$3</f>
        <v>311.68926751182181</v>
      </c>
      <c r="D24" s="206">
        <f>TEL!D$3</f>
        <v>317.66913996035709</v>
      </c>
      <c r="E24" s="206">
        <f>TEL!E$3</f>
        <v>307.24139673556022</v>
      </c>
      <c r="F24" s="206">
        <f>TEL!F$3</f>
        <v>293.53891809941621</v>
      </c>
      <c r="G24" s="206">
        <f>TEL!G$3</f>
        <v>258.56949245458293</v>
      </c>
      <c r="H24" s="206">
        <f>TEL!H$3</f>
        <v>252.33055302446209</v>
      </c>
      <c r="I24" s="206">
        <f>TEL!I$3</f>
        <v>224.89650285316461</v>
      </c>
      <c r="J24" s="206">
        <f>TEL!J$3</f>
        <v>198.99096562243341</v>
      </c>
      <c r="K24" s="206">
        <f>TEL!K$3</f>
        <v>156.54871406413449</v>
      </c>
      <c r="L24" s="206">
        <f>TEL!L$3</f>
        <v>159.65718219911449</v>
      </c>
      <c r="M24" s="206">
        <f>TEL!M$3</f>
        <v>163.39060813242179</v>
      </c>
      <c r="N24" s="206">
        <f>TEL!N$3</f>
        <v>169.7129346734753</v>
      </c>
      <c r="O24" s="206">
        <f>TEL!O$3</f>
        <v>159.60578919639261</v>
      </c>
      <c r="P24" s="206">
        <f>TEL!P$3</f>
        <v>171.08812044603681</v>
      </c>
      <c r="Q24" s="206">
        <f>TEL!Q$3</f>
        <v>172.8</v>
      </c>
      <c r="R24" s="206">
        <f>TEL!R$3</f>
        <v>176.77561282212449</v>
      </c>
      <c r="S24" s="206">
        <f>TEL!S$3</f>
        <v>182.16026682630641</v>
      </c>
      <c r="T24" s="206">
        <f>TEL!T$3</f>
        <v>170.90839853843849</v>
      </c>
      <c r="U24" s="206">
        <f>TEL!U$3</f>
        <v>160.01324007212361</v>
      </c>
      <c r="V24" s="206">
        <f>TEL!V$3</f>
        <v>159.18045705279749</v>
      </c>
      <c r="W24" s="206">
        <f>TEL!W$3</f>
        <v>143.21515139065781</v>
      </c>
    </row>
    <row r="25" spans="1:23" ht="12" customHeight="1" x14ac:dyDescent="0.25">
      <c r="A25" s="12" t="s">
        <v>65</v>
      </c>
      <c r="B25" s="206">
        <f>WWP!B$3</f>
        <v>255.7585072215326</v>
      </c>
      <c r="C25" s="206">
        <f>WWP!C$3</f>
        <v>290.89771660932132</v>
      </c>
      <c r="D25" s="206">
        <f>WWP!D$3</f>
        <v>311.88058025925727</v>
      </c>
      <c r="E25" s="206">
        <f>WWP!E$3</f>
        <v>349.01544629171087</v>
      </c>
      <c r="F25" s="206">
        <f>WWP!F$3</f>
        <v>367.56878810360962</v>
      </c>
      <c r="G25" s="206">
        <f>WWP!G$3</f>
        <v>373.84458420259182</v>
      </c>
      <c r="H25" s="206">
        <f>WWP!H$3</f>
        <v>391.11235718791619</v>
      </c>
      <c r="I25" s="206">
        <f>WWP!I$3</f>
        <v>394.84316918830888</v>
      </c>
      <c r="J25" s="206">
        <f>WWP!J$3</f>
        <v>317.37651061832679</v>
      </c>
      <c r="K25" s="206">
        <f>WWP!K$3</f>
        <v>272.09657444480519</v>
      </c>
      <c r="L25" s="206">
        <f>WWP!L$3</f>
        <v>340.08760371781642</v>
      </c>
      <c r="M25" s="206">
        <f>WWP!M$3</f>
        <v>373.67308384310911</v>
      </c>
      <c r="N25" s="206">
        <f>WWP!N$3</f>
        <v>378.50734666997738</v>
      </c>
      <c r="O25" s="206">
        <f>WWP!O$3</f>
        <v>391.21496678753323</v>
      </c>
      <c r="P25" s="206">
        <f>WWP!P$3</f>
        <v>445.43295358479929</v>
      </c>
      <c r="Q25" s="206">
        <f>WWP!Q$3</f>
        <v>481.2</v>
      </c>
      <c r="R25" s="206">
        <f>WWP!R$3</f>
        <v>484.65980515399121</v>
      </c>
      <c r="S25" s="206">
        <f>WWP!S$3</f>
        <v>515.3130552942406</v>
      </c>
      <c r="T25" s="206">
        <f>WWP!T$3</f>
        <v>513.72253905506238</v>
      </c>
      <c r="U25" s="206">
        <f>WWP!U$3</f>
        <v>501.46773167948578</v>
      </c>
      <c r="V25" s="206">
        <f>WWP!V$3</f>
        <v>553.1039313545225</v>
      </c>
      <c r="W25" s="206">
        <f>WWP!W$3</f>
        <v>740.88985662051687</v>
      </c>
    </row>
    <row r="26" spans="1:23" ht="12" customHeight="1" x14ac:dyDescent="0.25">
      <c r="A26" s="16" t="s">
        <v>66</v>
      </c>
      <c r="B26" s="209">
        <f>OIS!B$3</f>
        <v>989.93123288211086</v>
      </c>
      <c r="C26" s="209">
        <f>OIS!C$3</f>
        <v>1063.865020515557</v>
      </c>
      <c r="D26" s="209">
        <f>OIS!D$3</f>
        <v>1179.9891245241979</v>
      </c>
      <c r="E26" s="209">
        <f>OIS!E$3</f>
        <v>1313.5243485438041</v>
      </c>
      <c r="F26" s="209">
        <f>OIS!F$3</f>
        <v>1415.599496790426</v>
      </c>
      <c r="G26" s="209">
        <f>OIS!G$3</f>
        <v>1752.272761881557</v>
      </c>
      <c r="H26" s="209">
        <f>OIS!H$3</f>
        <v>2130.9315202915818</v>
      </c>
      <c r="I26" s="209">
        <f>OIS!I$3</f>
        <v>2393.9231945497718</v>
      </c>
      <c r="J26" s="209">
        <f>OIS!J$3</f>
        <v>2111.4630998474722</v>
      </c>
      <c r="K26" s="209">
        <f>OIS!K$3</f>
        <v>1443.927424881867</v>
      </c>
      <c r="L26" s="209">
        <f>OIS!L$3</f>
        <v>1356.0770627826651</v>
      </c>
      <c r="M26" s="209">
        <f>OIS!M$3</f>
        <v>1634.8056854983811</v>
      </c>
      <c r="N26" s="209">
        <f>OIS!N$3</f>
        <v>1749.166009910718</v>
      </c>
      <c r="O26" s="209">
        <f>OIS!O$3</f>
        <v>1744.919990495966</v>
      </c>
      <c r="P26" s="209">
        <f>OIS!P$3</f>
        <v>1649.7926814540481</v>
      </c>
      <c r="Q26" s="209">
        <f>OIS!Q$3</f>
        <v>1642.9</v>
      </c>
      <c r="R26" s="209">
        <f>OIS!R$3</f>
        <v>1727.883406662477</v>
      </c>
      <c r="S26" s="209">
        <f>OIS!S$3</f>
        <v>1890.304740728071</v>
      </c>
      <c r="T26" s="209">
        <f>OIS!T$3</f>
        <v>1976.916032749132</v>
      </c>
      <c r="U26" s="209">
        <f>OIS!U$3</f>
        <v>2009.964896387725</v>
      </c>
      <c r="V26" s="209">
        <f>OIS!V$3</f>
        <v>1960.248664740391</v>
      </c>
      <c r="W26" s="209">
        <f>OIS!W$3</f>
        <v>2005.5051148268351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579.49303525365451</v>
      </c>
      <c r="C29" s="210">
        <f>ISI!C25+NFM!C43+CHI!C32+NMM!C31+PPA!C32+FBT!C12+TRE!C12+MAE!C12+TEL!C12+WWP!C12+OIS!C12</f>
        <v>642.9447979363714</v>
      </c>
      <c r="D29" s="210">
        <f>ISI!D25+NFM!D43+CHI!D32+NMM!D31+PPA!D32+FBT!D12+TRE!D12+MAE!D12+TEL!D12+WWP!D12+OIS!D12</f>
        <v>584.17360275150486</v>
      </c>
      <c r="E29" s="210">
        <f>ISI!E25+NFM!E43+CHI!E32+NMM!E31+PPA!E32+FBT!E12+TRE!E12+MAE!E12+TEL!E12+WWP!E12+OIS!E12</f>
        <v>664.0904557179706</v>
      </c>
      <c r="F29" s="210">
        <f>ISI!F25+NFM!F43+CHI!F32+NMM!F31+PPA!F32+FBT!F12+TRE!F12+MAE!F12+TEL!F12+WWP!F12+OIS!F12</f>
        <v>681.83344797936365</v>
      </c>
      <c r="G29" s="210">
        <f>ISI!G25+NFM!G43+CHI!G32+NMM!G31+PPA!G32+FBT!G12+TRE!G12+MAE!G12+TEL!G12+WWP!G12+OIS!G12</f>
        <v>710.31349957007706</v>
      </c>
      <c r="H29" s="210">
        <f>ISI!H25+NFM!H43+CHI!H32+NMM!H31+PPA!H32+FBT!H12+TRE!H12+MAE!H12+TEL!H12+WWP!H12+OIS!H12</f>
        <v>684.6601031814273</v>
      </c>
      <c r="I29" s="210">
        <f>ISI!I25+NFM!I43+CHI!I32+NMM!I31+PPA!I32+FBT!I12+TRE!I12+MAE!I12+TEL!I12+WWP!I12+OIS!I12</f>
        <v>755.28589853826315</v>
      </c>
      <c r="J29" s="210">
        <f>ISI!J25+NFM!J43+CHI!J32+NMM!J31+PPA!J32+FBT!J12+TRE!J12+MAE!J12+TEL!J12+WWP!J12+OIS!J12</f>
        <v>732.02863284608759</v>
      </c>
      <c r="K29" s="210">
        <f>ISI!K25+NFM!K43+CHI!K32+NMM!K31+PPA!K32+FBT!K12+TRE!K12+MAE!K12+TEL!K12+WWP!K12+OIS!K12</f>
        <v>529.85356835769562</v>
      </c>
      <c r="L29" s="210">
        <f>ISI!L25+NFM!L43+CHI!L32+NMM!L31+PPA!L32+FBT!L12+TRE!L12+MAE!L12+TEL!L12+WWP!L12+OIS!L12</f>
        <v>577.67067927772996</v>
      </c>
      <c r="M29" s="210">
        <f>ISI!M25+NFM!M43+CHI!M32+NMM!M31+PPA!M32+FBT!M12+TRE!M12+MAE!M12+TEL!M12+WWP!M12+OIS!M12</f>
        <v>586.0453138435081</v>
      </c>
      <c r="N29" s="210">
        <f>ISI!N25+NFM!N43+CHI!N32+NMM!N31+PPA!N32+FBT!N12+TRE!N12+MAE!N12+TEL!N12+WWP!N12+OIS!N12</f>
        <v>564.24711951848678</v>
      </c>
      <c r="O29" s="210">
        <f>ISI!O25+NFM!O43+CHI!O32+NMM!O31+PPA!O32+FBT!O12+TRE!O12+MAE!O12+TEL!O12+WWP!O12+OIS!O12</f>
        <v>639.59656061908856</v>
      </c>
      <c r="P29" s="210">
        <f>ISI!P25+NFM!P43+CHI!P32+NMM!P31+PPA!P32+FBT!P12+TRE!P12+MAE!P12+TEL!P12+WWP!P12+OIS!P12</f>
        <v>555.81908856405846</v>
      </c>
      <c r="Q29" s="210">
        <f>ISI!Q25+NFM!Q43+CHI!Q32+NMM!Q31+PPA!Q32+FBT!Q12+TRE!Q12+MAE!Q12+TEL!Q12+WWP!Q12+OIS!Q12</f>
        <v>535.03301805674982</v>
      </c>
      <c r="R29" s="210">
        <f>ISI!R25+NFM!R43+CHI!R32+NMM!R31+PPA!R32+FBT!R12+TRE!R12+MAE!R12+TEL!R12+WWP!R12+OIS!R12</f>
        <v>457.75717970765265</v>
      </c>
      <c r="S29" s="210">
        <f>ISI!S25+NFM!S43+CHI!S32+NMM!S31+PPA!S32+FBT!S12+TRE!S12+MAE!S12+TEL!S12+WWP!S12+OIS!S12</f>
        <v>462.92648323301796</v>
      </c>
      <c r="T29" s="210">
        <f>ISI!T25+NFM!T43+CHI!T32+NMM!T31+PPA!T32+FBT!T12+TRE!T12+MAE!T12+TEL!T12+WWP!T12+OIS!T12</f>
        <v>485.92106620808255</v>
      </c>
      <c r="U29" s="210">
        <f>ISI!U25+NFM!U43+CHI!U32+NMM!U31+PPA!U32+FBT!U12+TRE!U12+MAE!U12+TEL!U12+WWP!U12+OIS!U12</f>
        <v>459.30730868443675</v>
      </c>
      <c r="V29" s="210">
        <f>ISI!V25+NFM!V43+CHI!V32+NMM!V31+PPA!V32+FBT!V12+TRE!V12+MAE!V12+TEL!V12+WWP!V12+OIS!V12</f>
        <v>408.03731728288903</v>
      </c>
      <c r="W29" s="210">
        <f>ISI!W25+NFM!W43+CHI!W32+NMM!W31+PPA!W32+FBT!W12+TRE!W12+MAE!W12+TEL!W12+WWP!W12+OIS!W12</f>
        <v>383.58417884780738</v>
      </c>
    </row>
    <row r="30" spans="1:23" ht="12" customHeight="1" x14ac:dyDescent="0.25">
      <c r="A30" s="17" t="s">
        <v>30</v>
      </c>
      <c r="B30" s="211">
        <f t="shared" ref="B30:W30" si="0">B31+B32</f>
        <v>88.378073946689582</v>
      </c>
      <c r="C30" s="211">
        <f t="shared" si="0"/>
        <v>116.13172828890795</v>
      </c>
      <c r="D30" s="211">
        <f t="shared" si="0"/>
        <v>64.112811693895111</v>
      </c>
      <c r="E30" s="211">
        <f t="shared" si="0"/>
        <v>53.730438521066212</v>
      </c>
      <c r="F30" s="211">
        <f t="shared" si="0"/>
        <v>61.352192605331048</v>
      </c>
      <c r="G30" s="211">
        <f t="shared" si="0"/>
        <v>78.537317282889049</v>
      </c>
      <c r="H30" s="211">
        <f t="shared" si="0"/>
        <v>78.877644024075636</v>
      </c>
      <c r="I30" s="211">
        <f t="shared" si="0"/>
        <v>147.91255374032673</v>
      </c>
      <c r="J30" s="211">
        <f t="shared" si="0"/>
        <v>146.79484092863279</v>
      </c>
      <c r="K30" s="211">
        <f t="shared" si="0"/>
        <v>81.096216680997415</v>
      </c>
      <c r="L30" s="211">
        <f t="shared" si="0"/>
        <v>74.552278589853827</v>
      </c>
      <c r="M30" s="211">
        <f t="shared" si="0"/>
        <v>90.18581255374032</v>
      </c>
      <c r="N30" s="211">
        <f t="shared" si="0"/>
        <v>75.361392949269131</v>
      </c>
      <c r="O30" s="211">
        <f t="shared" si="0"/>
        <v>67.560275150472918</v>
      </c>
      <c r="P30" s="211">
        <f t="shared" si="0"/>
        <v>76.067411865864116</v>
      </c>
      <c r="Q30" s="211">
        <f t="shared" si="0"/>
        <v>29.227687016337061</v>
      </c>
      <c r="R30" s="211">
        <f t="shared" si="0"/>
        <v>22.707480653482371</v>
      </c>
      <c r="S30" s="211">
        <f t="shared" si="0"/>
        <v>37.893723129836623</v>
      </c>
      <c r="T30" s="211">
        <f t="shared" si="0"/>
        <v>46.068357695614786</v>
      </c>
      <c r="U30" s="211">
        <f t="shared" si="0"/>
        <v>47.4225279449699</v>
      </c>
      <c r="V30" s="211">
        <f t="shared" si="0"/>
        <v>6.5619948409286328</v>
      </c>
      <c r="W30" s="211">
        <f t="shared" si="0"/>
        <v>0.17867583834909709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88.378073946689582</v>
      </c>
      <c r="C31" s="206">
        <f>ISI!C27+NFM!C44+CHI!C33+NMM!C32+PPA!C33+FBT!C13+TRE!C13+MAE!C13+TEL!C13+WWP!C13+OIS!C13</f>
        <v>116.13172828890795</v>
      </c>
      <c r="D31" s="206">
        <f>ISI!D27+NFM!D44+CHI!D33+NMM!D32+PPA!D33+FBT!D13+TRE!D13+MAE!D13+TEL!D13+WWP!D13+OIS!D13</f>
        <v>64.112811693895111</v>
      </c>
      <c r="E31" s="206">
        <f>ISI!E27+NFM!E44+CHI!E33+NMM!E32+PPA!E33+FBT!E13+TRE!E13+MAE!E13+TEL!E13+WWP!E13+OIS!E13</f>
        <v>53.730438521066212</v>
      </c>
      <c r="F31" s="206">
        <f>ISI!F27+NFM!F44+CHI!F33+NMM!F32+PPA!F33+FBT!F13+TRE!F13+MAE!F13+TEL!F13+WWP!F13+OIS!F13</f>
        <v>61.352192605331048</v>
      </c>
      <c r="G31" s="206">
        <f>ISI!G27+NFM!G44+CHI!G33+NMM!G32+PPA!G33+FBT!G13+TRE!G13+MAE!G13+TEL!G13+WWP!G13+OIS!G13</f>
        <v>78.537317282889049</v>
      </c>
      <c r="H31" s="206">
        <f>ISI!H27+NFM!H44+CHI!H33+NMM!H32+PPA!H33+FBT!H13+TRE!H13+MAE!H13+TEL!H13+WWP!H13+OIS!H13</f>
        <v>78.877644024075636</v>
      </c>
      <c r="I31" s="206">
        <f>ISI!I27+NFM!I44+CHI!I33+NMM!I32+PPA!I33+FBT!I13+TRE!I13+MAE!I13+TEL!I13+WWP!I13+OIS!I13</f>
        <v>147.91255374032673</v>
      </c>
      <c r="J31" s="206">
        <f>ISI!J27+NFM!J44+CHI!J33+NMM!J32+PPA!J33+FBT!J13+TRE!J13+MAE!J13+TEL!J13+WWP!J13+OIS!J13</f>
        <v>146.79484092863279</v>
      </c>
      <c r="K31" s="206">
        <f>ISI!K27+NFM!K44+CHI!K33+NMM!K32+PPA!K33+FBT!K13+TRE!K13+MAE!K13+TEL!K13+WWP!K13+OIS!K13</f>
        <v>81.096216680997415</v>
      </c>
      <c r="L31" s="206">
        <f>ISI!L27+NFM!L44+CHI!L33+NMM!L32+PPA!L33+FBT!L13+TRE!L13+MAE!L13+TEL!L13+WWP!L13+OIS!L13</f>
        <v>74.552278589853827</v>
      </c>
      <c r="M31" s="206">
        <f>ISI!M27+NFM!M44+CHI!M33+NMM!M32+PPA!M33+FBT!M13+TRE!M13+MAE!M13+TEL!M13+WWP!M13+OIS!M13</f>
        <v>90.18581255374032</v>
      </c>
      <c r="N31" s="206">
        <f>ISI!N27+NFM!N44+CHI!N33+NMM!N32+PPA!N33+FBT!N13+TRE!N13+MAE!N13+TEL!N13+WWP!N13+OIS!N13</f>
        <v>75.361392949269131</v>
      </c>
      <c r="O31" s="206">
        <f>ISI!O27+NFM!O44+CHI!O33+NMM!O32+PPA!O33+FBT!O13+TRE!O13+MAE!O13+TEL!O13+WWP!O13+OIS!O13</f>
        <v>67.560275150472918</v>
      </c>
      <c r="P31" s="206">
        <f>ISI!P27+NFM!P44+CHI!P33+NMM!P32+PPA!P33+FBT!P13+TRE!P13+MAE!P13+TEL!P13+WWP!P13+OIS!P13</f>
        <v>76.067411865864116</v>
      </c>
      <c r="Q31" s="206">
        <f>ISI!Q27+NFM!Q44+CHI!Q33+NMM!Q32+PPA!Q33+FBT!Q13+TRE!Q13+MAE!Q13+TEL!Q13+WWP!Q13+OIS!Q13</f>
        <v>29.227687016337061</v>
      </c>
      <c r="R31" s="206">
        <f>ISI!R27+NFM!R44+CHI!R33+NMM!R32+PPA!R33+FBT!R13+TRE!R13+MAE!R13+TEL!R13+WWP!R13+OIS!R13</f>
        <v>22.707480653482371</v>
      </c>
      <c r="S31" s="206">
        <f>ISI!S27+NFM!S44+CHI!S33+NMM!S32+PPA!S33+FBT!S13+TRE!S13+MAE!S13+TEL!S13+WWP!S13+OIS!S13</f>
        <v>37.893723129836623</v>
      </c>
      <c r="T31" s="206">
        <f>ISI!T27+NFM!T44+CHI!T33+NMM!T32+PPA!T33+FBT!T13+TRE!T13+MAE!T13+TEL!T13+WWP!T13+OIS!T13</f>
        <v>46.068357695614786</v>
      </c>
      <c r="U31" s="206">
        <f>ISI!U27+NFM!U44+CHI!U33+NMM!U32+PPA!U33+FBT!U13+TRE!U13+MAE!U13+TEL!U13+WWP!U13+OIS!U13</f>
        <v>47.4225279449699</v>
      </c>
      <c r="V31" s="206">
        <f>ISI!V27+NFM!V44+CHI!V33+NMM!V32+PPA!V33+FBT!V13+TRE!V13+MAE!V13+TEL!V13+WWP!V13+OIS!V13</f>
        <v>6.5619948409286328</v>
      </c>
      <c r="W31" s="206">
        <f>ISI!W27+NFM!W44+CHI!W33+NMM!W32+PPA!W33+FBT!W13+TRE!W13+MAE!W13+TEL!W13+WWP!W13+OIS!W13</f>
        <v>0.17867583834909709</v>
      </c>
    </row>
    <row r="32" spans="1:23" ht="12" customHeight="1" x14ac:dyDescent="0.25">
      <c r="A32" s="18" t="s">
        <v>40</v>
      </c>
      <c r="B32" s="206">
        <f>ISI!B28</f>
        <v>0</v>
      </c>
      <c r="C32" s="206">
        <f>ISI!C28</f>
        <v>0</v>
      </c>
      <c r="D32" s="206">
        <f>ISI!D28</f>
        <v>0</v>
      </c>
      <c r="E32" s="206">
        <f>ISI!E28</f>
        <v>0</v>
      </c>
      <c r="F32" s="206">
        <f>ISI!F28</f>
        <v>0</v>
      </c>
      <c r="G32" s="206">
        <f>ISI!G28</f>
        <v>0</v>
      </c>
      <c r="H32" s="206">
        <f>ISI!H28</f>
        <v>0</v>
      </c>
      <c r="I32" s="206">
        <f>ISI!I28</f>
        <v>0</v>
      </c>
      <c r="J32" s="206">
        <f>ISI!J28</f>
        <v>0</v>
      </c>
      <c r="K32" s="206">
        <f>ISI!K28</f>
        <v>0</v>
      </c>
      <c r="L32" s="206">
        <f>ISI!L28</f>
        <v>0</v>
      </c>
      <c r="M32" s="206">
        <f>ISI!M28</f>
        <v>0</v>
      </c>
      <c r="N32" s="206">
        <f>ISI!N28</f>
        <v>0</v>
      </c>
      <c r="O32" s="206">
        <f>ISI!O28</f>
        <v>0</v>
      </c>
      <c r="P32" s="206">
        <f>ISI!P28</f>
        <v>0</v>
      </c>
      <c r="Q32" s="206">
        <f>ISI!Q28</f>
        <v>0</v>
      </c>
      <c r="R32" s="206">
        <f>ISI!R28</f>
        <v>0</v>
      </c>
      <c r="S32" s="206">
        <f>ISI!S28</f>
        <v>0</v>
      </c>
      <c r="T32" s="206">
        <f>ISI!T28</f>
        <v>0</v>
      </c>
      <c r="U32" s="206">
        <f>ISI!U28</f>
        <v>0</v>
      </c>
      <c r="V32" s="206">
        <f>ISI!V28</f>
        <v>0</v>
      </c>
      <c r="W32" s="206">
        <f>ISI!W28</f>
        <v>0</v>
      </c>
    </row>
    <row r="33" spans="1:23" ht="12" customHeight="1" x14ac:dyDescent="0.25">
      <c r="A33" s="19" t="s">
        <v>31</v>
      </c>
      <c r="B33" s="207">
        <f t="shared" ref="B33:W33" si="1">SUM(B34:B38)</f>
        <v>88.702579535683554</v>
      </c>
      <c r="C33" s="207">
        <f t="shared" si="1"/>
        <v>93.520120378331882</v>
      </c>
      <c r="D33" s="207">
        <f t="shared" si="1"/>
        <v>85.996646603611353</v>
      </c>
      <c r="E33" s="207">
        <f t="shared" si="1"/>
        <v>101.11066208082542</v>
      </c>
      <c r="F33" s="207">
        <f t="shared" si="1"/>
        <v>99.44127257093723</v>
      </c>
      <c r="G33" s="207">
        <f t="shared" si="1"/>
        <v>89.586328460877027</v>
      </c>
      <c r="H33" s="207">
        <f t="shared" si="1"/>
        <v>86.180395528804809</v>
      </c>
      <c r="I33" s="207">
        <f t="shared" si="1"/>
        <v>83.916251074806524</v>
      </c>
      <c r="J33" s="207">
        <f t="shared" si="1"/>
        <v>64.968529664660352</v>
      </c>
      <c r="K33" s="207">
        <f t="shared" si="1"/>
        <v>54.026913155631988</v>
      </c>
      <c r="L33" s="207">
        <f t="shared" si="1"/>
        <v>60.833190025795346</v>
      </c>
      <c r="M33" s="207">
        <f t="shared" si="1"/>
        <v>59.867755803955269</v>
      </c>
      <c r="N33" s="207">
        <f t="shared" si="1"/>
        <v>69.251848667239898</v>
      </c>
      <c r="O33" s="207">
        <f t="shared" si="1"/>
        <v>65.207738607050743</v>
      </c>
      <c r="P33" s="207">
        <f t="shared" si="1"/>
        <v>62.026827171109197</v>
      </c>
      <c r="Q33" s="207">
        <f t="shared" si="1"/>
        <v>69.178331900257945</v>
      </c>
      <c r="R33" s="207">
        <f t="shared" si="1"/>
        <v>77.382717110920041</v>
      </c>
      <c r="S33" s="207">
        <f t="shared" si="1"/>
        <v>55.816337059329307</v>
      </c>
      <c r="T33" s="207">
        <f t="shared" si="1"/>
        <v>51.829836629406707</v>
      </c>
      <c r="U33" s="207">
        <f t="shared" si="1"/>
        <v>63.816766981943246</v>
      </c>
      <c r="V33" s="207">
        <f t="shared" si="1"/>
        <v>64.457953568357695</v>
      </c>
      <c r="W33" s="207">
        <f t="shared" si="1"/>
        <v>36.641874462596732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1.086758383490972</v>
      </c>
      <c r="C35" s="206">
        <f>ISI!C31+NFM!C47+CHI!C36+NMM!C35+PPA!C36+FBT!C16+TRE!C16+MAE!C16+TEL!C16+WWP!C16+OIS!C16</f>
        <v>2.173516766981944</v>
      </c>
      <c r="D35" s="206">
        <f>ISI!D31+NFM!D47+CHI!D36+NMM!D35+PPA!D36+FBT!D16+TRE!D16+MAE!D16+TEL!D16+WWP!D16+OIS!D16</f>
        <v>2.173516766981944</v>
      </c>
      <c r="E35" s="206">
        <f>ISI!E31+NFM!E47+CHI!E36+NMM!E35+PPA!E36+FBT!E16+TRE!E16+MAE!E16+TEL!E16+WWP!E16+OIS!E16</f>
        <v>2.173516766981944</v>
      </c>
      <c r="F35" s="206">
        <f>ISI!F31+NFM!F47+CHI!F36+NMM!F35+PPA!F36+FBT!F16+TRE!F16+MAE!F16+TEL!F16+WWP!F16+OIS!F16</f>
        <v>2.173516766981944</v>
      </c>
      <c r="G35" s="206">
        <f>ISI!G31+NFM!G47+CHI!G36+NMM!G35+PPA!G36+FBT!G16+TRE!G16+MAE!G16+TEL!G16+WWP!G16+OIS!G16</f>
        <v>2.173516766981944</v>
      </c>
      <c r="H35" s="206">
        <f>ISI!H31+NFM!H47+CHI!H36+NMM!H35+PPA!H36+FBT!H16+TRE!H16+MAE!H16+TEL!H16+WWP!H16+OIS!H16</f>
        <v>3.2602751504729151</v>
      </c>
      <c r="I35" s="206">
        <f>ISI!I31+NFM!I47+CHI!I36+NMM!I35+PPA!I36+FBT!I16+TRE!I16+MAE!I16+TEL!I16+WWP!I16+OIS!I16</f>
        <v>3.2602751504729151</v>
      </c>
      <c r="J35" s="206">
        <f>ISI!J31+NFM!J47+CHI!J36+NMM!J35+PPA!J36+FBT!J16+TRE!J16+MAE!J16+TEL!J16+WWP!J16+OIS!J16</f>
        <v>3.2602751504729151</v>
      </c>
      <c r="K35" s="206">
        <f>ISI!K31+NFM!K47+CHI!K36+NMM!K35+PPA!K36+FBT!K16+TRE!K16+MAE!K16+TEL!K16+WWP!K16+OIS!K16</f>
        <v>2.173516766981944</v>
      </c>
      <c r="L35" s="206">
        <f>ISI!L31+NFM!L47+CHI!L36+NMM!L35+PPA!L36+FBT!L16+TRE!L16+MAE!L16+TEL!L16+WWP!L16+OIS!L16</f>
        <v>3.2282889079965598</v>
      </c>
      <c r="M35" s="206">
        <f>ISI!M31+NFM!M47+CHI!M36+NMM!M35+PPA!M36+FBT!M16+TRE!M16+MAE!M16+TEL!M16+WWP!M16+OIS!M16</f>
        <v>2.1521926053310398</v>
      </c>
      <c r="N35" s="206">
        <f>ISI!N31+NFM!N47+CHI!N36+NMM!N35+PPA!N36+FBT!N16+TRE!N16+MAE!N16+TEL!N16+WWP!N16+OIS!N16</f>
        <v>5.433791917454859</v>
      </c>
      <c r="O35" s="206">
        <f>ISI!O31+NFM!O47+CHI!O36+NMM!O35+PPA!O36+FBT!O16+TRE!O16+MAE!O16+TEL!O16+WWP!O16+OIS!O16</f>
        <v>4.347033533963887</v>
      </c>
      <c r="P35" s="206">
        <f>ISI!P31+NFM!P47+CHI!P36+NMM!P35+PPA!P36+FBT!P16+TRE!P16+MAE!P16+TEL!P16+WWP!P16+OIS!P16</f>
        <v>3.2602751504729151</v>
      </c>
      <c r="Q35" s="206">
        <f>ISI!Q31+NFM!Q47+CHI!Q36+NMM!Q35+PPA!Q36+FBT!Q16+TRE!Q16+MAE!Q16+TEL!Q16+WWP!Q16+OIS!Q16</f>
        <v>5.433791917454859</v>
      </c>
      <c r="R35" s="206">
        <f>ISI!R31+NFM!R47+CHI!R36+NMM!R35+PPA!R36+FBT!R16+TRE!R16+MAE!R16+TEL!R16+WWP!R16+OIS!R16</f>
        <v>5.433791917454859</v>
      </c>
      <c r="S35" s="206">
        <f>ISI!S31+NFM!S47+CHI!S36+NMM!S35+PPA!S36+FBT!S16+TRE!S16+MAE!S16+TEL!S16+WWP!S16+OIS!S16</f>
        <v>6.520550300945831</v>
      </c>
      <c r="T35" s="206">
        <f>ISI!T31+NFM!T47+CHI!T36+NMM!T35+PPA!T36+FBT!T16+TRE!T16+MAE!T16+TEL!T16+WWP!T16+OIS!T16</f>
        <v>4.3470335339638879</v>
      </c>
      <c r="U35" s="206">
        <f>ISI!U31+NFM!U47+CHI!U36+NMM!U35+PPA!U36+FBT!U16+TRE!U16+MAE!U16+TEL!U16+WWP!U16+OIS!U16</f>
        <v>8.1832330180567503</v>
      </c>
      <c r="V35" s="206">
        <f>ISI!V31+NFM!V47+CHI!V36+NMM!V35+PPA!V36+FBT!V16+TRE!V16+MAE!V16+TEL!V16+WWP!V16+OIS!V16</f>
        <v>7.3355116079105755</v>
      </c>
      <c r="W35" s="206">
        <f>ISI!W31+NFM!W47+CHI!W36+NMM!W35+PPA!W36+FBT!W16+TRE!W16+MAE!W16+TEL!W16+WWP!W16+OIS!W16</f>
        <v>4.0208942390369735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35.361134995700766</v>
      </c>
      <c r="C36" s="206">
        <f>ISI!C32+NFM!C48+CHI!C37+NMM!C36+PPA!C37+FBT!C17+TRE!C17+MAE!C17+TEL!C17+WWP!C17+OIS!C17</f>
        <v>34.35081685296646</v>
      </c>
      <c r="D36" s="206">
        <f>ISI!D32+NFM!D48+CHI!D37+NMM!D36+PPA!D37+FBT!D17+TRE!D17+MAE!D17+TEL!D17+WWP!D17+OIS!D17</f>
        <v>35.36113499570078</v>
      </c>
      <c r="E36" s="206">
        <f>ISI!E32+NFM!E48+CHI!E37+NMM!E36+PPA!E37+FBT!E17+TRE!E17+MAE!E17+TEL!E17+WWP!E17+OIS!E17</f>
        <v>65.670679277729988</v>
      </c>
      <c r="F36" s="206">
        <f>ISI!F32+NFM!F48+CHI!F37+NMM!F36+PPA!F37+FBT!F17+TRE!F17+MAE!F17+TEL!F17+WWP!F17+OIS!F17</f>
        <v>53.546861564918316</v>
      </c>
      <c r="G36" s="206">
        <f>ISI!G32+NFM!G48+CHI!G37+NMM!G36+PPA!G37+FBT!G17+TRE!G17+MAE!G17+TEL!G17+WWP!G17+OIS!G17</f>
        <v>47.484952708512459</v>
      </c>
      <c r="H36" s="206">
        <f>ISI!H32+NFM!H48+CHI!H37+NMM!H36+PPA!H37+FBT!H17+TRE!H17+MAE!H17+TEL!H17+WWP!H17+OIS!H17</f>
        <v>51.526225279449704</v>
      </c>
      <c r="I36" s="206">
        <f>ISI!I32+NFM!I48+CHI!I37+NMM!I36+PPA!I37+FBT!I17+TRE!I17+MAE!I17+TEL!I17+WWP!I17+OIS!I17</f>
        <v>62.639724849527077</v>
      </c>
      <c r="J36" s="206">
        <f>ISI!J32+NFM!J48+CHI!J37+NMM!J36+PPA!J37+FBT!J17+TRE!J17+MAE!J17+TEL!J17+WWP!J17+OIS!J17</f>
        <v>47.484952708512466</v>
      </c>
      <c r="K36" s="206">
        <f>ISI!K32+NFM!K48+CHI!K37+NMM!K36+PPA!K37+FBT!K17+TRE!K17+MAE!K17+TEL!K17+WWP!K17+OIS!K17</f>
        <v>41.423043852106616</v>
      </c>
      <c r="L36" s="206">
        <f>ISI!L32+NFM!L48+CHI!L37+NMM!L36+PPA!L37+FBT!L17+TRE!L17+MAE!L17+TEL!L17+WWP!L17+OIS!L17</f>
        <v>42.433361994840929</v>
      </c>
      <c r="M36" s="206">
        <f>ISI!M32+NFM!M48+CHI!M37+NMM!M36+PPA!M37+FBT!M17+TRE!M17+MAE!M17+TEL!M17+WWP!M17+OIS!M17</f>
        <v>46.474634565778146</v>
      </c>
      <c r="N36" s="206">
        <f>ISI!N32+NFM!N48+CHI!N37+NMM!N36+PPA!N37+FBT!N17+TRE!N17+MAE!N17+TEL!N17+WWP!N17+OIS!N17</f>
        <v>51.526225279449704</v>
      </c>
      <c r="O36" s="206">
        <f>ISI!O32+NFM!O48+CHI!O37+NMM!O36+PPA!O37+FBT!O17+TRE!O17+MAE!O17+TEL!O17+WWP!O17+OIS!O17</f>
        <v>49.505588993981092</v>
      </c>
      <c r="P36" s="206">
        <f>ISI!P32+NFM!P48+CHI!P37+NMM!P36+PPA!P37+FBT!P17+TRE!P17+MAE!P17+TEL!P17+WWP!P17+OIS!P17</f>
        <v>46.47463456577816</v>
      </c>
      <c r="Q36" s="206">
        <f>ISI!Q32+NFM!Q48+CHI!Q37+NMM!Q36+PPA!Q37+FBT!Q17+TRE!Q17+MAE!Q17+TEL!Q17+WWP!Q17+OIS!Q17</f>
        <v>50.515907136715391</v>
      </c>
      <c r="R36" s="206">
        <f>ISI!R32+NFM!R48+CHI!R37+NMM!R36+PPA!R37+FBT!R17+TRE!R17+MAE!R17+TEL!R17+WWP!R17+OIS!R17</f>
        <v>55.567497850386928</v>
      </c>
      <c r="S36" s="206">
        <f>ISI!S32+NFM!S48+CHI!S37+NMM!S36+PPA!S37+FBT!S17+TRE!S17+MAE!S17+TEL!S17+WWP!S17+OIS!S17</f>
        <v>42.281857265692167</v>
      </c>
      <c r="T36" s="206">
        <f>ISI!T32+NFM!T48+CHI!T37+NMM!T36+PPA!T37+FBT!T17+TRE!T17+MAE!T17+TEL!T17+WWP!T17+OIS!T17</f>
        <v>43.443680137575235</v>
      </c>
      <c r="U36" s="206">
        <f>ISI!U32+NFM!U48+CHI!U37+NMM!U36+PPA!U37+FBT!U17+TRE!U17+MAE!U17+TEL!U17+WWP!U17+OIS!U17</f>
        <v>38.533705932932072</v>
      </c>
      <c r="V36" s="206">
        <f>ISI!V32+NFM!V48+CHI!V37+NMM!V36+PPA!V37+FBT!V17+TRE!V17+MAE!V17+TEL!V17+WWP!V17+OIS!V17</f>
        <v>36.18976784178848</v>
      </c>
      <c r="W36" s="206">
        <f>ISI!W32+NFM!W48+CHI!W37+NMM!W36+PPA!W37+FBT!W17+TRE!W17+MAE!W17+TEL!W17+WWP!W17+OIS!W17</f>
        <v>17.367411865864145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51.203783319002568</v>
      </c>
      <c r="C37" s="206">
        <f>ISI!C33+NFM!C49+CHI!C38+NMM!C37+PPA!C38+FBT!C18+TRE!C18+MAE!C18+TEL!C18+WWP!C18+OIS!C18</f>
        <v>55.944883920894235</v>
      </c>
      <c r="D37" s="206">
        <f>ISI!D33+NFM!D49+CHI!D38+NMM!D37+PPA!D38+FBT!D18+TRE!D18+MAE!D18+TEL!D18+WWP!D18+OIS!D18</f>
        <v>47.411092003439379</v>
      </c>
      <c r="E37" s="206">
        <f>ISI!E33+NFM!E49+CHI!E38+NMM!E37+PPA!E38+FBT!E18+TRE!E18+MAE!E18+TEL!E18+WWP!E18+OIS!E18</f>
        <v>22.757265692175402</v>
      </c>
      <c r="F37" s="206">
        <f>ISI!F33+NFM!F49+CHI!F38+NMM!F37+PPA!F38+FBT!F18+TRE!F18+MAE!F18+TEL!F18+WWP!F18+OIS!F18</f>
        <v>42.669991401547726</v>
      </c>
      <c r="G37" s="206">
        <f>ISI!G33+NFM!G49+CHI!G38+NMM!G37+PPA!G38+FBT!G18+TRE!G18+MAE!G18+TEL!G18+WWP!G18+OIS!G18</f>
        <v>38.876956147893381</v>
      </c>
      <c r="H37" s="206">
        <f>ISI!H33+NFM!H49+CHI!H38+NMM!H37+PPA!H38+FBT!H18+TRE!H18+MAE!H18+TEL!H18+WWP!H18+OIS!H18</f>
        <v>30.342992261392943</v>
      </c>
      <c r="I37" s="206">
        <f>ISI!I33+NFM!I49+CHI!I38+NMM!I37+PPA!I38+FBT!I18+TRE!I18+MAE!I18+TEL!I18+WWP!I18+OIS!I18</f>
        <v>18.016251074806533</v>
      </c>
      <c r="J37" s="206">
        <f>ISI!J33+NFM!J49+CHI!J38+NMM!J37+PPA!J38+FBT!J18+TRE!J18+MAE!J18+TEL!J18+WWP!J18+OIS!J18</f>
        <v>14.223301805674975</v>
      </c>
      <c r="K37" s="206">
        <f>ISI!K33+NFM!K49+CHI!K38+NMM!K37+PPA!K38+FBT!K18+TRE!K18+MAE!K18+TEL!K18+WWP!K18+OIS!K18</f>
        <v>10.43035253654342</v>
      </c>
      <c r="L37" s="206">
        <f>ISI!L33+NFM!L49+CHI!L38+NMM!L37+PPA!L38+FBT!L18+TRE!L18+MAE!L18+TEL!L18+WWP!L18+OIS!L18</f>
        <v>15.171539122957864</v>
      </c>
      <c r="M37" s="206">
        <f>ISI!M33+NFM!M49+CHI!M38+NMM!M37+PPA!M38+FBT!M18+TRE!M18+MAE!M18+TEL!M18+WWP!M18+OIS!M18</f>
        <v>11.240928632846087</v>
      </c>
      <c r="N37" s="206">
        <f>ISI!N33+NFM!N49+CHI!N38+NMM!N37+PPA!N38+FBT!N18+TRE!N18+MAE!N18+TEL!N18+WWP!N18+OIS!N18</f>
        <v>11.240928632846087</v>
      </c>
      <c r="O37" s="206">
        <f>ISI!O33+NFM!O49+CHI!O38+NMM!O37+PPA!O38+FBT!O18+TRE!O18+MAE!O18+TEL!O18+WWP!O18+OIS!O18</f>
        <v>10.304213241616509</v>
      </c>
      <c r="P37" s="206">
        <f>ISI!P33+NFM!P49+CHI!P38+NMM!P37+PPA!P38+FBT!P18+TRE!P18+MAE!P18+TEL!P18+WWP!P18+OIS!P18</f>
        <v>11.241014617368872</v>
      </c>
      <c r="Q37" s="206">
        <f>ISI!Q33+NFM!Q49+CHI!Q38+NMM!Q37+PPA!Q38+FBT!Q18+TRE!Q18+MAE!Q18+TEL!Q18+WWP!Q18+OIS!Q18</f>
        <v>12.177730008598452</v>
      </c>
      <c r="R37" s="206">
        <f>ISI!R33+NFM!R49+CHI!R38+NMM!R37+PPA!R38+FBT!R18+TRE!R18+MAE!R18+TEL!R18+WWP!R18+OIS!R18</f>
        <v>12.177730008598452</v>
      </c>
      <c r="S37" s="206">
        <f>ISI!S33+NFM!S49+CHI!S38+NMM!S37+PPA!S38+FBT!S18+TRE!S18+MAE!S18+TEL!S18+WWP!S18+OIS!S18</f>
        <v>2.8102321582115222</v>
      </c>
      <c r="T37" s="206">
        <f>ISI!T33+NFM!T49+CHI!T38+NMM!T37+PPA!T38+FBT!T18+TRE!T18+MAE!T18+TEL!T18+WWP!T18+OIS!T18</f>
        <v>2.9882201203783318</v>
      </c>
      <c r="U37" s="206">
        <f>ISI!U33+NFM!U49+CHI!U38+NMM!U37+PPA!U38+FBT!U18+TRE!U18+MAE!U18+TEL!U18+WWP!U18+OIS!U18</f>
        <v>14.998022355975925</v>
      </c>
      <c r="V37" s="206">
        <f>ISI!V33+NFM!V49+CHI!V38+NMM!V37+PPA!V38+FBT!V18+TRE!V18+MAE!V18+TEL!V18+WWP!V18+OIS!V18</f>
        <v>19.881685296646602</v>
      </c>
      <c r="W37" s="206">
        <f>ISI!W33+NFM!W49+CHI!W38+NMM!W37+PPA!W38+FBT!W18+TRE!W18+MAE!W18+TEL!W18+WWP!W18+OIS!W18</f>
        <v>14.623043852106619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1.050902837489252</v>
      </c>
      <c r="C38" s="206">
        <f>ISI!C34+NFM!C50+CHI!C39+NMM!C38+PPA!C39+FBT!C19+TRE!C19+MAE!C19+TEL!C19+WWP!C19+OIS!C19</f>
        <v>1.050902837489252</v>
      </c>
      <c r="D38" s="206">
        <f>ISI!D34+NFM!D50+CHI!D39+NMM!D38+PPA!D39+FBT!D19+TRE!D19+MAE!D19+TEL!D19+WWP!D19+OIS!D19</f>
        <v>1.050902837489252</v>
      </c>
      <c r="E38" s="206">
        <f>ISI!E34+NFM!E50+CHI!E39+NMM!E38+PPA!E39+FBT!E19+TRE!E19+MAE!E19+TEL!E19+WWP!E19+OIS!E19</f>
        <v>10.50920034393809</v>
      </c>
      <c r="F38" s="206">
        <f>ISI!F34+NFM!F50+CHI!F39+NMM!F38+PPA!F39+FBT!F19+TRE!F19+MAE!F19+TEL!F19+WWP!F19+OIS!F19</f>
        <v>1.050902837489252</v>
      </c>
      <c r="G38" s="206">
        <f>ISI!G34+NFM!G50+CHI!G39+NMM!G38+PPA!G39+FBT!G19+TRE!G19+MAE!G19+TEL!G19+WWP!G19+OIS!G19</f>
        <v>1.050902837489252</v>
      </c>
      <c r="H38" s="206">
        <f>ISI!H34+NFM!H50+CHI!H39+NMM!H38+PPA!H39+FBT!H19+TRE!H19+MAE!H19+TEL!H19+WWP!H19+OIS!H19</f>
        <v>1.050902837489252</v>
      </c>
      <c r="I38" s="206">
        <f>ISI!I34+NFM!I50+CHI!I39+NMM!I38+PPA!I39+FBT!I19+TRE!I19+MAE!I19+TEL!I19+WWP!I19+OIS!I19</f>
        <v>0</v>
      </c>
      <c r="J38" s="206">
        <f>ISI!J34+NFM!J50+CHI!J39+NMM!J38+PPA!J39+FBT!J19+TRE!J19+MAE!J19+TEL!J19+WWP!J19+OIS!J19</f>
        <v>0</v>
      </c>
      <c r="K38" s="206">
        <f>ISI!K34+NFM!K50+CHI!K39+NMM!K38+PPA!K39+FBT!K19+TRE!K19+MAE!K19+TEL!K19+WWP!K19+OIS!K19</f>
        <v>0</v>
      </c>
      <c r="L38" s="206">
        <f>ISI!L34+NFM!L50+CHI!L39+NMM!L38+PPA!L39+FBT!L19+TRE!L19+MAE!L19+TEL!L19+WWP!L19+OIS!L19</f>
        <v>0</v>
      </c>
      <c r="M38" s="206">
        <f>ISI!M34+NFM!M50+CHI!M39+NMM!M38+PPA!M39+FBT!M19+TRE!M19+MAE!M19+TEL!M19+WWP!M19+OIS!M19</f>
        <v>0</v>
      </c>
      <c r="N38" s="206">
        <f>ISI!N34+NFM!N50+CHI!N39+NMM!N38+PPA!N39+FBT!N19+TRE!N19+MAE!N19+TEL!N19+WWP!N19+OIS!N19</f>
        <v>1.050902837489252</v>
      </c>
      <c r="O38" s="206">
        <f>ISI!O34+NFM!O50+CHI!O39+NMM!O38+PPA!O39+FBT!O19+TRE!O19+MAE!O19+TEL!O19+WWP!O19+OIS!O19</f>
        <v>1.050902837489252</v>
      </c>
      <c r="P38" s="206">
        <f>ISI!P34+NFM!P50+CHI!P39+NMM!P38+PPA!P39+FBT!P19+TRE!P19+MAE!P19+TEL!P19+WWP!P19+OIS!P19</f>
        <v>1.050902837489252</v>
      </c>
      <c r="Q38" s="206">
        <f>ISI!Q34+NFM!Q50+CHI!Q39+NMM!Q38+PPA!Q39+FBT!Q19+TRE!Q19+MAE!Q19+TEL!Q19+WWP!Q19+OIS!Q19</f>
        <v>1.050902837489252</v>
      </c>
      <c r="R38" s="206">
        <f>ISI!R34+NFM!R50+CHI!R39+NMM!R38+PPA!R39+FBT!R19+TRE!R19+MAE!R19+TEL!R19+WWP!R19+OIS!R19</f>
        <v>4.2036973344797932</v>
      </c>
      <c r="S38" s="206">
        <f>ISI!S34+NFM!S50+CHI!S39+NMM!S38+PPA!S39+FBT!S19+TRE!S19+MAE!S19+TEL!S19+WWP!S19+OIS!S19</f>
        <v>4.2036973344797941</v>
      </c>
      <c r="T38" s="206">
        <f>ISI!T34+NFM!T50+CHI!T39+NMM!T38+PPA!T39+FBT!T19+TRE!T19+MAE!T19+TEL!T19+WWP!T19+OIS!T19</f>
        <v>1.050902837489252</v>
      </c>
      <c r="U38" s="206">
        <f>ISI!U34+NFM!U50+CHI!U39+NMM!U38+PPA!U39+FBT!U19+TRE!U19+MAE!U19+TEL!U19+WWP!U19+OIS!U19</f>
        <v>2.1018056749785039</v>
      </c>
      <c r="V38" s="206">
        <f>ISI!V34+NFM!V50+CHI!V39+NMM!V38+PPA!V39+FBT!V19+TRE!V19+MAE!V19+TEL!V19+WWP!V19+OIS!V19</f>
        <v>1.0509888220120376</v>
      </c>
      <c r="W38" s="206">
        <f>ISI!W34+NFM!W50+CHI!W39+NMM!W38+PPA!W39+FBT!W19+TRE!W19+MAE!W19+TEL!W19+WWP!W19+OIS!W19</f>
        <v>0.63052450558899387</v>
      </c>
    </row>
    <row r="39" spans="1:23" ht="12" customHeight="1" x14ac:dyDescent="0.25">
      <c r="A39" s="19" t="s">
        <v>71</v>
      </c>
      <c r="B39" s="207">
        <f t="shared" ref="B39:W39" si="2">B40+B41</f>
        <v>121.79707652622527</v>
      </c>
      <c r="C39" s="207">
        <f t="shared" si="2"/>
        <v>147.35597592433362</v>
      </c>
      <c r="D39" s="207">
        <f t="shared" si="2"/>
        <v>113.28460877042131</v>
      </c>
      <c r="E39" s="207">
        <f t="shared" si="2"/>
        <v>173.44153052450554</v>
      </c>
      <c r="F39" s="207">
        <f t="shared" si="2"/>
        <v>161.32846087704212</v>
      </c>
      <c r="G39" s="207">
        <f t="shared" si="2"/>
        <v>165.60619088564056</v>
      </c>
      <c r="H39" s="207">
        <f t="shared" si="2"/>
        <v>171.47463456577816</v>
      </c>
      <c r="I39" s="207">
        <f t="shared" si="2"/>
        <v>173.92519346517622</v>
      </c>
      <c r="J39" s="207">
        <f t="shared" si="2"/>
        <v>146.75803955288046</v>
      </c>
      <c r="K39" s="207">
        <f t="shared" si="2"/>
        <v>98.810060189165952</v>
      </c>
      <c r="L39" s="207">
        <f t="shared" si="2"/>
        <v>114.23043852106619</v>
      </c>
      <c r="M39" s="207">
        <f t="shared" si="2"/>
        <v>113.60705073086845</v>
      </c>
      <c r="N39" s="207">
        <f t="shared" si="2"/>
        <v>119.32811693895098</v>
      </c>
      <c r="O39" s="207">
        <f t="shared" si="2"/>
        <v>146.32416165090285</v>
      </c>
      <c r="P39" s="207">
        <f t="shared" si="2"/>
        <v>97.785898538263112</v>
      </c>
      <c r="Q39" s="207">
        <f t="shared" si="2"/>
        <v>94.303525365434226</v>
      </c>
      <c r="R39" s="207">
        <f t="shared" si="2"/>
        <v>106.49183147033534</v>
      </c>
      <c r="S39" s="207">
        <f t="shared" si="2"/>
        <v>95.452880481513304</v>
      </c>
      <c r="T39" s="207">
        <f t="shared" si="2"/>
        <v>109.04067067927772</v>
      </c>
      <c r="U39" s="207">
        <f t="shared" si="2"/>
        <v>99.52364574376611</v>
      </c>
      <c r="V39" s="207">
        <f t="shared" si="2"/>
        <v>94.704041272570919</v>
      </c>
      <c r="W39" s="207">
        <f t="shared" si="2"/>
        <v>98.732588134135852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121.79707652622527</v>
      </c>
      <c r="C40" s="206">
        <f>ISI!C36+NFM!C52+CHI!C41+NMM!C40+PPA!C41+FBT!C21+TRE!C21+MAE!C21+TEL!C21+WWP!C21+OIS!C21</f>
        <v>147.35597592433362</v>
      </c>
      <c r="D40" s="206">
        <f>ISI!D36+NFM!D52+CHI!D41+NMM!D40+PPA!D41+FBT!D21+TRE!D21+MAE!D21+TEL!D21+WWP!D21+OIS!D21</f>
        <v>113.28460877042131</v>
      </c>
      <c r="E40" s="206">
        <f>ISI!E36+NFM!E52+CHI!E41+NMM!E40+PPA!E41+FBT!E21+TRE!E21+MAE!E21+TEL!E21+WWP!E21+OIS!E21</f>
        <v>169.62596732588131</v>
      </c>
      <c r="F40" s="206">
        <f>ISI!F36+NFM!F52+CHI!F41+NMM!F40+PPA!F41+FBT!F21+TRE!F21+MAE!F21+TEL!F21+WWP!F21+OIS!F21</f>
        <v>161.32846087704212</v>
      </c>
      <c r="G40" s="206">
        <f>ISI!G36+NFM!G52+CHI!G41+NMM!G40+PPA!G41+FBT!G21+TRE!G21+MAE!G21+TEL!G21+WWP!G21+OIS!G21</f>
        <v>165.60619088564056</v>
      </c>
      <c r="H40" s="206">
        <f>ISI!H36+NFM!H52+CHI!H41+NMM!H40+PPA!H41+FBT!H21+TRE!H21+MAE!H21+TEL!H21+WWP!H21+OIS!H21</f>
        <v>171.47463456577816</v>
      </c>
      <c r="I40" s="206">
        <f>ISI!I36+NFM!I52+CHI!I41+NMM!I40+PPA!I41+FBT!I21+TRE!I21+MAE!I21+TEL!I21+WWP!I21+OIS!I21</f>
        <v>173.92519346517622</v>
      </c>
      <c r="J40" s="206">
        <f>ISI!J36+NFM!J52+CHI!J41+NMM!J40+PPA!J41+FBT!J21+TRE!J21+MAE!J21+TEL!J21+WWP!J21+OIS!J21</f>
        <v>143.40068787618227</v>
      </c>
      <c r="K40" s="206">
        <f>ISI!K36+NFM!K52+CHI!K41+NMM!K40+PPA!K41+FBT!K21+TRE!K21+MAE!K21+TEL!K21+WWP!K21+OIS!K21</f>
        <v>98.430782459157356</v>
      </c>
      <c r="L40" s="206">
        <f>ISI!L36+NFM!L52+CHI!L41+NMM!L40+PPA!L41+FBT!L21+TRE!L21+MAE!L21+TEL!L21+WWP!L21+OIS!L21</f>
        <v>114.23043852106619</v>
      </c>
      <c r="M40" s="206">
        <f>ISI!M36+NFM!M52+CHI!M41+NMM!M40+PPA!M41+FBT!M21+TRE!M21+MAE!M21+TEL!M21+WWP!M21+OIS!M21</f>
        <v>113.60705073086845</v>
      </c>
      <c r="N40" s="206">
        <f>ISI!N36+NFM!N52+CHI!N41+NMM!N40+PPA!N41+FBT!N21+TRE!N21+MAE!N21+TEL!N21+WWP!N21+OIS!N21</f>
        <v>119.15305245055889</v>
      </c>
      <c r="O40" s="206">
        <f>ISI!O36+NFM!O52+CHI!O41+NMM!O40+PPA!O41+FBT!O21+TRE!O21+MAE!O21+TEL!O21+WWP!O21+OIS!O21</f>
        <v>146.32416165090285</v>
      </c>
      <c r="P40" s="206">
        <f>ISI!P36+NFM!P52+CHI!P41+NMM!P40+PPA!P41+FBT!P21+TRE!P21+MAE!P21+TEL!P21+WWP!P21+OIS!P21</f>
        <v>97.785898538263112</v>
      </c>
      <c r="Q40" s="206">
        <f>ISI!Q36+NFM!Q52+CHI!Q41+NMM!Q40+PPA!Q41+FBT!Q21+TRE!Q21+MAE!Q21+TEL!Q21+WWP!Q21+OIS!Q21</f>
        <v>94.303525365434226</v>
      </c>
      <c r="R40" s="206">
        <f>ISI!R36+NFM!R52+CHI!R41+NMM!R40+PPA!R41+FBT!R21+TRE!R21+MAE!R21+TEL!R21+WWP!R21+OIS!R21</f>
        <v>106.49183147033534</v>
      </c>
      <c r="S40" s="206">
        <f>ISI!S36+NFM!S52+CHI!S41+NMM!S40+PPA!S41+FBT!S21+TRE!S21+MAE!S21+TEL!S21+WWP!S21+OIS!S21</f>
        <v>95.452880481513304</v>
      </c>
      <c r="T40" s="206">
        <f>ISI!T36+NFM!T52+CHI!T41+NMM!T40+PPA!T41+FBT!T21+TRE!T21+MAE!T21+TEL!T21+WWP!T21+OIS!T21</f>
        <v>109.04067067927772</v>
      </c>
      <c r="U40" s="206">
        <f>ISI!U36+NFM!U52+CHI!U41+NMM!U40+PPA!U41+FBT!U21+TRE!U21+MAE!U21+TEL!U21+WWP!U21+OIS!U21</f>
        <v>99.52364574376611</v>
      </c>
      <c r="V40" s="206">
        <f>ISI!V36+NFM!V52+CHI!V41+NMM!V40+PPA!V41+FBT!V21+TRE!V21+MAE!V21+TEL!V21+WWP!V21+OIS!V21</f>
        <v>94.704041272570919</v>
      </c>
      <c r="W40" s="206">
        <f>ISI!W36+NFM!W52+CHI!W41+NMM!W40+PPA!W41+FBT!W21+TRE!W21+MAE!W21+TEL!W21+WWP!W21+OIS!W21</f>
        <v>98.732588134135852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0</v>
      </c>
      <c r="C41" s="206">
        <f>ISI!C37+NFM!C53+CHI!C42+NMM!C41+PPA!C42+FBT!C22+TRE!C22+MAE!C22+TEL!C22+WWP!C22+OIS!C22</f>
        <v>0</v>
      </c>
      <c r="D41" s="206">
        <f>ISI!D37+NFM!D53+CHI!D42+NMM!D41+PPA!D42+FBT!D22+TRE!D22+MAE!D22+TEL!D22+WWP!D22+OIS!D22</f>
        <v>0</v>
      </c>
      <c r="E41" s="206">
        <f>ISI!E37+NFM!E53+CHI!E42+NMM!E41+PPA!E42+FBT!E22+TRE!E22+MAE!E22+TEL!E22+WWP!E22+OIS!E22</f>
        <v>3.8155631986242469</v>
      </c>
      <c r="F41" s="206">
        <f>ISI!F37+NFM!F53+CHI!F42+NMM!F41+PPA!F42+FBT!F22+TRE!F22+MAE!F22+TEL!F22+WWP!F22+OIS!F22</f>
        <v>0</v>
      </c>
      <c r="G41" s="206">
        <f>ISI!G37+NFM!G53+CHI!G42+NMM!G41+PPA!G42+FBT!G22+TRE!G22+MAE!G22+TEL!G22+WWP!G22+OIS!G22</f>
        <v>0</v>
      </c>
      <c r="H41" s="206">
        <f>ISI!H37+NFM!H53+CHI!H42+NMM!H41+PPA!H42+FBT!H22+TRE!H22+MAE!H22+TEL!H22+WWP!H22+OIS!H22</f>
        <v>0</v>
      </c>
      <c r="I41" s="206">
        <f>ISI!I37+NFM!I53+CHI!I42+NMM!I41+PPA!I42+FBT!I22+TRE!I22+MAE!I22+TEL!I22+WWP!I22+OIS!I22</f>
        <v>0</v>
      </c>
      <c r="J41" s="206">
        <f>ISI!J37+NFM!J53+CHI!J42+NMM!J41+PPA!J42+FBT!J22+TRE!J22+MAE!J22+TEL!J22+WWP!J22+OIS!J22</f>
        <v>3.3573516766981939</v>
      </c>
      <c r="K41" s="206">
        <f>ISI!K37+NFM!K53+CHI!K42+NMM!K41+PPA!K42+FBT!K22+TRE!K22+MAE!K22+TEL!K22+WWP!K22+OIS!K22</f>
        <v>0.37927773000859838</v>
      </c>
      <c r="L41" s="206">
        <f>ISI!L37+NFM!L53+CHI!L42+NMM!L41+PPA!L42+FBT!L22+TRE!L22+MAE!L22+TEL!L22+WWP!L22+OIS!L22</f>
        <v>0</v>
      </c>
      <c r="M41" s="206">
        <f>ISI!M37+NFM!M53+CHI!M42+NMM!M41+PPA!M42+FBT!M22+TRE!M22+MAE!M22+TEL!M22+WWP!M22+OIS!M22</f>
        <v>0</v>
      </c>
      <c r="N41" s="206">
        <f>ISI!N37+NFM!N53+CHI!N42+NMM!N41+PPA!N42+FBT!N22+TRE!N22+MAE!N22+TEL!N22+WWP!N22+OIS!N22</f>
        <v>0.17506448839208941</v>
      </c>
      <c r="O41" s="206">
        <f>ISI!O37+NFM!O53+CHI!O42+NMM!O41+PPA!O42+FBT!O22+TRE!O22+MAE!O22+TEL!O22+WWP!O22+OIS!O22</f>
        <v>0</v>
      </c>
      <c r="P41" s="206">
        <f>ISI!P37+NFM!P53+CHI!P42+NMM!P41+PPA!P42+FBT!P22+TRE!P22+MAE!P22+TEL!P22+WWP!P22+OIS!P22</f>
        <v>0</v>
      </c>
      <c r="Q41" s="206">
        <f>ISI!Q37+NFM!Q53+CHI!Q42+NMM!Q41+PPA!Q42+FBT!Q22+TRE!Q22+MAE!Q22+TEL!Q22+WWP!Q22+OIS!Q22</f>
        <v>0</v>
      </c>
      <c r="R41" s="206">
        <f>ISI!R37+NFM!R53+CHI!R42+NMM!R41+PPA!R42+FBT!R22+TRE!R22+MAE!R22+TEL!R22+WWP!R22+OIS!R22</f>
        <v>0</v>
      </c>
      <c r="S41" s="206">
        <f>ISI!S37+NFM!S53+CHI!S42+NMM!S41+PPA!S42+FBT!S22+TRE!S22+MAE!S22+TEL!S22+WWP!S22+OIS!S22</f>
        <v>0</v>
      </c>
      <c r="T41" s="206">
        <f>ISI!T37+NFM!T53+CHI!T42+NMM!T41+PPA!T42+FBT!T22+TRE!T22+MAE!T22+TEL!T22+WWP!T22+OIS!T22</f>
        <v>0</v>
      </c>
      <c r="U41" s="206">
        <f>ISI!U37+NFM!U53+CHI!U42+NMM!U41+PPA!U42+FBT!U22+TRE!U22+MAE!U22+TEL!U22+WWP!U22+OIS!U22</f>
        <v>0</v>
      </c>
      <c r="V41" s="206">
        <f>ISI!V37+NFM!V53+CHI!V42+NMM!V41+PPA!V42+FBT!V22+TRE!V22+MAE!V22+TEL!V22+WWP!V22+OIS!V22</f>
        <v>0</v>
      </c>
      <c r="W41" s="206">
        <f>ISI!W37+NFM!W53+CHI!W42+NMM!W41+PPA!W42+FBT!W22+TRE!W22+MAE!W22+TEL!W22+WWP!W22+OIS!W22</f>
        <v>0</v>
      </c>
    </row>
    <row r="42" spans="1:23" ht="12" customHeight="1" x14ac:dyDescent="0.25">
      <c r="A42" s="19" t="s">
        <v>37</v>
      </c>
      <c r="B42" s="207">
        <f t="shared" ref="B42:W42" si="3">SUM(B43:B48)</f>
        <v>79.249097162510751</v>
      </c>
      <c r="C42" s="207">
        <f t="shared" si="3"/>
        <v>89.997248495270838</v>
      </c>
      <c r="D42" s="207">
        <f t="shared" si="3"/>
        <v>113.90567497850387</v>
      </c>
      <c r="E42" s="207">
        <f t="shared" si="3"/>
        <v>119.49466895958727</v>
      </c>
      <c r="F42" s="207">
        <f t="shared" si="3"/>
        <v>119.78125537403265</v>
      </c>
      <c r="G42" s="207">
        <f t="shared" si="3"/>
        <v>130.50550300945829</v>
      </c>
      <c r="H42" s="207">
        <f t="shared" si="3"/>
        <v>84.455889939810831</v>
      </c>
      <c r="I42" s="207">
        <f t="shared" si="3"/>
        <v>87.178761822871877</v>
      </c>
      <c r="J42" s="207">
        <f t="shared" si="3"/>
        <v>118.3481513327601</v>
      </c>
      <c r="K42" s="207">
        <f t="shared" si="3"/>
        <v>85.960619088564059</v>
      </c>
      <c r="L42" s="207">
        <f t="shared" si="3"/>
        <v>104.3755803955288</v>
      </c>
      <c r="M42" s="207">
        <f t="shared" si="3"/>
        <v>109.43920894239035</v>
      </c>
      <c r="N42" s="207">
        <f t="shared" si="3"/>
        <v>76.430696474634573</v>
      </c>
      <c r="O42" s="207">
        <f t="shared" si="3"/>
        <v>142.20885640584692</v>
      </c>
      <c r="P42" s="207">
        <f t="shared" si="3"/>
        <v>106.09544282029233</v>
      </c>
      <c r="Q42" s="207">
        <f t="shared" si="3"/>
        <v>127.99750644883922</v>
      </c>
      <c r="R42" s="207">
        <f t="shared" si="3"/>
        <v>28.350902837489254</v>
      </c>
      <c r="S42" s="207">
        <f t="shared" si="3"/>
        <v>40.61160791057609</v>
      </c>
      <c r="T42" s="207">
        <f t="shared" si="3"/>
        <v>40.303439380911435</v>
      </c>
      <c r="U42" s="207">
        <f t="shared" si="3"/>
        <v>31.768271711091995</v>
      </c>
      <c r="V42" s="207">
        <f t="shared" si="3"/>
        <v>22.277386070507305</v>
      </c>
      <c r="W42" s="207">
        <f t="shared" si="3"/>
        <v>17.025451418744627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79.249097162510751</v>
      </c>
      <c r="C43" s="206">
        <f>ISI!C39+NFM!C55+CHI!C44+NMM!C43+PPA!C44+FBT!C24+TRE!C24+MAE!C24+TEL!C24+WWP!C24+OIS!C24</f>
        <v>89.997248495270838</v>
      </c>
      <c r="D43" s="206">
        <f>ISI!D39+NFM!D55+CHI!D44+NMM!D43+PPA!D44+FBT!D24+TRE!D24+MAE!D24+TEL!D24+WWP!D24+OIS!D24</f>
        <v>113.90567497850387</v>
      </c>
      <c r="E43" s="206">
        <f>ISI!E39+NFM!E55+CHI!E44+NMM!E43+PPA!E44+FBT!E24+TRE!E24+MAE!E24+TEL!E24+WWP!E24+OIS!E24</f>
        <v>119.49466895958727</v>
      </c>
      <c r="F43" s="206">
        <f>ISI!F39+NFM!F55+CHI!F44+NMM!F43+PPA!F44+FBT!F24+TRE!F24+MAE!F24+TEL!F24+WWP!F24+OIS!F24</f>
        <v>119.78125537403265</v>
      </c>
      <c r="G43" s="206">
        <f>ISI!G39+NFM!G55+CHI!G44+NMM!G43+PPA!G44+FBT!G24+TRE!G24+MAE!G24+TEL!G24+WWP!G24+OIS!G24</f>
        <v>130.50550300945829</v>
      </c>
      <c r="H43" s="206">
        <f>ISI!H39+NFM!H55+CHI!H44+NMM!H43+PPA!H44+FBT!H24+TRE!H24+MAE!H24+TEL!H24+WWP!H24+OIS!H24</f>
        <v>84.455889939810831</v>
      </c>
      <c r="I43" s="206">
        <f>ISI!I39+NFM!I55+CHI!I44+NMM!I43+PPA!I44+FBT!I24+TRE!I24+MAE!I24+TEL!I24+WWP!I24+OIS!I24</f>
        <v>87.178761822871877</v>
      </c>
      <c r="J43" s="206">
        <f>ISI!J39+NFM!J55+CHI!J44+NMM!J43+PPA!J44+FBT!J24+TRE!J24+MAE!J24+TEL!J24+WWP!J24+OIS!J24</f>
        <v>118.3481513327601</v>
      </c>
      <c r="K43" s="206">
        <f>ISI!K39+NFM!K55+CHI!K44+NMM!K43+PPA!K44+FBT!K24+TRE!K24+MAE!K24+TEL!K24+WWP!K24+OIS!K24</f>
        <v>85.960619088564059</v>
      </c>
      <c r="L43" s="206">
        <f>ISI!L39+NFM!L55+CHI!L44+NMM!L43+PPA!L44+FBT!L24+TRE!L24+MAE!L24+TEL!L24+WWP!L24+OIS!L24</f>
        <v>104.3755803955288</v>
      </c>
      <c r="M43" s="206">
        <f>ISI!M39+NFM!M55+CHI!M44+NMM!M43+PPA!M44+FBT!M24+TRE!M24+MAE!M24+TEL!M24+WWP!M24+OIS!M24</f>
        <v>109.43920894239035</v>
      </c>
      <c r="N43" s="206">
        <f>ISI!N39+NFM!N55+CHI!N44+NMM!N43+PPA!N44+FBT!N24+TRE!N24+MAE!N24+TEL!N24+WWP!N24+OIS!N24</f>
        <v>76.430696474634573</v>
      </c>
      <c r="O43" s="206">
        <f>ISI!O39+NFM!O55+CHI!O44+NMM!O43+PPA!O44+FBT!O24+TRE!O24+MAE!O24+TEL!O24+WWP!O24+OIS!O24</f>
        <v>142.20885640584692</v>
      </c>
      <c r="P43" s="206">
        <f>ISI!P39+NFM!P55+CHI!P44+NMM!P43+PPA!P44+FBT!P24+TRE!P24+MAE!P24+TEL!P24+WWP!P24+OIS!P24</f>
        <v>104.6146173688736</v>
      </c>
      <c r="Q43" s="206">
        <f>ISI!Q39+NFM!Q55+CHI!Q44+NMM!Q43+PPA!Q44+FBT!Q24+TRE!Q24+MAE!Q24+TEL!Q24+WWP!Q24+OIS!Q24</f>
        <v>125.84789337919176</v>
      </c>
      <c r="R43" s="206">
        <f>ISI!R39+NFM!R55+CHI!R44+NMM!R43+PPA!R44+FBT!R24+TRE!R24+MAE!R24+TEL!R24+WWP!R24+OIS!R24</f>
        <v>25.580309544282031</v>
      </c>
      <c r="S43" s="206">
        <f>ISI!S39+NFM!S55+CHI!S44+NMM!S43+PPA!S44+FBT!S24+TRE!S24+MAE!S24+TEL!S24+WWP!S24+OIS!S24</f>
        <v>37.745485812553731</v>
      </c>
      <c r="T43" s="206">
        <f>ISI!T39+NFM!T55+CHI!T44+NMM!T43+PPA!T44+FBT!T24+TRE!T24+MAE!T24+TEL!T24+WWP!T24+OIS!T24</f>
        <v>38.631470335339635</v>
      </c>
      <c r="U43" s="206">
        <f>ISI!U39+NFM!U55+CHI!U44+NMM!U43+PPA!U44+FBT!U24+TRE!U24+MAE!U24+TEL!U24+WWP!U24+OIS!U24</f>
        <v>31.264316423043844</v>
      </c>
      <c r="V43" s="206">
        <f>ISI!V39+NFM!V55+CHI!V44+NMM!V43+PPA!V44+FBT!V24+TRE!V24+MAE!V24+TEL!V24+WWP!V24+OIS!V24</f>
        <v>20.968529664660359</v>
      </c>
      <c r="W43" s="206">
        <f>ISI!W39+NFM!W55+CHI!W44+NMM!W43+PPA!W44+FBT!W24+TRE!W24+MAE!W24+TEL!W24+WWP!W24+OIS!W24</f>
        <v>16.097592433361996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</v>
      </c>
      <c r="C44" s="206">
        <f>ISI!C40+NFM!C56+CHI!C45+NMM!C44+PPA!C45+FBT!C25+TRE!C25+MAE!C25+TEL!C25+WWP!C25+OIS!C25</f>
        <v>0</v>
      </c>
      <c r="D44" s="206">
        <f>ISI!D40+NFM!D56+CHI!D45+NMM!D44+PPA!D45+FBT!D25+TRE!D25+MAE!D25+TEL!D25+WWP!D25+OIS!D25</f>
        <v>0</v>
      </c>
      <c r="E44" s="206">
        <f>ISI!E40+NFM!E56+CHI!E45+NMM!E44+PPA!E45+FBT!E25+TRE!E25+MAE!E25+TEL!E25+WWP!E25+OIS!E25</f>
        <v>0</v>
      </c>
      <c r="F44" s="206">
        <f>ISI!F40+NFM!F56+CHI!F45+NMM!F44+PPA!F45+FBT!F25+TRE!F25+MAE!F25+TEL!F25+WWP!F25+OIS!F25</f>
        <v>0</v>
      </c>
      <c r="G44" s="206">
        <f>ISI!G40+NFM!G56+CHI!G45+NMM!G44+PPA!G45+FBT!G25+TRE!G25+MAE!G25+TEL!G25+WWP!G25+OIS!G25</f>
        <v>0</v>
      </c>
      <c r="H44" s="206">
        <f>ISI!H40+NFM!H56+CHI!H45+NMM!H44+PPA!H45+FBT!H25+TRE!H25+MAE!H25+TEL!H25+WWP!H25+OIS!H25</f>
        <v>0</v>
      </c>
      <c r="I44" s="206">
        <f>ISI!I40+NFM!I56+CHI!I45+NMM!I44+PPA!I45+FBT!I25+TRE!I25+MAE!I25+TEL!I25+WWP!I25+OIS!I25</f>
        <v>0</v>
      </c>
      <c r="J44" s="206">
        <f>ISI!J40+NFM!J56+CHI!J45+NMM!J44+PPA!J45+FBT!J25+TRE!J25+MAE!J25+TEL!J25+WWP!J25+OIS!J25</f>
        <v>0</v>
      </c>
      <c r="K44" s="206">
        <f>ISI!K40+NFM!K56+CHI!K45+NMM!K44+PPA!K45+FBT!K25+TRE!K25+MAE!K25+TEL!K25+WWP!K25+OIS!K25</f>
        <v>0</v>
      </c>
      <c r="L44" s="206">
        <f>ISI!L40+NFM!L56+CHI!L45+NMM!L44+PPA!L45+FBT!L25+TRE!L25+MAE!L25+TEL!L25+WWP!L25+OIS!L25</f>
        <v>0</v>
      </c>
      <c r="M44" s="206">
        <f>ISI!M40+NFM!M56+CHI!M45+NMM!M44+PPA!M45+FBT!M25+TRE!M25+MAE!M25+TEL!M25+WWP!M25+OIS!M25</f>
        <v>0</v>
      </c>
      <c r="N44" s="206">
        <f>ISI!N40+NFM!N56+CHI!N45+NMM!N44+PPA!N45+FBT!N25+TRE!N25+MAE!N25+TEL!N25+WWP!N25+OIS!N25</f>
        <v>0</v>
      </c>
      <c r="O44" s="206">
        <f>ISI!O40+NFM!O56+CHI!O45+NMM!O44+PPA!O45+FBT!O25+TRE!O25+MAE!O25+TEL!O25+WWP!O25+OIS!O25</f>
        <v>0</v>
      </c>
      <c r="P44" s="206">
        <f>ISI!P40+NFM!P56+CHI!P45+NMM!P44+PPA!P45+FBT!P25+TRE!P25+MAE!P25+TEL!P25+WWP!P25+OIS!P25</f>
        <v>1.4808254514187451</v>
      </c>
      <c r="Q44" s="206">
        <f>ISI!Q40+NFM!Q56+CHI!Q45+NMM!Q44+PPA!Q45+FBT!Q25+TRE!Q25+MAE!Q25+TEL!Q25+WWP!Q25+OIS!Q25</f>
        <v>2.1496130696474629</v>
      </c>
      <c r="R44" s="206">
        <f>ISI!R40+NFM!R56+CHI!R45+NMM!R44+PPA!R45+FBT!R25+TRE!R25+MAE!R25+TEL!R25+WWP!R25+OIS!R25</f>
        <v>2.7705932932072228</v>
      </c>
      <c r="S44" s="206">
        <f>ISI!S40+NFM!S56+CHI!S45+NMM!S44+PPA!S45+FBT!S25+TRE!S25+MAE!S25+TEL!S25+WWP!S25+OIS!S25</f>
        <v>2.8661220980223558</v>
      </c>
      <c r="T44" s="206">
        <f>ISI!T40+NFM!T56+CHI!T45+NMM!T44+PPA!T45+FBT!T25+TRE!T25+MAE!T25+TEL!T25+WWP!T25+OIS!T25</f>
        <v>1.6719690455717966</v>
      </c>
      <c r="U44" s="206">
        <f>ISI!U40+NFM!U56+CHI!U45+NMM!U44+PPA!U45+FBT!U25+TRE!U25+MAE!U25+TEL!U25+WWP!U25+OIS!U25</f>
        <v>0.50395528804815115</v>
      </c>
      <c r="V44" s="206">
        <f>ISI!V40+NFM!V56+CHI!V45+NMM!V44+PPA!V45+FBT!V25+TRE!V25+MAE!V25+TEL!V25+WWP!V25+OIS!V25</f>
        <v>1.3088564058469476</v>
      </c>
      <c r="W44" s="206">
        <f>ISI!W40+NFM!W56+CHI!W45+NMM!W44+PPA!W45+FBT!W25+TRE!W25+MAE!W25+TEL!W25+WWP!W25+OIS!W25</f>
        <v>0.92785898538263112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0</v>
      </c>
      <c r="P45" s="206">
        <f>ISI!P41+NFM!P57+CHI!P46+NMM!P45+PPA!P46+FBT!P26+TRE!P26+MAE!P26+TEL!P26+WWP!P26+OIS!P26</f>
        <v>0</v>
      </c>
      <c r="Q45" s="206">
        <f>ISI!Q41+NFM!Q57+CHI!Q46+NMM!Q45+PPA!Q46+FBT!Q26+TRE!Q26+MAE!Q26+TEL!Q26+WWP!Q26+OIS!Q26</f>
        <v>0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0</v>
      </c>
      <c r="U45" s="206">
        <f>ISI!U41+NFM!U57+CHI!U46+NMM!U45+PPA!U46+FBT!U26+TRE!U26+MAE!U26+TEL!U26+WWP!U26+OIS!U26</f>
        <v>0</v>
      </c>
      <c r="V45" s="206">
        <f>ISI!V41+NFM!V57+CHI!V46+NMM!V45+PPA!V46+FBT!V26+TRE!V26+MAE!V26+TEL!V26+WWP!V26+OIS!V26</f>
        <v>0</v>
      </c>
      <c r="W45" s="206">
        <f>ISI!W41+NFM!W57+CHI!W46+NMM!W45+PPA!W46+FBT!W26+TRE!W26+MAE!W26+TEL!W26+WWP!W26+OIS!W26</f>
        <v>0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0</v>
      </c>
      <c r="V48" s="206">
        <f>ISI!V44+NFM!V60+CHI!V49+NMM!V48+PPA!V49+FBT!V29+TRE!V29+MAE!V29+TEL!V29+WWP!V29+OIS!V29</f>
        <v>0</v>
      </c>
      <c r="W48" s="206">
        <f>ISI!W44+NFM!W60+CHI!W49+NMM!W48+PPA!W49+FBT!W29+TRE!W29+MAE!W29+TEL!W29+WWP!W29+OIS!W29</f>
        <v>0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43.756577815993126</v>
      </c>
      <c r="C49" s="208">
        <f>ISI!C45+NFM!C61+CHI!C50+NMM!C49+PPA!C50+FBT!C30+TRE!C30+MAE!C30+TEL!C30+WWP!C30+OIS!C30</f>
        <v>39.791831470335332</v>
      </c>
      <c r="D49" s="208">
        <f>ISI!D45+NFM!D61+CHI!D50+NMM!D49+PPA!D50+FBT!D30+TRE!D30+MAE!D30+TEL!D30+WWP!D30+OIS!D30</f>
        <v>44.879019776440231</v>
      </c>
      <c r="E49" s="208">
        <f>ISI!E45+NFM!E61+CHI!E50+NMM!E49+PPA!E50+FBT!E30+TRE!E30+MAE!E30+TEL!E30+WWP!E30+OIS!E30</f>
        <v>41.678589853826317</v>
      </c>
      <c r="F49" s="208">
        <f>ISI!F45+NFM!F61+CHI!F50+NMM!F49+PPA!F50+FBT!F30+TRE!F30+MAE!F30+TEL!F30+WWP!F30+OIS!F30</f>
        <v>55.579449699054159</v>
      </c>
      <c r="G49" s="208">
        <f>ISI!G45+NFM!G61+CHI!G50+NMM!G49+PPA!G50+FBT!G30+TRE!G30+MAE!G30+TEL!G30+WWP!G30+OIS!G30</f>
        <v>59.663714531384343</v>
      </c>
      <c r="H49" s="208">
        <f>ISI!H45+NFM!H61+CHI!H50+NMM!H49+PPA!H50+FBT!H30+TRE!H30+MAE!H30+TEL!H30+WWP!H30+OIS!H30</f>
        <v>62.553740326741178</v>
      </c>
      <c r="I49" s="208">
        <f>ISI!I45+NFM!I61+CHI!I50+NMM!I49+PPA!I50+FBT!I30+TRE!I30+MAE!I30+TEL!I30+WWP!I30+OIS!I30</f>
        <v>56.678159931212392</v>
      </c>
      <c r="J49" s="208">
        <f>ISI!J45+NFM!J61+CHI!J50+NMM!J49+PPA!J50+FBT!J30+TRE!J30+MAE!J30+TEL!J30+WWP!J30+OIS!J30</f>
        <v>54.385210662080823</v>
      </c>
      <c r="K49" s="208">
        <f>ISI!K45+NFM!K61+CHI!K50+NMM!K49+PPA!K50+FBT!K30+TRE!K30+MAE!K30+TEL!K30+WWP!K30+OIS!K30</f>
        <v>43.063800515907133</v>
      </c>
      <c r="L49" s="208">
        <f>ISI!L45+NFM!L61+CHI!L50+NMM!L49+PPA!L50+FBT!L30+TRE!L30+MAE!L30+TEL!L30+WWP!L30+OIS!L30</f>
        <v>43.54161650902838</v>
      </c>
      <c r="M49" s="208">
        <f>ISI!M45+NFM!M61+CHI!M50+NMM!M49+PPA!M50+FBT!M30+TRE!M30+MAE!M30+TEL!M30+WWP!M30+OIS!M30</f>
        <v>37.021152192605342</v>
      </c>
      <c r="N49" s="208">
        <f>ISI!N45+NFM!N61+CHI!N50+NMM!N49+PPA!N50+FBT!N30+TRE!N30+MAE!N30+TEL!N30+WWP!N30+OIS!N30</f>
        <v>35.826913155631985</v>
      </c>
      <c r="O49" s="208">
        <f>ISI!O45+NFM!O61+CHI!O50+NMM!O49+PPA!O50+FBT!O30+TRE!O30+MAE!O30+TEL!O30+WWP!O30+OIS!O30</f>
        <v>32.912897678417885</v>
      </c>
      <c r="P49" s="208">
        <f>ISI!P45+NFM!P61+CHI!P50+NMM!P49+PPA!P50+FBT!P30+TRE!P30+MAE!P30+TEL!P30+WWP!P30+OIS!P30</f>
        <v>31.814273430782464</v>
      </c>
      <c r="Q49" s="208">
        <f>ISI!Q45+NFM!Q61+CHI!Q50+NMM!Q49+PPA!Q50+FBT!Q30+TRE!Q30+MAE!Q30+TEL!Q30+WWP!Q30+OIS!Q30</f>
        <v>37.283834909716248</v>
      </c>
      <c r="R49" s="208">
        <f>ISI!R45+NFM!R61+CHI!R50+NMM!R49+PPA!R50+FBT!R30+TRE!R30+MAE!R30+TEL!R30+WWP!R30+OIS!R30</f>
        <v>37.78555460017197</v>
      </c>
      <c r="S49" s="208">
        <f>ISI!S45+NFM!S61+CHI!S50+NMM!S49+PPA!S50+FBT!S30+TRE!S30+MAE!S30+TEL!S30+WWP!S30+OIS!S30</f>
        <v>37.021238177128119</v>
      </c>
      <c r="T49" s="208">
        <f>ISI!T45+NFM!T61+CHI!T50+NMM!T49+PPA!T50+FBT!T30+TRE!T30+MAE!T30+TEL!T30+WWP!T30+OIS!T30</f>
        <v>35.755288048151336</v>
      </c>
      <c r="U49" s="208">
        <f>ISI!U45+NFM!U61+CHI!U50+NMM!U49+PPA!U50+FBT!U30+TRE!U30+MAE!U30+TEL!U30+WWP!U30+OIS!U30</f>
        <v>33.46225279449699</v>
      </c>
      <c r="V49" s="208">
        <f>ISI!V45+NFM!V61+CHI!V50+NMM!V49+PPA!V50+FBT!V30+TRE!V30+MAE!V30+TEL!V30+WWP!V30+OIS!V30</f>
        <v>36.97317282889081</v>
      </c>
      <c r="W49" s="208">
        <f>ISI!W45+NFM!W61+CHI!W50+NMM!W49+PPA!W50+FBT!W30+TRE!W30+MAE!W30+TEL!W30+WWP!W30+OIS!W30</f>
        <v>41.009888220120381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157.60963026655202</v>
      </c>
      <c r="C50" s="209">
        <f>ISI!C46+NFM!C62+CHI!C51+NMM!C50+PPA!C51+FBT!C31+TRE!C31+MAE!C31+TEL!C31+WWP!C31+OIS!C31</f>
        <v>156.14789337919174</v>
      </c>
      <c r="D50" s="209">
        <f>ISI!D46+NFM!D62+CHI!D51+NMM!D50+PPA!D51+FBT!D31+TRE!D31+MAE!D31+TEL!D31+WWP!D31+OIS!D31</f>
        <v>161.99484092863284</v>
      </c>
      <c r="E50" s="209">
        <f>ISI!E46+NFM!E62+CHI!E51+NMM!E50+PPA!E51+FBT!E31+TRE!E31+MAE!E31+TEL!E31+WWP!E31+OIS!E31</f>
        <v>174.63456577815992</v>
      </c>
      <c r="F50" s="209">
        <f>ISI!F46+NFM!F62+CHI!F51+NMM!F50+PPA!F51+FBT!F31+TRE!F31+MAE!F31+TEL!F31+WWP!F31+OIS!F31</f>
        <v>184.35081685296646</v>
      </c>
      <c r="G50" s="209">
        <f>ISI!G46+NFM!G62+CHI!G51+NMM!G50+PPA!G51+FBT!G31+TRE!G31+MAE!G31+TEL!G31+WWP!G31+OIS!G31</f>
        <v>186.414445399828</v>
      </c>
      <c r="H50" s="209">
        <f>ISI!H46+NFM!H62+CHI!H51+NMM!H50+PPA!H51+FBT!H31+TRE!H31+MAE!H31+TEL!H31+WWP!H31+OIS!H31</f>
        <v>201.1177987962167</v>
      </c>
      <c r="I50" s="209">
        <f>ISI!I46+NFM!I62+CHI!I51+NMM!I50+PPA!I51+FBT!I31+TRE!I31+MAE!I31+TEL!I31+WWP!I31+OIS!I31</f>
        <v>205.67497850386931</v>
      </c>
      <c r="J50" s="209">
        <f>ISI!J46+NFM!J62+CHI!J51+NMM!J50+PPA!J51+FBT!J31+TRE!J31+MAE!J31+TEL!J31+WWP!J31+OIS!J31</f>
        <v>200.77386070507308</v>
      </c>
      <c r="K50" s="209">
        <f>ISI!K46+NFM!K62+CHI!K51+NMM!K50+PPA!K51+FBT!K31+TRE!K31+MAE!K31+TEL!K31+WWP!K31+OIS!K31</f>
        <v>166.89595872742905</v>
      </c>
      <c r="L50" s="209">
        <f>ISI!L46+NFM!L62+CHI!L51+NMM!L50+PPA!L51+FBT!L31+TRE!L31+MAE!L31+TEL!L31+WWP!L31+OIS!L31</f>
        <v>180.13757523645745</v>
      </c>
      <c r="M50" s="209">
        <f>ISI!M46+NFM!M62+CHI!M51+NMM!M50+PPA!M51+FBT!M31+TRE!M31+MAE!M31+TEL!M31+WWP!M31+OIS!M31</f>
        <v>175.92433361994841</v>
      </c>
      <c r="N50" s="209">
        <f>ISI!N46+NFM!N62+CHI!N51+NMM!N50+PPA!N51+FBT!N31+TRE!N31+MAE!N31+TEL!N31+WWP!N31+OIS!N31</f>
        <v>188.04815133276009</v>
      </c>
      <c r="O50" s="209">
        <f>ISI!O46+NFM!O62+CHI!O51+NMM!O50+PPA!O51+FBT!O31+TRE!O31+MAE!O31+TEL!O31+WWP!O31+OIS!O31</f>
        <v>185.38263112639723</v>
      </c>
      <c r="P50" s="209">
        <f>ISI!P46+NFM!P62+CHI!P51+NMM!P50+PPA!P51+FBT!P31+TRE!P31+MAE!P31+TEL!P31+WWP!P31+OIS!P31</f>
        <v>182.0292347377472</v>
      </c>
      <c r="Q50" s="209">
        <f>ISI!Q46+NFM!Q62+CHI!Q51+NMM!Q50+PPA!Q51+FBT!Q31+TRE!Q31+MAE!Q31+TEL!Q31+WWP!Q31+OIS!Q31</f>
        <v>177.04213241616509</v>
      </c>
      <c r="R50" s="209">
        <f>ISI!R46+NFM!R62+CHI!R51+NMM!R50+PPA!R51+FBT!R31+TRE!R31+MAE!R31+TEL!R31+WWP!R31+OIS!R31</f>
        <v>185.03869303525366</v>
      </c>
      <c r="S50" s="209">
        <f>ISI!S46+NFM!S62+CHI!S51+NMM!S50+PPA!S51+FBT!S31+TRE!S31+MAE!S31+TEL!S31+WWP!S31+OIS!S31</f>
        <v>196.13069647463459</v>
      </c>
      <c r="T50" s="209">
        <f>ISI!T46+NFM!T62+CHI!T51+NMM!T50+PPA!T51+FBT!T31+TRE!T31+MAE!T31+TEL!T31+WWP!T31+OIS!T31</f>
        <v>202.92347377472052</v>
      </c>
      <c r="U50" s="209">
        <f>ISI!U46+NFM!U62+CHI!U51+NMM!U50+PPA!U51+FBT!U31+TRE!U31+MAE!U31+TEL!U31+WWP!U31+OIS!U31</f>
        <v>183.3138435081685</v>
      </c>
      <c r="V50" s="209">
        <f>ISI!V46+NFM!V62+CHI!V51+NMM!V50+PPA!V51+FBT!V31+TRE!V31+MAE!V31+TEL!V31+WWP!V31+OIS!V31</f>
        <v>183.06276870163367</v>
      </c>
      <c r="W50" s="209">
        <f>ISI!W46+NFM!W62+CHI!W51+NMM!W50+PPA!W51+FBT!W31+TRE!W31+MAE!W31+TEL!W31+WWP!W31+OIS!W31</f>
        <v>189.99570077386068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579.49303525365451</v>
      </c>
      <c r="C51" s="212">
        <f t="shared" si="4"/>
        <v>642.9447979363714</v>
      </c>
      <c r="D51" s="212">
        <f t="shared" si="4"/>
        <v>584.17360275150486</v>
      </c>
      <c r="E51" s="212">
        <f t="shared" si="4"/>
        <v>664.09045571797071</v>
      </c>
      <c r="F51" s="212">
        <f t="shared" si="4"/>
        <v>681.83344797936365</v>
      </c>
      <c r="G51" s="212">
        <f t="shared" si="4"/>
        <v>710.31349957007706</v>
      </c>
      <c r="H51" s="212">
        <f t="shared" si="4"/>
        <v>684.6601031814273</v>
      </c>
      <c r="I51" s="212">
        <f t="shared" si="4"/>
        <v>755.28589853826315</v>
      </c>
      <c r="J51" s="212">
        <f t="shared" si="4"/>
        <v>732.02863284608759</v>
      </c>
      <c r="K51" s="212">
        <f t="shared" si="4"/>
        <v>529.85356835769562</v>
      </c>
      <c r="L51" s="212">
        <f t="shared" si="4"/>
        <v>577.67067927773007</v>
      </c>
      <c r="M51" s="212">
        <f t="shared" si="4"/>
        <v>586.04531384350821</v>
      </c>
      <c r="N51" s="212">
        <f t="shared" si="4"/>
        <v>564.24711951848667</v>
      </c>
      <c r="O51" s="212">
        <f t="shared" si="4"/>
        <v>639.59656061908856</v>
      </c>
      <c r="P51" s="212">
        <f t="shared" si="4"/>
        <v>555.81908856405846</v>
      </c>
      <c r="Q51" s="212">
        <f t="shared" si="4"/>
        <v>535.03301805674982</v>
      </c>
      <c r="R51" s="212">
        <f t="shared" si="4"/>
        <v>457.75717970765254</v>
      </c>
      <c r="S51" s="212">
        <f t="shared" si="4"/>
        <v>462.92648323301796</v>
      </c>
      <c r="T51" s="212">
        <f t="shared" si="4"/>
        <v>485.92106620808255</v>
      </c>
      <c r="U51" s="212">
        <f t="shared" si="4"/>
        <v>459.30730868443686</v>
      </c>
      <c r="V51" s="212">
        <f t="shared" si="4"/>
        <v>408.03731728288903</v>
      </c>
      <c r="W51" s="212">
        <f t="shared" si="4"/>
        <v>383.58417884780738</v>
      </c>
    </row>
    <row r="52" spans="1:23" ht="12" customHeight="1" x14ac:dyDescent="0.25">
      <c r="A52" s="17" t="s">
        <v>16</v>
      </c>
      <c r="B52" s="211">
        <f>ISI!B$47</f>
        <v>0</v>
      </c>
      <c r="C52" s="211">
        <f>ISI!C$47</f>
        <v>0</v>
      </c>
      <c r="D52" s="211">
        <f>ISI!D$47</f>
        <v>0</v>
      </c>
      <c r="E52" s="211">
        <f>ISI!E$47</f>
        <v>0</v>
      </c>
      <c r="F52" s="211">
        <f>ISI!F$47</f>
        <v>0</v>
      </c>
      <c r="G52" s="211">
        <f>ISI!G$47</f>
        <v>0</v>
      </c>
      <c r="H52" s="211">
        <f>ISI!H$47</f>
        <v>0</v>
      </c>
      <c r="I52" s="211">
        <f>ISI!I$47</f>
        <v>0</v>
      </c>
      <c r="J52" s="211">
        <f>ISI!J$47</f>
        <v>0</v>
      </c>
      <c r="K52" s="211">
        <f>ISI!K$47</f>
        <v>0</v>
      </c>
      <c r="L52" s="211">
        <f>ISI!L$47</f>
        <v>0</v>
      </c>
      <c r="M52" s="211">
        <f>ISI!M$47</f>
        <v>0</v>
      </c>
      <c r="N52" s="211">
        <f>ISI!N$47</f>
        <v>0</v>
      </c>
      <c r="O52" s="211">
        <f>ISI!O$47</f>
        <v>0</v>
      </c>
      <c r="P52" s="211">
        <f>ISI!P$47</f>
        <v>0</v>
      </c>
      <c r="Q52" s="211">
        <f>ISI!Q$47</f>
        <v>0</v>
      </c>
      <c r="R52" s="211">
        <f>ISI!R$47</f>
        <v>0</v>
      </c>
      <c r="S52" s="211">
        <f>ISI!S$47</f>
        <v>0</v>
      </c>
      <c r="T52" s="211">
        <f>ISI!T$47</f>
        <v>0</v>
      </c>
      <c r="U52" s="211">
        <f>ISI!U$47</f>
        <v>0</v>
      </c>
      <c r="V52" s="211">
        <f>ISI!V$47</f>
        <v>0</v>
      </c>
      <c r="W52" s="211">
        <f>ISI!W$47</f>
        <v>0</v>
      </c>
    </row>
    <row r="53" spans="1:23" ht="12" customHeight="1" x14ac:dyDescent="0.25">
      <c r="A53" s="18" t="s">
        <v>41</v>
      </c>
      <c r="B53" s="206">
        <f>ISI!B$48</f>
        <v>0</v>
      </c>
      <c r="C53" s="206">
        <f>ISI!C$48</f>
        <v>0</v>
      </c>
      <c r="D53" s="206">
        <f>ISI!D$48</f>
        <v>0</v>
      </c>
      <c r="E53" s="206">
        <f>ISI!E$48</f>
        <v>0</v>
      </c>
      <c r="F53" s="206">
        <f>ISI!F$48</f>
        <v>0</v>
      </c>
      <c r="G53" s="206">
        <f>ISI!G$48</f>
        <v>0</v>
      </c>
      <c r="H53" s="206">
        <f>ISI!H$48</f>
        <v>0</v>
      </c>
      <c r="I53" s="206">
        <f>ISI!I$48</f>
        <v>0</v>
      </c>
      <c r="J53" s="206">
        <f>ISI!J$48</f>
        <v>0</v>
      </c>
      <c r="K53" s="206">
        <f>ISI!K$48</f>
        <v>0</v>
      </c>
      <c r="L53" s="206">
        <f>ISI!L$48</f>
        <v>0</v>
      </c>
      <c r="M53" s="206">
        <f>ISI!M$48</f>
        <v>0</v>
      </c>
      <c r="N53" s="206">
        <f>ISI!N$48</f>
        <v>0</v>
      </c>
      <c r="O53" s="206">
        <f>ISI!O$48</f>
        <v>0</v>
      </c>
      <c r="P53" s="206">
        <f>ISI!P$48</f>
        <v>0</v>
      </c>
      <c r="Q53" s="206">
        <f>ISI!Q$48</f>
        <v>0</v>
      </c>
      <c r="R53" s="206">
        <f>ISI!R$48</f>
        <v>0</v>
      </c>
      <c r="S53" s="206">
        <f>ISI!S$48</f>
        <v>0</v>
      </c>
      <c r="T53" s="206">
        <f>ISI!T$48</f>
        <v>0</v>
      </c>
      <c r="U53" s="206">
        <f>ISI!U$48</f>
        <v>0</v>
      </c>
      <c r="V53" s="206">
        <f>ISI!V$48</f>
        <v>0</v>
      </c>
      <c r="W53" s="206">
        <f>ISI!W$48</f>
        <v>0</v>
      </c>
    </row>
    <row r="54" spans="1:23" ht="12" customHeight="1" x14ac:dyDescent="0.25">
      <c r="A54" s="18" t="s">
        <v>42</v>
      </c>
      <c r="B54" s="206">
        <f>ISI!B$49</f>
        <v>0</v>
      </c>
      <c r="C54" s="206">
        <f>ISI!C$49</f>
        <v>0</v>
      </c>
      <c r="D54" s="206">
        <f>ISI!D$49</f>
        <v>0</v>
      </c>
      <c r="E54" s="206">
        <f>ISI!E$49</f>
        <v>0</v>
      </c>
      <c r="F54" s="206">
        <f>ISI!F$49</f>
        <v>0</v>
      </c>
      <c r="G54" s="206">
        <f>ISI!G$49</f>
        <v>0</v>
      </c>
      <c r="H54" s="206">
        <f>ISI!H$49</f>
        <v>0</v>
      </c>
      <c r="I54" s="206">
        <f>ISI!I$49</f>
        <v>0</v>
      </c>
      <c r="J54" s="206">
        <f>ISI!J$49</f>
        <v>0</v>
      </c>
      <c r="K54" s="206">
        <f>ISI!K$49</f>
        <v>0</v>
      </c>
      <c r="L54" s="206">
        <f>ISI!L$49</f>
        <v>0</v>
      </c>
      <c r="M54" s="206">
        <f>ISI!M$49</f>
        <v>0</v>
      </c>
      <c r="N54" s="206">
        <f>ISI!N$49</f>
        <v>0</v>
      </c>
      <c r="O54" s="206">
        <f>ISI!O$49</f>
        <v>0</v>
      </c>
      <c r="P54" s="206">
        <f>ISI!P$49</f>
        <v>0</v>
      </c>
      <c r="Q54" s="206">
        <f>ISI!Q$49</f>
        <v>0</v>
      </c>
      <c r="R54" s="206">
        <f>ISI!R$49</f>
        <v>0</v>
      </c>
      <c r="S54" s="206">
        <f>ISI!S$49</f>
        <v>0</v>
      </c>
      <c r="T54" s="206">
        <f>ISI!T$49</f>
        <v>0</v>
      </c>
      <c r="U54" s="206">
        <f>ISI!U$49</f>
        <v>0</v>
      </c>
      <c r="V54" s="206">
        <f>ISI!V$49</f>
        <v>0</v>
      </c>
      <c r="W54" s="206">
        <f>ISI!W$49</f>
        <v>0</v>
      </c>
    </row>
    <row r="55" spans="1:23" ht="12" customHeight="1" x14ac:dyDescent="0.25">
      <c r="A55" s="19" t="s">
        <v>20</v>
      </c>
      <c r="B55" s="207">
        <f>NFM!B$63</f>
        <v>0.56371453138435079</v>
      </c>
      <c r="C55" s="207">
        <f>NFM!C$63</f>
        <v>0.91006018916594988</v>
      </c>
      <c r="D55" s="207">
        <f>NFM!D$63</f>
        <v>1.337575236457438</v>
      </c>
      <c r="E55" s="207">
        <f>NFM!E$63</f>
        <v>1.693465176268272</v>
      </c>
      <c r="F55" s="207">
        <f>NFM!F$63</f>
        <v>1.397248495270851</v>
      </c>
      <c r="G55" s="207">
        <f>NFM!G$63</f>
        <v>2.0469475494411009</v>
      </c>
      <c r="H55" s="207">
        <f>NFM!H$63</f>
        <v>4.1558899398108338</v>
      </c>
      <c r="I55" s="207">
        <f>NFM!I$63</f>
        <v>3.665262252794498</v>
      </c>
      <c r="J55" s="207">
        <f>NFM!J$63</f>
        <v>2.753912295786757</v>
      </c>
      <c r="K55" s="207">
        <f>NFM!K$63</f>
        <v>3.1016337059329322</v>
      </c>
      <c r="L55" s="207">
        <f>NFM!L$63</f>
        <v>3.3046431642304381</v>
      </c>
      <c r="M55" s="207">
        <f>NFM!M$63</f>
        <v>1.713671539122958</v>
      </c>
      <c r="N55" s="207">
        <f>NFM!N$63</f>
        <v>3.5361134995700758</v>
      </c>
      <c r="O55" s="207">
        <f>NFM!O$63</f>
        <v>2.609372312983663</v>
      </c>
      <c r="P55" s="207">
        <f>NFM!P$63</f>
        <v>2.5617368873602739</v>
      </c>
      <c r="Q55" s="207">
        <f>NFM!Q$63</f>
        <v>1.418744625967326</v>
      </c>
      <c r="R55" s="207">
        <f>NFM!R$63</f>
        <v>1.956147893379192</v>
      </c>
      <c r="S55" s="207">
        <f>NFM!S$63</f>
        <v>1.4930352536543421</v>
      </c>
      <c r="T55" s="207">
        <f>NFM!T$63</f>
        <v>1.913069647463457</v>
      </c>
      <c r="U55" s="207">
        <f>NFM!U$63</f>
        <v>1.775408426483233</v>
      </c>
      <c r="V55" s="207">
        <f>NFM!V$63</f>
        <v>1.730094582975064</v>
      </c>
      <c r="W55" s="207">
        <f>NFM!W$63</f>
        <v>1.700429922613929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0</v>
      </c>
      <c r="C57" s="206">
        <f>NFM!C$65</f>
        <v>0</v>
      </c>
      <c r="D57" s="206">
        <f>NFM!D$65</f>
        <v>0</v>
      </c>
      <c r="E57" s="206">
        <f>NFM!E$65</f>
        <v>0</v>
      </c>
      <c r="F57" s="206">
        <f>NFM!F$65</f>
        <v>0</v>
      </c>
      <c r="G57" s="206">
        <f>NFM!G$65</f>
        <v>0</v>
      </c>
      <c r="H57" s="206">
        <f>NFM!H$65</f>
        <v>0</v>
      </c>
      <c r="I57" s="206">
        <f>NFM!I$65</f>
        <v>0</v>
      </c>
      <c r="J57" s="206">
        <f>NFM!J$65</f>
        <v>0</v>
      </c>
      <c r="K57" s="206">
        <f>NFM!K$65</f>
        <v>0</v>
      </c>
      <c r="L57" s="206">
        <f>NFM!L$65</f>
        <v>0</v>
      </c>
      <c r="M57" s="206">
        <f>NFM!M$65</f>
        <v>0</v>
      </c>
      <c r="N57" s="206">
        <f>NFM!N$65</f>
        <v>0</v>
      </c>
      <c r="O57" s="206">
        <f>NFM!O$65</f>
        <v>0</v>
      </c>
      <c r="P57" s="206">
        <f>NFM!P$65</f>
        <v>0</v>
      </c>
      <c r="Q57" s="206">
        <f>NFM!Q$65</f>
        <v>0</v>
      </c>
      <c r="R57" s="206">
        <f>NFM!R$65</f>
        <v>0</v>
      </c>
      <c r="S57" s="206">
        <f>NFM!S$65</f>
        <v>0</v>
      </c>
      <c r="T57" s="206">
        <f>NFM!T$65</f>
        <v>0</v>
      </c>
      <c r="U57" s="206">
        <f>NFM!U$65</f>
        <v>0</v>
      </c>
      <c r="V57" s="206">
        <f>NFM!V$65</f>
        <v>0</v>
      </c>
      <c r="W57" s="206">
        <f>NFM!W$65</f>
        <v>0</v>
      </c>
    </row>
    <row r="58" spans="1:23" ht="12" customHeight="1" x14ac:dyDescent="0.25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0</v>
      </c>
      <c r="C59" s="214">
        <f>NFM!C$67</f>
        <v>0</v>
      </c>
      <c r="D59" s="214">
        <f>NFM!D$67</f>
        <v>0</v>
      </c>
      <c r="E59" s="214">
        <f>NFM!E$67</f>
        <v>0</v>
      </c>
      <c r="F59" s="214">
        <f>NFM!F$67</f>
        <v>0</v>
      </c>
      <c r="G59" s="214">
        <f>NFM!G$67</f>
        <v>0</v>
      </c>
      <c r="H59" s="214">
        <f>NFM!H$67</f>
        <v>0</v>
      </c>
      <c r="I59" s="214">
        <f>NFM!I$67</f>
        <v>0</v>
      </c>
      <c r="J59" s="214">
        <f>NFM!J$67</f>
        <v>0</v>
      </c>
      <c r="K59" s="214">
        <f>NFM!K$67</f>
        <v>0</v>
      </c>
      <c r="L59" s="214">
        <f>NFM!L$67</f>
        <v>0</v>
      </c>
      <c r="M59" s="214">
        <f>NFM!M$67</f>
        <v>0</v>
      </c>
      <c r="N59" s="214">
        <f>NFM!N$67</f>
        <v>0</v>
      </c>
      <c r="O59" s="214">
        <f>NFM!O$67</f>
        <v>0</v>
      </c>
      <c r="P59" s="214">
        <f>NFM!P$67</f>
        <v>0</v>
      </c>
      <c r="Q59" s="214">
        <f>NFM!Q$67</f>
        <v>0</v>
      </c>
      <c r="R59" s="214">
        <f>NFM!R$67</f>
        <v>0</v>
      </c>
      <c r="S59" s="214">
        <f>NFM!S$67</f>
        <v>0</v>
      </c>
      <c r="T59" s="214">
        <f>NFM!T$67</f>
        <v>0</v>
      </c>
      <c r="U59" s="214">
        <f>NFM!U$67</f>
        <v>0</v>
      </c>
      <c r="V59" s="214">
        <f>NFM!V$67</f>
        <v>0</v>
      </c>
      <c r="W59" s="214">
        <f>NFM!W$67</f>
        <v>0</v>
      </c>
    </row>
    <row r="60" spans="1:23" ht="12" customHeight="1" x14ac:dyDescent="0.25">
      <c r="A60" s="18" t="s">
        <v>45</v>
      </c>
      <c r="B60" s="206">
        <f>NFM!B$68</f>
        <v>0.56371453138435079</v>
      </c>
      <c r="C60" s="206">
        <f>NFM!C$68</f>
        <v>0.91006018916594988</v>
      </c>
      <c r="D60" s="206">
        <f>NFM!D$68</f>
        <v>1.337575236457438</v>
      </c>
      <c r="E60" s="206">
        <f>NFM!E$68</f>
        <v>1.693465176268272</v>
      </c>
      <c r="F60" s="206">
        <f>NFM!F$68</f>
        <v>1.397248495270851</v>
      </c>
      <c r="G60" s="206">
        <f>NFM!G$68</f>
        <v>2.0469475494411009</v>
      </c>
      <c r="H60" s="206">
        <f>NFM!H$68</f>
        <v>4.1558899398108338</v>
      </c>
      <c r="I60" s="206">
        <f>NFM!I$68</f>
        <v>3.665262252794498</v>
      </c>
      <c r="J60" s="206">
        <f>NFM!J$68</f>
        <v>2.753912295786757</v>
      </c>
      <c r="K60" s="206">
        <f>NFM!K$68</f>
        <v>3.1016337059329322</v>
      </c>
      <c r="L60" s="206">
        <f>NFM!L$68</f>
        <v>3.3046431642304381</v>
      </c>
      <c r="M60" s="206">
        <f>NFM!M$68</f>
        <v>1.713671539122958</v>
      </c>
      <c r="N60" s="206">
        <f>NFM!N$68</f>
        <v>3.5361134995700758</v>
      </c>
      <c r="O60" s="206">
        <f>NFM!O$68</f>
        <v>2.609372312983663</v>
      </c>
      <c r="P60" s="206">
        <f>NFM!P$68</f>
        <v>2.5617368873602739</v>
      </c>
      <c r="Q60" s="206">
        <f>NFM!Q$68</f>
        <v>1.418744625967326</v>
      </c>
      <c r="R60" s="206">
        <f>NFM!R$68</f>
        <v>1.956147893379192</v>
      </c>
      <c r="S60" s="206">
        <f>NFM!S$68</f>
        <v>1.4930352536543421</v>
      </c>
      <c r="T60" s="206">
        <f>NFM!T$68</f>
        <v>1.913069647463457</v>
      </c>
      <c r="U60" s="206">
        <f>NFM!U$68</f>
        <v>1.775408426483233</v>
      </c>
      <c r="V60" s="206">
        <f>NFM!V$68</f>
        <v>1.730094582975064</v>
      </c>
      <c r="W60" s="206">
        <f>NFM!W$68</f>
        <v>1.700429922613929</v>
      </c>
    </row>
    <row r="61" spans="1:23" ht="12" customHeight="1" x14ac:dyDescent="0.25">
      <c r="A61" s="19" t="s">
        <v>21</v>
      </c>
      <c r="B61" s="207">
        <f>CHI!B$52</f>
        <v>88.597506448839198</v>
      </c>
      <c r="C61" s="207">
        <f>CHI!C$52</f>
        <v>87.439122957867554</v>
      </c>
      <c r="D61" s="207">
        <f>CHI!D$52</f>
        <v>62.178761822871863</v>
      </c>
      <c r="E61" s="207">
        <f>CHI!E$52</f>
        <v>96.186844368013766</v>
      </c>
      <c r="F61" s="207">
        <f>CHI!F$52</f>
        <v>103.19810834049872</v>
      </c>
      <c r="G61" s="207">
        <f>CHI!G$52</f>
        <v>109.66130696474626</v>
      </c>
      <c r="H61" s="207">
        <f>CHI!H$52</f>
        <v>109.68993981083405</v>
      </c>
      <c r="I61" s="207">
        <f>CHI!I$52</f>
        <v>101.99200343938091</v>
      </c>
      <c r="J61" s="207">
        <f>CHI!J$52</f>
        <v>96.024763542562312</v>
      </c>
      <c r="K61" s="207">
        <f>CHI!K$52</f>
        <v>50.453310404127251</v>
      </c>
      <c r="L61" s="207">
        <f>CHI!L$52</f>
        <v>49.837747205503</v>
      </c>
      <c r="M61" s="207">
        <f>CHI!M$52</f>
        <v>40.759243336199482</v>
      </c>
      <c r="N61" s="207">
        <f>CHI!N$52</f>
        <v>46.719002579535704</v>
      </c>
      <c r="O61" s="207">
        <f>CHI!O$52</f>
        <v>74.58202923473776</v>
      </c>
      <c r="P61" s="207">
        <f>CHI!P$52</f>
        <v>30.596216680997433</v>
      </c>
      <c r="Q61" s="207">
        <f>CHI!Q$52</f>
        <v>42.091831470335336</v>
      </c>
      <c r="R61" s="207">
        <f>CHI!R$52</f>
        <v>37.857093723129829</v>
      </c>
      <c r="S61" s="207">
        <f>CHI!S$52</f>
        <v>36.212983662940665</v>
      </c>
      <c r="T61" s="207">
        <f>CHI!T$52</f>
        <v>33.412209802235608</v>
      </c>
      <c r="U61" s="207">
        <f>CHI!U$52</f>
        <v>34.681857265692187</v>
      </c>
      <c r="V61" s="207">
        <f>CHI!V$52</f>
        <v>32.296646603611343</v>
      </c>
      <c r="W61" s="207">
        <f>CHI!W$52</f>
        <v>36.463284608770401</v>
      </c>
    </row>
    <row r="62" spans="1:23" ht="12" customHeight="1" x14ac:dyDescent="0.25">
      <c r="A62" s="18" t="s">
        <v>57</v>
      </c>
      <c r="B62" s="206">
        <f>CHI!B$53</f>
        <v>79.47583755821384</v>
      </c>
      <c r="C62" s="206">
        <f>CHI!C$53</f>
        <v>75.536384867687389</v>
      </c>
      <c r="D62" s="206">
        <f>CHI!D$53</f>
        <v>51.991585878156272</v>
      </c>
      <c r="E62" s="206">
        <f>CHI!E$53</f>
        <v>87.926794810909513</v>
      </c>
      <c r="F62" s="206">
        <f>CHI!F$53</f>
        <v>94.060304427821364</v>
      </c>
      <c r="G62" s="206">
        <f>CHI!G$53</f>
        <v>97.388669808954489</v>
      </c>
      <c r="H62" s="206">
        <f>CHI!H$53</f>
        <v>98.039255544624666</v>
      </c>
      <c r="I62" s="206">
        <f>CHI!I$53</f>
        <v>90.67439148231125</v>
      </c>
      <c r="J62" s="206">
        <f>CHI!J$53</f>
        <v>83.139577197472263</v>
      </c>
      <c r="K62" s="206">
        <f>CHI!K$53</f>
        <v>15.449368003185043</v>
      </c>
      <c r="L62" s="206">
        <f>CHI!L$53</f>
        <v>36.133756371904902</v>
      </c>
      <c r="M62" s="206">
        <f>CHI!M$53</f>
        <v>32.175489763062522</v>
      </c>
      <c r="N62" s="206">
        <f>CHI!N$53</f>
        <v>21.349363421359342</v>
      </c>
      <c r="O62" s="206">
        <f>CHI!O$53</f>
        <v>45.929168349230821</v>
      </c>
      <c r="P62" s="206">
        <f>CHI!P$53</f>
        <v>25.49530679099438</v>
      </c>
      <c r="Q62" s="206">
        <f>CHI!Q$53</f>
        <v>34.257463492232965</v>
      </c>
      <c r="R62" s="206">
        <f>CHI!R$53</f>
        <v>32.248907411587382</v>
      </c>
      <c r="S62" s="206">
        <f>CHI!S$53</f>
        <v>31.308121113030506</v>
      </c>
      <c r="T62" s="206">
        <f>CHI!T$53</f>
        <v>27.159626733786912</v>
      </c>
      <c r="U62" s="206">
        <f>CHI!U$53</f>
        <v>25.21404811345645</v>
      </c>
      <c r="V62" s="206">
        <f>CHI!V$53</f>
        <v>21.274915735002832</v>
      </c>
      <c r="W62" s="206">
        <f>CHI!W$53</f>
        <v>23.3077636466505</v>
      </c>
    </row>
    <row r="63" spans="1:23" ht="12" customHeight="1" x14ac:dyDescent="0.25">
      <c r="A63" s="18" t="s">
        <v>47</v>
      </c>
      <c r="B63" s="206">
        <f>CHI!B$54</f>
        <v>8.3465723765239659</v>
      </c>
      <c r="C63" s="206">
        <f>CHI!C$54</f>
        <v>10.974810201828021</v>
      </c>
      <c r="D63" s="206">
        <f>CHI!D$54</f>
        <v>9.2140813792179355</v>
      </c>
      <c r="E63" s="206">
        <f>CHI!E$54</f>
        <v>7.4105548411163893</v>
      </c>
      <c r="F63" s="206">
        <f>CHI!F$54</f>
        <v>8.3569472517327288</v>
      </c>
      <c r="G63" s="206">
        <f>CHI!G$54</f>
        <v>11.673619001302439</v>
      </c>
      <c r="H63" s="206">
        <f>CHI!H$54</f>
        <v>10.94371079170107</v>
      </c>
      <c r="I63" s="206">
        <f>CHI!I$54</f>
        <v>10.502545027108731</v>
      </c>
      <c r="J63" s="206">
        <f>CHI!J$54</f>
        <v>11.749091667350079</v>
      </c>
      <c r="K63" s="206">
        <f>CHI!K$54</f>
        <v>33.985225322333527</v>
      </c>
      <c r="L63" s="206">
        <f>CHI!L$54</f>
        <v>12.47077474708237</v>
      </c>
      <c r="M63" s="206">
        <f>CHI!M$54</f>
        <v>7.2340319143383756</v>
      </c>
      <c r="N63" s="206">
        <f>CHI!N$54</f>
        <v>24.160931813395759</v>
      </c>
      <c r="O63" s="206">
        <f>CHI!O$54</f>
        <v>27.558790567137219</v>
      </c>
      <c r="P63" s="206">
        <f>CHI!P$54</f>
        <v>4.0452110269095209</v>
      </c>
      <c r="Q63" s="206">
        <f>CHI!Q$54</f>
        <v>6.4992194159546681</v>
      </c>
      <c r="R63" s="206">
        <f>CHI!R$54</f>
        <v>4.1679455548786519</v>
      </c>
      <c r="S63" s="206">
        <f>CHI!S$54</f>
        <v>3.7918406716260331</v>
      </c>
      <c r="T63" s="206">
        <f>CHI!T$54</f>
        <v>5.0081959470194386</v>
      </c>
      <c r="U63" s="206">
        <f>CHI!U$54</f>
        <v>8.2711912101319793</v>
      </c>
      <c r="V63" s="206">
        <f>CHI!V$54</f>
        <v>9.9397589568859583</v>
      </c>
      <c r="W63" s="206">
        <f>CHI!W$54</f>
        <v>12.193876381298169</v>
      </c>
    </row>
    <row r="64" spans="1:23" ht="12" customHeight="1" x14ac:dyDescent="0.25">
      <c r="A64" s="18" t="s">
        <v>48</v>
      </c>
      <c r="B64" s="206">
        <f>CHI!B$55</f>
        <v>0.77509651410139058</v>
      </c>
      <c r="C64" s="206">
        <f>CHI!C$55</f>
        <v>0.9279278883521469</v>
      </c>
      <c r="D64" s="206">
        <f>CHI!D$55</f>
        <v>0.97309456549765661</v>
      </c>
      <c r="E64" s="206">
        <f>CHI!E$55</f>
        <v>0.84949471598785276</v>
      </c>
      <c r="F64" s="206">
        <f>CHI!F$55</f>
        <v>0.7808566609446278</v>
      </c>
      <c r="G64" s="206">
        <f>CHI!G$55</f>
        <v>0.5990181544893276</v>
      </c>
      <c r="H64" s="206">
        <f>CHI!H$55</f>
        <v>0.7069734745083176</v>
      </c>
      <c r="I64" s="206">
        <f>CHI!I$55</f>
        <v>0.81506692996091457</v>
      </c>
      <c r="J64" s="206">
        <f>CHI!J$55</f>
        <v>1.136094677739969</v>
      </c>
      <c r="K64" s="206">
        <f>CHI!K$55</f>
        <v>1.018717078608681</v>
      </c>
      <c r="L64" s="206">
        <f>CHI!L$55</f>
        <v>1.2332160865157309</v>
      </c>
      <c r="M64" s="206">
        <f>CHI!M$55</f>
        <v>1.349721658798589</v>
      </c>
      <c r="N64" s="206">
        <f>CHI!N$55</f>
        <v>1.2087073447806009</v>
      </c>
      <c r="O64" s="206">
        <f>CHI!O$55</f>
        <v>1.0940703183697149</v>
      </c>
      <c r="P64" s="206">
        <f>CHI!P$55</f>
        <v>1.055698863093532</v>
      </c>
      <c r="Q64" s="206">
        <f>CHI!Q$55</f>
        <v>1.3351485621477019</v>
      </c>
      <c r="R64" s="206">
        <f>CHI!R$55</f>
        <v>1.4402407566638</v>
      </c>
      <c r="S64" s="206">
        <f>CHI!S$55</f>
        <v>1.113021878284131</v>
      </c>
      <c r="T64" s="206">
        <f>CHI!T$55</f>
        <v>1.2443871214292539</v>
      </c>
      <c r="U64" s="206">
        <f>CHI!U$55</f>
        <v>1.1966179421037539</v>
      </c>
      <c r="V64" s="206">
        <f>CHI!V$55</f>
        <v>1.0819719117225559</v>
      </c>
      <c r="W64" s="206">
        <f>CHI!W$55</f>
        <v>0.96164458082173543</v>
      </c>
    </row>
    <row r="65" spans="1:23" ht="12" customHeight="1" x14ac:dyDescent="0.25">
      <c r="A65" s="19" t="s">
        <v>22</v>
      </c>
      <c r="B65" s="207">
        <f>NMM!B$51</f>
        <v>121.66087704213243</v>
      </c>
      <c r="C65" s="207">
        <f>NMM!C$51</f>
        <v>163.83198624247638</v>
      </c>
      <c r="D65" s="207">
        <f>NMM!D$51</f>
        <v>99.100343938091157</v>
      </c>
      <c r="E65" s="207">
        <f>NMM!E$51</f>
        <v>94.761908856405839</v>
      </c>
      <c r="F65" s="207">
        <f>NMM!F$51</f>
        <v>104.67523645743769</v>
      </c>
      <c r="G65" s="207">
        <f>NMM!G$51</f>
        <v>121.30455717970766</v>
      </c>
      <c r="H65" s="207">
        <f>NMM!H$51</f>
        <v>123.03052450558896</v>
      </c>
      <c r="I65" s="207">
        <f>NMM!I$51</f>
        <v>200.810834049871</v>
      </c>
      <c r="J65" s="207">
        <f>NMM!J$51</f>
        <v>196.22398968185723</v>
      </c>
      <c r="K65" s="207">
        <f>NMM!K$51</f>
        <v>116.67093723129832</v>
      </c>
      <c r="L65" s="207">
        <f>NMM!L$51</f>
        <v>113.62708512467754</v>
      </c>
      <c r="M65" s="207">
        <f>NMM!M$51</f>
        <v>128.06706792777305</v>
      </c>
      <c r="N65" s="207">
        <f>NMM!N$51</f>
        <v>116.78134135855545</v>
      </c>
      <c r="O65" s="207">
        <f>NMM!O$51</f>
        <v>165.43387790197764</v>
      </c>
      <c r="P65" s="207">
        <f>NMM!P$51</f>
        <v>129.34548581255373</v>
      </c>
      <c r="Q65" s="207">
        <f>NMM!Q$51</f>
        <v>84.991057609630275</v>
      </c>
      <c r="R65" s="207">
        <f>NMM!R$51</f>
        <v>74.216938950988776</v>
      </c>
      <c r="S65" s="207">
        <f>NMM!S$51</f>
        <v>95.187446259673209</v>
      </c>
      <c r="T65" s="207">
        <f>NMM!T$51</f>
        <v>107.15915735167671</v>
      </c>
      <c r="U65" s="207">
        <f>NMM!U$51</f>
        <v>96.448065348237307</v>
      </c>
      <c r="V65" s="207">
        <f>NMM!V$51</f>
        <v>33.552708512467738</v>
      </c>
      <c r="W65" s="207">
        <f>NMM!W$51</f>
        <v>31.622527944969899</v>
      </c>
    </row>
    <row r="66" spans="1:23" ht="12" customHeight="1" x14ac:dyDescent="0.25">
      <c r="A66" s="18" t="s">
        <v>49</v>
      </c>
      <c r="B66" s="206">
        <f>NMM!B$52</f>
        <v>37.506</v>
      </c>
      <c r="C66" s="206">
        <f>NMM!C$52</f>
        <v>44.765116640626651</v>
      </c>
      <c r="D66" s="206">
        <f>NMM!D$52</f>
        <v>46.610576305494867</v>
      </c>
      <c r="E66" s="206">
        <f>NMM!E$52</f>
        <v>41.770205782156602</v>
      </c>
      <c r="F66" s="206">
        <f>NMM!F$52</f>
        <v>52.726263485674963</v>
      </c>
      <c r="G66" s="206">
        <f>NMM!G$52</f>
        <v>70.92313168048824</v>
      </c>
      <c r="H66" s="206">
        <f>NMM!H$52</f>
        <v>62.415464106987677</v>
      </c>
      <c r="I66" s="206">
        <f>NMM!I$52</f>
        <v>99.241665305825066</v>
      </c>
      <c r="J66" s="206">
        <f>NMM!J$52</f>
        <v>79.693448087097778</v>
      </c>
      <c r="K66" s="206">
        <f>NMM!K$52</f>
        <v>28.375038345264361</v>
      </c>
      <c r="L66" s="206">
        <f>NMM!L$52</f>
        <v>32.672036114871482</v>
      </c>
      <c r="M66" s="206">
        <f>NMM!M$52</f>
        <v>39.022641064408411</v>
      </c>
      <c r="N66" s="206">
        <f>NMM!N$52</f>
        <v>41.969798553099309</v>
      </c>
      <c r="O66" s="206">
        <f>NMM!O$52</f>
        <v>43.863179867537099</v>
      </c>
      <c r="P66" s="206">
        <f>NMM!P$52</f>
        <v>41.89808412110181</v>
      </c>
      <c r="Q66" s="206">
        <f>NMM!Q$52</f>
        <v>38.580825324818932</v>
      </c>
      <c r="R66" s="206">
        <f>NMM!R$52</f>
        <v>39.037534668832151</v>
      </c>
      <c r="S66" s="206">
        <f>NMM!S$52</f>
        <v>49.083451572357859</v>
      </c>
      <c r="T66" s="206">
        <f>NMM!T$52</f>
        <v>48.860248922474653</v>
      </c>
      <c r="U66" s="206">
        <f>NMM!U$52</f>
        <v>37.185039183701633</v>
      </c>
      <c r="V66" s="206">
        <f>NMM!V$52</f>
        <v>23.0278506873175</v>
      </c>
      <c r="W66" s="206">
        <f>NMM!W$52</f>
        <v>26.016097065188589</v>
      </c>
    </row>
    <row r="67" spans="1:23" ht="12" customHeight="1" x14ac:dyDescent="0.25">
      <c r="A67" s="18" t="s">
        <v>50</v>
      </c>
      <c r="B67" s="206">
        <f>NMM!B$53</f>
        <v>67.400151415542453</v>
      </c>
      <c r="C67" s="206">
        <f>NMM!C$53</f>
        <v>103.17875670631641</v>
      </c>
      <c r="D67" s="206">
        <f>NMM!D$53</f>
        <v>37.41474607256373</v>
      </c>
      <c r="E67" s="206">
        <f>NMM!E$53</f>
        <v>38.737653597781282</v>
      </c>
      <c r="F67" s="206">
        <f>NMM!F$53</f>
        <v>37.009454870704211</v>
      </c>
      <c r="G67" s="206">
        <f>NMM!G$53</f>
        <v>36.127288854446888</v>
      </c>
      <c r="H67" s="206">
        <f>NMM!H$53</f>
        <v>45.266685164262633</v>
      </c>
      <c r="I67" s="206">
        <f>NMM!I$53</f>
        <v>81.943309630501986</v>
      </c>
      <c r="J67" s="206">
        <f>NMM!J$53</f>
        <v>101.10449275952131</v>
      </c>
      <c r="K67" s="206">
        <f>NMM!K$53</f>
        <v>75.088830096217393</v>
      </c>
      <c r="L67" s="206">
        <f>NMM!L$53</f>
        <v>63.982293858599647</v>
      </c>
      <c r="M67" s="206">
        <f>NMM!M$53</f>
        <v>72.30905948776919</v>
      </c>
      <c r="N67" s="206">
        <f>NMM!N$53</f>
        <v>59.756021129905378</v>
      </c>
      <c r="O67" s="206">
        <f>NMM!O$53</f>
        <v>103.4222819451283</v>
      </c>
      <c r="P67" s="206">
        <f>NMM!P$53</f>
        <v>74.35330252305576</v>
      </c>
      <c r="Q67" s="206">
        <f>NMM!Q$53</f>
        <v>27.650916868007759</v>
      </c>
      <c r="R67" s="206">
        <f>NMM!R$53</f>
        <v>18.19589241287364</v>
      </c>
      <c r="S67" s="206">
        <f>NMM!S$53</f>
        <v>28.71000563161622</v>
      </c>
      <c r="T67" s="206">
        <f>NMM!T$53</f>
        <v>41.019784205217903</v>
      </c>
      <c r="U67" s="206">
        <f>NMM!U$53</f>
        <v>42.550974683558252</v>
      </c>
      <c r="V67" s="206">
        <f>NMM!V$53</f>
        <v>3.640651628053643</v>
      </c>
      <c r="W67" s="206">
        <f>NMM!W$53</f>
        <v>0.24727550546404509</v>
      </c>
    </row>
    <row r="68" spans="1:23" ht="12" customHeight="1" x14ac:dyDescent="0.25">
      <c r="A68" s="18" t="s">
        <v>58</v>
      </c>
      <c r="B68" s="206">
        <f>NMM!B$54</f>
        <v>16.75472562658997</v>
      </c>
      <c r="C68" s="206">
        <f>NMM!C$54</f>
        <v>15.8881128955333</v>
      </c>
      <c r="D68" s="206">
        <f>NMM!D$54</f>
        <v>15.07502156003255</v>
      </c>
      <c r="E68" s="206">
        <f>NMM!E$54</f>
        <v>14.25404947646795</v>
      </c>
      <c r="F68" s="206">
        <f>NMM!F$54</f>
        <v>14.939518101058511</v>
      </c>
      <c r="G68" s="206">
        <f>NMM!G$54</f>
        <v>14.25413664477253</v>
      </c>
      <c r="H68" s="206">
        <f>NMM!H$54</f>
        <v>15.348375234338651</v>
      </c>
      <c r="I68" s="206">
        <f>NMM!I$54</f>
        <v>19.625859113543939</v>
      </c>
      <c r="J68" s="206">
        <f>NMM!J$54</f>
        <v>15.426048835238131</v>
      </c>
      <c r="K68" s="206">
        <f>NMM!K$54</f>
        <v>13.207068789816571</v>
      </c>
      <c r="L68" s="206">
        <f>NMM!L$54</f>
        <v>16.9727551512064</v>
      </c>
      <c r="M68" s="206">
        <f>NMM!M$54</f>
        <v>16.735367375595441</v>
      </c>
      <c r="N68" s="206">
        <f>NMM!N$54</f>
        <v>15.055521675550761</v>
      </c>
      <c r="O68" s="206">
        <f>NMM!O$54</f>
        <v>18.148416089312231</v>
      </c>
      <c r="P68" s="206">
        <f>NMM!P$54</f>
        <v>13.094099168396159</v>
      </c>
      <c r="Q68" s="206">
        <f>NMM!Q$54</f>
        <v>18.759315416803592</v>
      </c>
      <c r="R68" s="206">
        <f>NMM!R$54</f>
        <v>16.983511869282989</v>
      </c>
      <c r="S68" s="206">
        <f>NMM!S$54</f>
        <v>17.393989055699141</v>
      </c>
      <c r="T68" s="206">
        <f>NMM!T$54</f>
        <v>17.279124223984159</v>
      </c>
      <c r="U68" s="206">
        <f>NMM!U$54</f>
        <v>16.712051480977419</v>
      </c>
      <c r="V68" s="206">
        <f>NMM!V$54</f>
        <v>6.884206197096594</v>
      </c>
      <c r="W68" s="206">
        <f>NMM!W$54</f>
        <v>5.3591553743172646</v>
      </c>
    </row>
    <row r="69" spans="1:23" ht="12" customHeight="1" x14ac:dyDescent="0.25">
      <c r="A69" s="19" t="s">
        <v>23</v>
      </c>
      <c r="B69" s="207">
        <f>PPA!B$52</f>
        <v>43.052020636285476</v>
      </c>
      <c r="C69" s="207">
        <f>PPA!C$52</f>
        <v>41.375322441960456</v>
      </c>
      <c r="D69" s="207">
        <f>PPA!D$52</f>
        <v>43.804385210662076</v>
      </c>
      <c r="E69" s="207">
        <f>PPA!E$52</f>
        <v>42.791659501289757</v>
      </c>
      <c r="F69" s="207">
        <f>PPA!F$52</f>
        <v>34.46543422184007</v>
      </c>
      <c r="G69" s="207">
        <f>PPA!G$52</f>
        <v>32.117626827171115</v>
      </c>
      <c r="H69" s="207">
        <f>PPA!H$52</f>
        <v>46.044711951848655</v>
      </c>
      <c r="I69" s="207">
        <f>PPA!I$52</f>
        <v>55.911435941530513</v>
      </c>
      <c r="J69" s="207">
        <f>PPA!J$52</f>
        <v>53.499140154772135</v>
      </c>
      <c r="K69" s="207">
        <f>PPA!K$52</f>
        <v>51.65047291487533</v>
      </c>
      <c r="L69" s="207">
        <f>PPA!L$52</f>
        <v>67.354514187446256</v>
      </c>
      <c r="M69" s="207">
        <f>PPA!M$52</f>
        <v>64.027687016337069</v>
      </c>
      <c r="N69" s="207">
        <f>PPA!N$52</f>
        <v>63.451762682717117</v>
      </c>
      <c r="O69" s="207">
        <f>PPA!O$52</f>
        <v>61.010834049871015</v>
      </c>
      <c r="P69" s="207">
        <f>PPA!P$52</f>
        <v>59.329234737747214</v>
      </c>
      <c r="Q69" s="207">
        <f>PPA!Q$52</f>
        <v>59.850042992261393</v>
      </c>
      <c r="R69" s="207">
        <f>PPA!R$52</f>
        <v>61.67480653482373</v>
      </c>
      <c r="S69" s="207">
        <f>PPA!S$52</f>
        <v>71.749355116079116</v>
      </c>
      <c r="T69" s="207">
        <f>PPA!T$52</f>
        <v>75.094239036973335</v>
      </c>
      <c r="U69" s="207">
        <f>PPA!U$52</f>
        <v>62.085038693035273</v>
      </c>
      <c r="V69" s="207">
        <f>PPA!V$52</f>
        <v>62.978503869303516</v>
      </c>
      <c r="W69" s="207">
        <f>PPA!W$52</f>
        <v>63.256663800515909</v>
      </c>
    </row>
    <row r="70" spans="1:23" ht="12" customHeight="1" x14ac:dyDescent="0.25">
      <c r="A70" s="18" t="s">
        <v>52</v>
      </c>
      <c r="B70" s="206">
        <f>PPA!B$53</f>
        <v>21.713570690925799</v>
      </c>
      <c r="C70" s="206">
        <f>PPA!C$53</f>
        <v>18.304663396676169</v>
      </c>
      <c r="D70" s="206">
        <f>PPA!D$53</f>
        <v>20.898887855483281</v>
      </c>
      <c r="E70" s="206">
        <f>PPA!E$53</f>
        <v>22.174254277912809</v>
      </c>
      <c r="F70" s="206">
        <f>PPA!F$53</f>
        <v>17.7878140072464</v>
      </c>
      <c r="G70" s="206">
        <f>PPA!G$53</f>
        <v>16.428089051531732</v>
      </c>
      <c r="H70" s="206">
        <f>PPA!H$53</f>
        <v>29.555852748780069</v>
      </c>
      <c r="I70" s="206">
        <f>PPA!I$53</f>
        <v>40.072352209384768</v>
      </c>
      <c r="J70" s="206">
        <f>PPA!J$53</f>
        <v>39.925295700191988</v>
      </c>
      <c r="K70" s="206">
        <f>PPA!K$53</f>
        <v>39.098514329898542</v>
      </c>
      <c r="L70" s="206">
        <f>PPA!L$53</f>
        <v>49.969536858178287</v>
      </c>
      <c r="M70" s="206">
        <f>PPA!M$53</f>
        <v>47.784590620471228</v>
      </c>
      <c r="N70" s="206">
        <f>PPA!N$53</f>
        <v>47.052827306169739</v>
      </c>
      <c r="O70" s="206">
        <f>PPA!O$53</f>
        <v>45.489249699657627</v>
      </c>
      <c r="P70" s="206">
        <f>PPA!P$53</f>
        <v>43.831139463920749</v>
      </c>
      <c r="Q70" s="206">
        <f>PPA!Q$53</f>
        <v>44.169545222563492</v>
      </c>
      <c r="R70" s="206">
        <f>PPA!R$53</f>
        <v>45.99631165529118</v>
      </c>
      <c r="S70" s="206">
        <f>PPA!S$53</f>
        <v>52.330430675832098</v>
      </c>
      <c r="T70" s="206">
        <f>PPA!T$53</f>
        <v>54.163417912199769</v>
      </c>
      <c r="U70" s="206">
        <f>PPA!U$53</f>
        <v>44.026982019391482</v>
      </c>
      <c r="V70" s="206">
        <f>PPA!V$53</f>
        <v>46.755589460239747</v>
      </c>
      <c r="W70" s="206">
        <f>PPA!W$53</f>
        <v>47.674090443177867</v>
      </c>
    </row>
    <row r="71" spans="1:23" ht="12" customHeight="1" x14ac:dyDescent="0.25">
      <c r="A71" s="18" t="s">
        <v>59</v>
      </c>
      <c r="B71" s="206">
        <f>PPA!B$54</f>
        <v>17.405874406050049</v>
      </c>
      <c r="C71" s="206">
        <f>PPA!C$54</f>
        <v>19.291241063003469</v>
      </c>
      <c r="D71" s="206">
        <f>PPA!D$54</f>
        <v>18.904197271048549</v>
      </c>
      <c r="E71" s="206">
        <f>PPA!E$54</f>
        <v>16.708612303692099</v>
      </c>
      <c r="F71" s="206">
        <f>PPA!F$54</f>
        <v>13.529384160412789</v>
      </c>
      <c r="G71" s="206">
        <f>PPA!G$54</f>
        <v>12.7557615724673</v>
      </c>
      <c r="H71" s="206">
        <f>PPA!H$54</f>
        <v>12.282917060046779</v>
      </c>
      <c r="I71" s="206">
        <f>PPA!I$54</f>
        <v>10.731868272762121</v>
      </c>
      <c r="J71" s="206">
        <f>PPA!J$54</f>
        <v>8.6869795214756547</v>
      </c>
      <c r="K71" s="206">
        <f>PPA!K$54</f>
        <v>7.8339596762886696</v>
      </c>
      <c r="L71" s="206">
        <f>PPA!L$54</f>
        <v>11.232496887214371</v>
      </c>
      <c r="M71" s="206">
        <f>PPA!M$54</f>
        <v>10.39450410965847</v>
      </c>
      <c r="N71" s="206">
        <f>PPA!N$54</f>
        <v>10.602950747620969</v>
      </c>
      <c r="O71" s="206">
        <f>PPA!O$54</f>
        <v>9.9485657073861518</v>
      </c>
      <c r="P71" s="206">
        <f>PPA!P$54</f>
        <v>10.078681879348579</v>
      </c>
      <c r="Q71" s="206">
        <f>PPA!Q$54</f>
        <v>9.9696923813344664</v>
      </c>
      <c r="R71" s="206">
        <f>PPA!R$54</f>
        <v>10.57674652756924</v>
      </c>
      <c r="S71" s="206">
        <f>PPA!S$54</f>
        <v>13.38328863247019</v>
      </c>
      <c r="T71" s="206">
        <f>PPA!T$54</f>
        <v>13.724840423522011</v>
      </c>
      <c r="U71" s="206">
        <f>PPA!U$54</f>
        <v>11.654598185060619</v>
      </c>
      <c r="V71" s="206">
        <f>PPA!V$54</f>
        <v>10.60525892038507</v>
      </c>
      <c r="W71" s="206">
        <f>PPA!W$54</f>
        <v>9.9401061222966582</v>
      </c>
    </row>
    <row r="72" spans="1:23" ht="12" customHeight="1" x14ac:dyDescent="0.25">
      <c r="A72" s="18" t="s">
        <v>60</v>
      </c>
      <c r="B72" s="206">
        <f>PPA!B$55</f>
        <v>3.932575539309628</v>
      </c>
      <c r="C72" s="206">
        <f>PPA!C$55</f>
        <v>3.779417982280822</v>
      </c>
      <c r="D72" s="206">
        <f>PPA!D$55</f>
        <v>4.0013000841302464</v>
      </c>
      <c r="E72" s="206">
        <f>PPA!E$55</f>
        <v>3.908792919684847</v>
      </c>
      <c r="F72" s="206">
        <f>PPA!F$55</f>
        <v>3.14823605418088</v>
      </c>
      <c r="G72" s="206">
        <f>PPA!G$55</f>
        <v>2.9337762031720849</v>
      </c>
      <c r="H72" s="206">
        <f>PPA!H$55</f>
        <v>4.2059421430218116</v>
      </c>
      <c r="I72" s="206">
        <f>PPA!I$55</f>
        <v>5.1072154593836281</v>
      </c>
      <c r="J72" s="206">
        <f>PPA!J$55</f>
        <v>4.8868649331044924</v>
      </c>
      <c r="K72" s="206">
        <f>PPA!K$55</f>
        <v>4.7179989086881173</v>
      </c>
      <c r="L72" s="206">
        <f>PPA!L$55</f>
        <v>6.1524804420536041</v>
      </c>
      <c r="M72" s="206">
        <f>PPA!M$55</f>
        <v>5.8485922862073707</v>
      </c>
      <c r="N72" s="206">
        <f>PPA!N$55</f>
        <v>5.7959846289264014</v>
      </c>
      <c r="O72" s="206">
        <f>PPA!O$55</f>
        <v>5.5730186428272344</v>
      </c>
      <c r="P72" s="206">
        <f>PPA!P$55</f>
        <v>5.4194133944778837</v>
      </c>
      <c r="Q72" s="206">
        <f>PPA!Q$55</f>
        <v>5.7108053883634291</v>
      </c>
      <c r="R72" s="206">
        <f>PPA!R$55</f>
        <v>5.1017483519633116</v>
      </c>
      <c r="S72" s="206">
        <f>PPA!S$55</f>
        <v>6.0356358077768224</v>
      </c>
      <c r="T72" s="206">
        <f>PPA!T$55</f>
        <v>7.2059807012515513</v>
      </c>
      <c r="U72" s="206">
        <f>PPA!U$55</f>
        <v>6.4034584885831674</v>
      </c>
      <c r="V72" s="206">
        <f>PPA!V$55</f>
        <v>5.6176554886787029</v>
      </c>
      <c r="W72" s="206">
        <f>PPA!W$55</f>
        <v>5.6424672350413783</v>
      </c>
    </row>
    <row r="73" spans="1:23" ht="12" customHeight="1" x14ac:dyDescent="0.25">
      <c r="A73" s="20" t="s">
        <v>61</v>
      </c>
      <c r="B73" s="208">
        <f>FBT!B$12</f>
        <v>86.277214101461738</v>
      </c>
      <c r="C73" s="208">
        <f>FBT!C$12</f>
        <v>90.463886500429908</v>
      </c>
      <c r="D73" s="208">
        <f>FBT!D$12</f>
        <v>91.186930352536535</v>
      </c>
      <c r="E73" s="208">
        <f>FBT!E$12</f>
        <v>69.310404127257087</v>
      </c>
      <c r="F73" s="208">
        <f>FBT!F$12</f>
        <v>79.882889079965622</v>
      </c>
      <c r="G73" s="208">
        <f>FBT!G$12</f>
        <v>82.396044711951845</v>
      </c>
      <c r="H73" s="208">
        <f>FBT!H$12</f>
        <v>76.332760103181428</v>
      </c>
      <c r="I73" s="208">
        <f>FBT!I$12</f>
        <v>79.15588993981082</v>
      </c>
      <c r="J73" s="208">
        <f>FBT!J$12</f>
        <v>72.234135855545986</v>
      </c>
      <c r="K73" s="208">
        <f>FBT!K$12</f>
        <v>63.191401547721398</v>
      </c>
      <c r="L73" s="208">
        <f>FBT!L$12</f>
        <v>69.426655202063614</v>
      </c>
      <c r="M73" s="208">
        <f>FBT!M$12</f>
        <v>61.450042992261388</v>
      </c>
      <c r="N73" s="208">
        <f>FBT!N$12</f>
        <v>60.634393809114357</v>
      </c>
      <c r="O73" s="208">
        <f>FBT!O$12</f>
        <v>63.99681857265692</v>
      </c>
      <c r="P73" s="208">
        <f>FBT!P$12</f>
        <v>63.480997420464313</v>
      </c>
      <c r="Q73" s="208">
        <f>FBT!Q$12</f>
        <v>64.439122957867582</v>
      </c>
      <c r="R73" s="208">
        <f>FBT!R$12</f>
        <v>66.949011177987956</v>
      </c>
      <c r="S73" s="208">
        <f>FBT!S$12</f>
        <v>56.794926913155628</v>
      </c>
      <c r="T73" s="208">
        <f>FBT!T$12</f>
        <v>56.390971625107468</v>
      </c>
      <c r="U73" s="208">
        <f>FBT!U$12</f>
        <v>65.59131556319862</v>
      </c>
      <c r="V73" s="208">
        <f>FBT!V$12</f>
        <v>70.827773000859835</v>
      </c>
      <c r="W73" s="208">
        <f>FBT!W$12</f>
        <v>66.456577815993128</v>
      </c>
    </row>
    <row r="74" spans="1:23" ht="12" customHeight="1" x14ac:dyDescent="0.25">
      <c r="A74" s="14" t="s">
        <v>62</v>
      </c>
      <c r="B74" s="206">
        <f>TRE!B$12</f>
        <v>6.9838349097162506</v>
      </c>
      <c r="C74" s="206">
        <f>TRE!C$12</f>
        <v>4.7745485812553738</v>
      </c>
      <c r="D74" s="206">
        <f>TRE!D$12</f>
        <v>6.2393809114359406</v>
      </c>
      <c r="E74" s="206">
        <f>TRE!E$12</f>
        <v>7.830696474634566</v>
      </c>
      <c r="F74" s="206">
        <f>TRE!F$12</f>
        <v>10.730352536543419</v>
      </c>
      <c r="G74" s="206">
        <f>TRE!G$12</f>
        <v>9.8012037833190018</v>
      </c>
      <c r="H74" s="206">
        <f>TRE!H$12</f>
        <v>10.50584694754944</v>
      </c>
      <c r="I74" s="206">
        <f>TRE!I$12</f>
        <v>10.00524505588994</v>
      </c>
      <c r="J74" s="206">
        <f>TRE!J$12</f>
        <v>7.3182287188306114</v>
      </c>
      <c r="K74" s="206">
        <f>TRE!K$12</f>
        <v>6.9312983662940661</v>
      </c>
      <c r="L74" s="206">
        <f>TRE!L$12</f>
        <v>7.3707652622527933</v>
      </c>
      <c r="M74" s="206">
        <f>TRE!M$12</f>
        <v>6.9890799656061899</v>
      </c>
      <c r="N74" s="206">
        <f>TRE!N$12</f>
        <v>10.43086844368014</v>
      </c>
      <c r="O74" s="206">
        <f>TRE!O$12</f>
        <v>11.99767841788478</v>
      </c>
      <c r="P74" s="206">
        <f>TRE!P$12</f>
        <v>10.301375752364571</v>
      </c>
      <c r="Q74" s="206">
        <f>TRE!Q$12</f>
        <v>10.523559759243341</v>
      </c>
      <c r="R74" s="206">
        <f>TRE!R$12</f>
        <v>10.65967325881341</v>
      </c>
      <c r="S74" s="206">
        <f>TRE!S$12</f>
        <v>10.877987962166809</v>
      </c>
      <c r="T74" s="206">
        <f>TRE!T$12</f>
        <v>11.84325021496131</v>
      </c>
      <c r="U74" s="206">
        <f>TRE!U$12</f>
        <v>8.382803095442819</v>
      </c>
      <c r="V74" s="206">
        <f>TRE!V$12</f>
        <v>7.968615649183147</v>
      </c>
      <c r="W74" s="206">
        <f>TRE!W$12</f>
        <v>8.2332760103181428</v>
      </c>
    </row>
    <row r="75" spans="1:23" ht="12" customHeight="1" x14ac:dyDescent="0.25">
      <c r="A75" s="14" t="s">
        <v>63</v>
      </c>
      <c r="B75" s="206">
        <f>MAE!B$12</f>
        <v>19.943680137575232</v>
      </c>
      <c r="C75" s="206">
        <f>MAE!C$12</f>
        <v>21.992949269131561</v>
      </c>
      <c r="D75" s="206">
        <f>MAE!D$12</f>
        <v>24.739638865004299</v>
      </c>
      <c r="E75" s="206">
        <f>MAE!E$12</f>
        <v>34.871453138435072</v>
      </c>
      <c r="F75" s="206">
        <f>MAE!F$12</f>
        <v>31.740240756663798</v>
      </c>
      <c r="G75" s="206">
        <f>MAE!G$12</f>
        <v>36.287876182287192</v>
      </c>
      <c r="H75" s="206">
        <f>MAE!H$12</f>
        <v>39.949355116079097</v>
      </c>
      <c r="I75" s="206">
        <f>MAE!I$12</f>
        <v>41.633276010318141</v>
      </c>
      <c r="J75" s="206">
        <f>MAE!J$12</f>
        <v>38.110232158211531</v>
      </c>
      <c r="K75" s="206">
        <f>MAE!K$12</f>
        <v>35.502063628546857</v>
      </c>
      <c r="L75" s="206">
        <f>MAE!L$12</f>
        <v>40.418830610490097</v>
      </c>
      <c r="M75" s="206">
        <f>MAE!M$12</f>
        <v>42.072656921754081</v>
      </c>
      <c r="N75" s="206">
        <f>MAE!N$12</f>
        <v>43.190541702493547</v>
      </c>
      <c r="O75" s="206">
        <f>MAE!O$12</f>
        <v>40.161908856405837</v>
      </c>
      <c r="P75" s="206">
        <f>MAE!P$12</f>
        <v>37.264746345657777</v>
      </c>
      <c r="Q75" s="206">
        <f>MAE!Q$12</f>
        <v>34.835683576956143</v>
      </c>
      <c r="R75" s="206">
        <f>MAE!R$12</f>
        <v>37.732932072227001</v>
      </c>
      <c r="S75" s="206">
        <f>MAE!S$12</f>
        <v>37.082459157351678</v>
      </c>
      <c r="T75" s="206">
        <f>MAE!T$12</f>
        <v>38.452536543422177</v>
      </c>
      <c r="U75" s="206">
        <f>MAE!U$12</f>
        <v>30.502321582115211</v>
      </c>
      <c r="V75" s="206">
        <f>MAE!V$12</f>
        <v>31.152708512467751</v>
      </c>
      <c r="W75" s="206">
        <f>MAE!W$12</f>
        <v>39.4231298366294</v>
      </c>
    </row>
    <row r="76" spans="1:23" ht="12" customHeight="1" x14ac:dyDescent="0.25">
      <c r="A76" s="14" t="s">
        <v>64</v>
      </c>
      <c r="B76" s="206">
        <f>TEL!B$12</f>
        <v>51.000773860705067</v>
      </c>
      <c r="C76" s="206">
        <f>TEL!C$12</f>
        <v>52.86852966466035</v>
      </c>
      <c r="D76" s="206">
        <f>TEL!D$12</f>
        <v>51.459329320722262</v>
      </c>
      <c r="E76" s="206">
        <f>TEL!E$12</f>
        <v>63.76122098022357</v>
      </c>
      <c r="F76" s="206">
        <f>TEL!F$12</f>
        <v>52.894754944110048</v>
      </c>
      <c r="G76" s="206">
        <f>TEL!G$12</f>
        <v>45.690111779879622</v>
      </c>
      <c r="H76" s="206">
        <f>TEL!H$12</f>
        <v>45.054772141014617</v>
      </c>
      <c r="I76" s="206">
        <f>TEL!I$12</f>
        <v>39.660361134995703</v>
      </c>
      <c r="J76" s="206">
        <f>TEL!J$12</f>
        <v>28.288907996560621</v>
      </c>
      <c r="K76" s="206">
        <f>TEL!K$12</f>
        <v>21.656147893379192</v>
      </c>
      <c r="L76" s="206">
        <f>TEL!L$12</f>
        <v>19.86964746345658</v>
      </c>
      <c r="M76" s="206">
        <f>TEL!M$12</f>
        <v>16.294496990541699</v>
      </c>
      <c r="N76" s="206">
        <f>TEL!N$12</f>
        <v>15.80008598452279</v>
      </c>
      <c r="O76" s="206">
        <f>TEL!O$12</f>
        <v>13.941874462596729</v>
      </c>
      <c r="P76" s="206">
        <f>TEL!P$12</f>
        <v>14.80171969045572</v>
      </c>
      <c r="Q76" s="206">
        <f>TEL!Q$12</f>
        <v>13.25631986242476</v>
      </c>
      <c r="R76" s="206">
        <f>TEL!R$12</f>
        <v>11.40292347377472</v>
      </c>
      <c r="S76" s="206">
        <f>TEL!S$12</f>
        <v>8.7294067067927763</v>
      </c>
      <c r="T76" s="206">
        <f>TEL!T$12</f>
        <v>8.7884780739466883</v>
      </c>
      <c r="U76" s="206">
        <f>TEL!U$12</f>
        <v>9.02347377472055</v>
      </c>
      <c r="V76" s="206">
        <f>TEL!V$12</f>
        <v>8.7070507308684437</v>
      </c>
      <c r="W76" s="206">
        <f>TEL!W$12</f>
        <v>10.93834909716251</v>
      </c>
    </row>
    <row r="77" spans="1:23" ht="12" customHeight="1" x14ac:dyDescent="0.25">
      <c r="A77" s="14" t="s">
        <v>65</v>
      </c>
      <c r="B77" s="206">
        <f>WWP!B$12</f>
        <v>76.203697334479784</v>
      </c>
      <c r="C77" s="206">
        <f>WWP!C$12</f>
        <v>89.837145313843507</v>
      </c>
      <c r="D77" s="206">
        <f>WWP!D$12</f>
        <v>108.92803095442819</v>
      </c>
      <c r="E77" s="206">
        <f>WWP!E$12</f>
        <v>136.3785898538263</v>
      </c>
      <c r="F77" s="206">
        <f>WWP!F$12</f>
        <v>149.2476354256234</v>
      </c>
      <c r="G77" s="206">
        <f>WWP!G$12</f>
        <v>159.31255374032671</v>
      </c>
      <c r="H77" s="206">
        <f>WWP!H$12</f>
        <v>117.6984522785899</v>
      </c>
      <c r="I77" s="206">
        <f>WWP!I$12</f>
        <v>101.51195184866729</v>
      </c>
      <c r="J77" s="206">
        <f>WWP!J$12</f>
        <v>125.87179707652621</v>
      </c>
      <c r="K77" s="206">
        <f>WWP!K$12</f>
        <v>90.226397248495275</v>
      </c>
      <c r="L77" s="206">
        <f>WWP!L$12</f>
        <v>114.8299226139295</v>
      </c>
      <c r="M77" s="206">
        <f>WWP!M$12</f>
        <v>122.8408426483233</v>
      </c>
      <c r="N77" s="206">
        <f>WWP!N$12</f>
        <v>98.999226139294919</v>
      </c>
      <c r="O77" s="206">
        <f>WWP!O$12</f>
        <v>115.7518486672399</v>
      </c>
      <c r="P77" s="206">
        <f>WWP!P$12</f>
        <v>121.7073086844368</v>
      </c>
      <c r="Q77" s="206">
        <f>WWP!Q$12</f>
        <v>130.95055889939809</v>
      </c>
      <c r="R77" s="206">
        <f>WWP!R$12</f>
        <v>57.900085984522789</v>
      </c>
      <c r="S77" s="206">
        <f>WWP!S$12</f>
        <v>61.199312123817712</v>
      </c>
      <c r="T77" s="206">
        <f>WWP!T$12</f>
        <v>66.559071367153905</v>
      </c>
      <c r="U77" s="206">
        <f>WWP!U$12</f>
        <v>72.944024075666391</v>
      </c>
      <c r="V77" s="206">
        <f>WWP!V$12</f>
        <v>82.497936371453136</v>
      </c>
      <c r="W77" s="206">
        <f>WWP!W$12</f>
        <v>69.345141874462598</v>
      </c>
    </row>
    <row r="78" spans="1:23" ht="12" customHeight="1" x14ac:dyDescent="0.25">
      <c r="A78" s="21" t="s">
        <v>66</v>
      </c>
      <c r="B78" s="209">
        <f>OIS!B$12</f>
        <v>85.209716251074937</v>
      </c>
      <c r="C78" s="209">
        <f>OIS!C$12</f>
        <v>89.451246775580444</v>
      </c>
      <c r="D78" s="209">
        <f>OIS!D$12</f>
        <v>95.199226139295078</v>
      </c>
      <c r="E78" s="209">
        <f>OIS!E$12</f>
        <v>116.5042132416164</v>
      </c>
      <c r="F78" s="209">
        <f>OIS!F$12</f>
        <v>113.6015477214101</v>
      </c>
      <c r="G78" s="209">
        <f>OIS!G$12</f>
        <v>111.6952708512466</v>
      </c>
      <c r="H78" s="209">
        <f>OIS!H$12</f>
        <v>112.1978503869303</v>
      </c>
      <c r="I78" s="209">
        <f>OIS!I$12</f>
        <v>120.9396388650043</v>
      </c>
      <c r="J78" s="209">
        <f>OIS!J$12</f>
        <v>111.7035253654342</v>
      </c>
      <c r="K78" s="209">
        <f>OIS!K$12</f>
        <v>90.469905417024933</v>
      </c>
      <c r="L78" s="209">
        <f>OIS!L$12</f>
        <v>91.630868443680143</v>
      </c>
      <c r="M78" s="209">
        <f>OIS!M$12</f>
        <v>101.830524505589</v>
      </c>
      <c r="N78" s="209">
        <f>OIS!N$12</f>
        <v>104.7037833190026</v>
      </c>
      <c r="O78" s="209">
        <f>OIS!O$12</f>
        <v>90.110318142734258</v>
      </c>
      <c r="P78" s="209">
        <f>OIS!P$12</f>
        <v>86.430266552020711</v>
      </c>
      <c r="Q78" s="209">
        <f>OIS!Q$12</f>
        <v>92.676096302665499</v>
      </c>
      <c r="R78" s="209">
        <f>OIS!R$12</f>
        <v>97.407566638005193</v>
      </c>
      <c r="S78" s="209">
        <f>OIS!S$12</f>
        <v>83.599570077386062</v>
      </c>
      <c r="T78" s="209">
        <f>OIS!T$12</f>
        <v>86.308082545141872</v>
      </c>
      <c r="U78" s="209">
        <f>OIS!U$12</f>
        <v>77.873000859845234</v>
      </c>
      <c r="V78" s="209">
        <f>OIS!V$12</f>
        <v>76.325279449699025</v>
      </c>
      <c r="W78" s="209">
        <f>OIS!W$12</f>
        <v>56.14479793637144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146.9681857265692</v>
      </c>
      <c r="C81" s="212">
        <v>150.84600171969046</v>
      </c>
      <c r="D81" s="212">
        <v>94.741702493551145</v>
      </c>
      <c r="E81" s="212">
        <v>118.89088564058468</v>
      </c>
      <c r="F81" s="212">
        <v>180.48744625967319</v>
      </c>
      <c r="G81" s="212">
        <v>212.17231298366295</v>
      </c>
      <c r="H81" s="212">
        <v>226.14428202923472</v>
      </c>
      <c r="I81" s="212">
        <v>219.21693895098883</v>
      </c>
      <c r="J81" s="212">
        <v>215.10644883920889</v>
      </c>
      <c r="K81" s="212">
        <v>106.36027515047292</v>
      </c>
      <c r="L81" s="212">
        <v>87.360189165950118</v>
      </c>
      <c r="M81" s="212">
        <v>77.793981083404972</v>
      </c>
      <c r="N81" s="212">
        <v>85.478331900257942</v>
      </c>
      <c r="O81" s="212">
        <v>162.91840068787616</v>
      </c>
      <c r="P81" s="212">
        <v>105.34213241616509</v>
      </c>
      <c r="Q81" s="212">
        <v>90.649011177987973</v>
      </c>
      <c r="R81" s="212">
        <v>65.326483233018052</v>
      </c>
      <c r="S81" s="212">
        <v>136.38770421324162</v>
      </c>
      <c r="T81" s="212">
        <v>120.82605331040412</v>
      </c>
      <c r="U81" s="212">
        <v>121.02123817712811</v>
      </c>
      <c r="V81" s="212">
        <v>174.42123817712812</v>
      </c>
      <c r="W81" s="212">
        <v>154.10558899398109</v>
      </c>
    </row>
    <row r="82" spans="1:23" ht="12" customHeight="1" x14ac:dyDescent="0.25">
      <c r="A82" s="24" t="s">
        <v>30</v>
      </c>
      <c r="B82" s="215">
        <v>6.3906276870163357</v>
      </c>
      <c r="C82" s="215">
        <v>7.7677558039552874</v>
      </c>
      <c r="D82" s="215">
        <v>7.7253654342218399</v>
      </c>
      <c r="E82" s="215">
        <v>8.099828030954427</v>
      </c>
      <c r="F82" s="215">
        <v>8.7477214101461733</v>
      </c>
      <c r="G82" s="215">
        <v>9.1843508168529659</v>
      </c>
      <c r="H82" s="215">
        <v>9.3916595012897659</v>
      </c>
      <c r="I82" s="215">
        <v>9.0707652622527934</v>
      </c>
      <c r="J82" s="215">
        <v>11.34462596732588</v>
      </c>
      <c r="K82" s="215">
        <v>13.30352536543422</v>
      </c>
      <c r="L82" s="215">
        <v>15.563112639724849</v>
      </c>
      <c r="M82" s="215">
        <v>15.311865864144449</v>
      </c>
      <c r="N82" s="215">
        <v>17.006018916595011</v>
      </c>
      <c r="O82" s="215">
        <v>15.91358555460017</v>
      </c>
      <c r="P82" s="215">
        <v>18.569475494411009</v>
      </c>
      <c r="Q82" s="215">
        <v>22.506276870163369</v>
      </c>
      <c r="R82" s="215">
        <v>20.47128116938951</v>
      </c>
      <c r="S82" s="215">
        <v>70.107996560619085</v>
      </c>
      <c r="T82" s="215">
        <v>66.297592433361999</v>
      </c>
      <c r="U82" s="215">
        <v>64.128116938950981</v>
      </c>
      <c r="V82" s="215">
        <v>69.018572656921748</v>
      </c>
      <c r="W82" s="215">
        <v>63.535253654342213</v>
      </c>
    </row>
    <row r="83" spans="1:23" ht="12" customHeight="1" x14ac:dyDescent="0.25">
      <c r="A83" s="14" t="s">
        <v>31</v>
      </c>
      <c r="B83" s="206">
        <v>41.200945829750637</v>
      </c>
      <c r="C83" s="206">
        <v>36.543422184006879</v>
      </c>
      <c r="D83" s="206">
        <v>59.759243336199482</v>
      </c>
      <c r="E83" s="206">
        <v>51.375752364574382</v>
      </c>
      <c r="F83" s="206">
        <v>63.485210662080817</v>
      </c>
      <c r="G83" s="206">
        <v>85.769561478933781</v>
      </c>
      <c r="H83" s="206">
        <v>99.81367153912295</v>
      </c>
      <c r="I83" s="206">
        <v>98.022355975924327</v>
      </c>
      <c r="J83" s="206">
        <v>87.704213241616515</v>
      </c>
      <c r="K83" s="206">
        <v>80.180567497850376</v>
      </c>
      <c r="L83" s="206">
        <v>71.797076526225268</v>
      </c>
      <c r="M83" s="206">
        <v>62.482115219260528</v>
      </c>
      <c r="N83" s="206">
        <v>57.896216680997412</v>
      </c>
      <c r="O83" s="206">
        <v>78.389165950128969</v>
      </c>
      <c r="P83" s="206">
        <v>86.772656921754077</v>
      </c>
      <c r="Q83" s="206">
        <v>68.142734307824597</v>
      </c>
      <c r="R83" s="206">
        <v>44.855202063628546</v>
      </c>
      <c r="S83" s="206">
        <v>66.279707652622534</v>
      </c>
      <c r="T83" s="206">
        <v>54.528460877042129</v>
      </c>
      <c r="U83" s="206">
        <v>56.893121238177123</v>
      </c>
      <c r="V83" s="206">
        <v>105.40266552020637</v>
      </c>
      <c r="W83" s="206">
        <v>90.570335339638859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v>0</v>
      </c>
      <c r="L85" s="206">
        <v>0</v>
      </c>
      <c r="M85" s="206">
        <v>0</v>
      </c>
      <c r="N85" s="206">
        <v>0</v>
      </c>
      <c r="O85" s="206">
        <v>0</v>
      </c>
      <c r="P85" s="206">
        <v>0</v>
      </c>
      <c r="Q85" s="206">
        <v>0</v>
      </c>
      <c r="R85" s="206">
        <v>0</v>
      </c>
      <c r="S85" s="206">
        <v>0</v>
      </c>
      <c r="T85" s="206">
        <v>0</v>
      </c>
      <c r="U85" s="206">
        <v>0</v>
      </c>
      <c r="V85" s="206">
        <v>0</v>
      </c>
      <c r="W85" s="206">
        <v>0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41.200945829750637</v>
      </c>
      <c r="C88" s="206">
        <f t="shared" si="5"/>
        <v>36.543422184006879</v>
      </c>
      <c r="D88" s="206">
        <f t="shared" si="5"/>
        <v>59.759243336199482</v>
      </c>
      <c r="E88" s="206">
        <f t="shared" si="5"/>
        <v>51.375752364574382</v>
      </c>
      <c r="F88" s="206">
        <f t="shared" si="5"/>
        <v>63.485210662080817</v>
      </c>
      <c r="G88" s="206">
        <f t="shared" si="5"/>
        <v>85.769561478933781</v>
      </c>
      <c r="H88" s="206">
        <f t="shared" si="5"/>
        <v>99.81367153912295</v>
      </c>
      <c r="I88" s="206">
        <f t="shared" si="5"/>
        <v>98.022355975924327</v>
      </c>
      <c r="J88" s="206">
        <f t="shared" si="5"/>
        <v>87.704213241616515</v>
      </c>
      <c r="K88" s="206">
        <f t="shared" si="5"/>
        <v>80.180567497850376</v>
      </c>
      <c r="L88" s="206">
        <f t="shared" si="5"/>
        <v>71.797076526225268</v>
      </c>
      <c r="M88" s="206">
        <f t="shared" si="5"/>
        <v>62.482115219260528</v>
      </c>
      <c r="N88" s="206">
        <f t="shared" si="5"/>
        <v>57.896216680997412</v>
      </c>
      <c r="O88" s="206">
        <f t="shared" si="5"/>
        <v>78.389165950128969</v>
      </c>
      <c r="P88" s="206">
        <f t="shared" si="5"/>
        <v>86.772656921754077</v>
      </c>
      <c r="Q88" s="206">
        <f t="shared" si="5"/>
        <v>68.142734307824597</v>
      </c>
      <c r="R88" s="206">
        <f t="shared" si="5"/>
        <v>44.855202063628546</v>
      </c>
      <c r="S88" s="206">
        <f t="shared" si="5"/>
        <v>66.279707652622534</v>
      </c>
      <c r="T88" s="206">
        <f t="shared" si="5"/>
        <v>54.528460877042129</v>
      </c>
      <c r="U88" s="206">
        <f t="shared" si="5"/>
        <v>56.893121238177123</v>
      </c>
      <c r="V88" s="206">
        <f t="shared" si="5"/>
        <v>105.40266552020637</v>
      </c>
      <c r="W88" s="206">
        <f t="shared" si="5"/>
        <v>90.570335339638859</v>
      </c>
    </row>
    <row r="89" spans="1:23" ht="12" customHeight="1" x14ac:dyDescent="0.25">
      <c r="A89" s="18" t="s">
        <v>84</v>
      </c>
      <c r="B89" s="206">
        <v>0</v>
      </c>
      <c r="C89" s="206">
        <v>0</v>
      </c>
      <c r="D89" s="206">
        <v>0</v>
      </c>
      <c r="E89" s="206">
        <v>0</v>
      </c>
      <c r="F89" s="206">
        <v>0</v>
      </c>
      <c r="G89" s="206">
        <v>0</v>
      </c>
      <c r="H89" s="206">
        <v>0</v>
      </c>
      <c r="I89" s="206">
        <v>0</v>
      </c>
      <c r="J89" s="206">
        <v>0</v>
      </c>
      <c r="K89" s="206">
        <v>0</v>
      </c>
      <c r="L89" s="206">
        <v>0</v>
      </c>
      <c r="M89" s="206">
        <v>0</v>
      </c>
      <c r="N89" s="206">
        <v>0</v>
      </c>
      <c r="O89" s="206">
        <v>0</v>
      </c>
      <c r="P89" s="206">
        <v>0</v>
      </c>
      <c r="Q89" s="206">
        <v>0</v>
      </c>
      <c r="R89" s="206">
        <v>0</v>
      </c>
      <c r="S89" s="206">
        <v>0</v>
      </c>
      <c r="T89" s="206">
        <v>0</v>
      </c>
      <c r="U89" s="206">
        <v>0</v>
      </c>
      <c r="V89" s="206">
        <v>0</v>
      </c>
      <c r="W89" s="206">
        <v>0</v>
      </c>
    </row>
    <row r="90" spans="1:23" ht="12" customHeight="1" x14ac:dyDescent="0.25">
      <c r="A90" s="14" t="s">
        <v>35</v>
      </c>
      <c r="B90" s="206">
        <v>99.376612209802232</v>
      </c>
      <c r="C90" s="206">
        <v>106.5348237317283</v>
      </c>
      <c r="D90" s="206">
        <v>27.257093723129831</v>
      </c>
      <c r="E90" s="206">
        <v>59.415305245055883</v>
      </c>
      <c r="F90" s="206">
        <v>108.2545141874462</v>
      </c>
      <c r="G90" s="206">
        <v>117.2184006878762</v>
      </c>
      <c r="H90" s="206">
        <v>116.938950988822</v>
      </c>
      <c r="I90" s="206">
        <v>112.1238177128117</v>
      </c>
      <c r="J90" s="206">
        <v>116.0576096302665</v>
      </c>
      <c r="K90" s="206">
        <v>12.87618228718831</v>
      </c>
      <c r="L90" s="206">
        <v>0</v>
      </c>
      <c r="M90" s="206">
        <v>0</v>
      </c>
      <c r="N90" s="206">
        <v>10.576096302665521</v>
      </c>
      <c r="O90" s="206">
        <v>68.615649183147028</v>
      </c>
      <c r="P90" s="206">
        <v>0</v>
      </c>
      <c r="Q90" s="206">
        <v>0</v>
      </c>
      <c r="R90" s="206">
        <v>0</v>
      </c>
      <c r="S90" s="206">
        <v>0</v>
      </c>
      <c r="T90" s="206">
        <v>0</v>
      </c>
      <c r="U90" s="206">
        <v>0</v>
      </c>
      <c r="V90" s="206">
        <v>0</v>
      </c>
      <c r="W90" s="206">
        <v>0</v>
      </c>
    </row>
    <row r="91" spans="1:23" ht="12" customHeight="1" x14ac:dyDescent="0.25">
      <c r="A91" s="18" t="s">
        <v>72</v>
      </c>
      <c r="B91" s="206">
        <v>99.376612209802232</v>
      </c>
      <c r="C91" s="206">
        <v>106.5348237317283</v>
      </c>
      <c r="D91" s="206">
        <v>27.257093723129831</v>
      </c>
      <c r="E91" s="206">
        <v>59.415305245055883</v>
      </c>
      <c r="F91" s="206">
        <v>108.2545141874462</v>
      </c>
      <c r="G91" s="206">
        <v>117.2184006878762</v>
      </c>
      <c r="H91" s="206">
        <v>116.938950988822</v>
      </c>
      <c r="I91" s="206">
        <v>112.1238177128117</v>
      </c>
      <c r="J91" s="206">
        <v>116.0576096302665</v>
      </c>
      <c r="K91" s="206">
        <v>12.87618228718831</v>
      </c>
      <c r="L91" s="206">
        <v>0</v>
      </c>
      <c r="M91" s="206">
        <v>0</v>
      </c>
      <c r="N91" s="206">
        <v>10.576096302665521</v>
      </c>
      <c r="O91" s="206">
        <v>68.615649183147028</v>
      </c>
      <c r="P91" s="206">
        <v>0</v>
      </c>
      <c r="Q91" s="206">
        <v>0</v>
      </c>
      <c r="R91" s="206">
        <v>0</v>
      </c>
      <c r="S91" s="206">
        <v>0</v>
      </c>
      <c r="T91" s="206">
        <v>0</v>
      </c>
      <c r="U91" s="206">
        <v>0</v>
      </c>
      <c r="V91" s="206">
        <v>0</v>
      </c>
      <c r="W91" s="206">
        <v>0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146.9681857265692</v>
      </c>
      <c r="C94" s="212">
        <f t="shared" si="6"/>
        <v>150.84600171969046</v>
      </c>
      <c r="D94" s="212">
        <f t="shared" si="6"/>
        <v>94.741702493551145</v>
      </c>
      <c r="E94" s="212">
        <f t="shared" si="6"/>
        <v>118.89088564058468</v>
      </c>
      <c r="F94" s="212">
        <f t="shared" si="6"/>
        <v>180.48744625967319</v>
      </c>
      <c r="G94" s="212">
        <f t="shared" si="6"/>
        <v>212.17231298366295</v>
      </c>
      <c r="H94" s="212">
        <f t="shared" si="6"/>
        <v>226.14428202923472</v>
      </c>
      <c r="I94" s="212">
        <f t="shared" si="6"/>
        <v>219.21693895098883</v>
      </c>
      <c r="J94" s="212">
        <f t="shared" si="6"/>
        <v>215.10644883920889</v>
      </c>
      <c r="K94" s="212">
        <f t="shared" si="6"/>
        <v>106.36027515047292</v>
      </c>
      <c r="L94" s="212">
        <f t="shared" si="6"/>
        <v>87.360189165950118</v>
      </c>
      <c r="M94" s="212">
        <f t="shared" si="6"/>
        <v>77.793981083404972</v>
      </c>
      <c r="N94" s="212">
        <f t="shared" si="6"/>
        <v>85.478331900257942</v>
      </c>
      <c r="O94" s="212">
        <f t="shared" si="6"/>
        <v>162.91840068787616</v>
      </c>
      <c r="P94" s="212">
        <f t="shared" si="6"/>
        <v>105.34213241616509</v>
      </c>
      <c r="Q94" s="212">
        <f t="shared" si="6"/>
        <v>90.649011177987973</v>
      </c>
      <c r="R94" s="212">
        <f t="shared" si="6"/>
        <v>65.326483233018052</v>
      </c>
      <c r="S94" s="212">
        <f t="shared" si="6"/>
        <v>136.38770421324162</v>
      </c>
      <c r="T94" s="212">
        <f t="shared" si="6"/>
        <v>120.82605331040412</v>
      </c>
      <c r="U94" s="212">
        <f t="shared" si="6"/>
        <v>121.02123817712811</v>
      </c>
      <c r="V94" s="212">
        <f t="shared" si="6"/>
        <v>174.42123817712812</v>
      </c>
      <c r="W94" s="212">
        <f t="shared" si="6"/>
        <v>154.10558899398109</v>
      </c>
    </row>
    <row r="95" spans="1:23" ht="12" customHeight="1" x14ac:dyDescent="0.25">
      <c r="A95" s="24" t="s">
        <v>46</v>
      </c>
      <c r="B95" s="215">
        <f>CHI!B58</f>
        <v>99.376612209802232</v>
      </c>
      <c r="C95" s="215">
        <f>CHI!C58</f>
        <v>106.5348237317283</v>
      </c>
      <c r="D95" s="215">
        <f>CHI!D58</f>
        <v>27.257093723129831</v>
      </c>
      <c r="E95" s="215">
        <f>CHI!E58</f>
        <v>59.415305245055883</v>
      </c>
      <c r="F95" s="215">
        <f>CHI!F58</f>
        <v>108.2545141874462</v>
      </c>
      <c r="G95" s="215">
        <f>CHI!G58</f>
        <v>117.2184006878762</v>
      </c>
      <c r="H95" s="215">
        <f>CHI!H58</f>
        <v>116.938950988822</v>
      </c>
      <c r="I95" s="215">
        <f>CHI!I58</f>
        <v>112.1238177128117</v>
      </c>
      <c r="J95" s="215">
        <f>CHI!J58</f>
        <v>116.0576096302665</v>
      </c>
      <c r="K95" s="215">
        <f>CHI!K58</f>
        <v>12.87618228718831</v>
      </c>
      <c r="L95" s="215">
        <f>CHI!L58</f>
        <v>0</v>
      </c>
      <c r="M95" s="215">
        <f>CHI!M58</f>
        <v>0</v>
      </c>
      <c r="N95" s="215">
        <f>CHI!N58</f>
        <v>10.576096302665521</v>
      </c>
      <c r="O95" s="215">
        <f>CHI!O58</f>
        <v>68.615649183147028</v>
      </c>
      <c r="P95" s="215">
        <f>CHI!P58</f>
        <v>0</v>
      </c>
      <c r="Q95" s="215">
        <f>CHI!Q58</f>
        <v>0</v>
      </c>
      <c r="R95" s="215">
        <f>CHI!R58</f>
        <v>0</v>
      </c>
      <c r="S95" s="215">
        <f>CHI!S58</f>
        <v>0</v>
      </c>
      <c r="T95" s="215">
        <f>CHI!T58</f>
        <v>0</v>
      </c>
      <c r="U95" s="215">
        <f>CHI!U58</f>
        <v>0</v>
      </c>
      <c r="V95" s="215">
        <f>CHI!V58</f>
        <v>0</v>
      </c>
      <c r="W95" s="215">
        <f>CHI!W58</f>
        <v>0</v>
      </c>
    </row>
    <row r="96" spans="1:23" ht="12" customHeight="1" x14ac:dyDescent="0.25">
      <c r="A96" s="21" t="s">
        <v>29</v>
      </c>
      <c r="B96" s="209">
        <v>47.591573516766971</v>
      </c>
      <c r="C96" s="209">
        <v>44.311177987962168</v>
      </c>
      <c r="D96" s="209">
        <v>67.484608770421318</v>
      </c>
      <c r="E96" s="209">
        <v>59.475580395528802</v>
      </c>
      <c r="F96" s="209">
        <v>72.232932072226987</v>
      </c>
      <c r="G96" s="209">
        <v>94.953912295786751</v>
      </c>
      <c r="H96" s="209">
        <v>109.20533104041272</v>
      </c>
      <c r="I96" s="209">
        <v>107.09312123817713</v>
      </c>
      <c r="J96" s="209">
        <v>99.048839208942397</v>
      </c>
      <c r="K96" s="209">
        <v>93.484092863284602</v>
      </c>
      <c r="L96" s="209">
        <v>87.360189165950118</v>
      </c>
      <c r="M96" s="209">
        <v>77.793981083404972</v>
      </c>
      <c r="N96" s="209">
        <v>74.902235597592423</v>
      </c>
      <c r="O96" s="209">
        <v>94.30275150472913</v>
      </c>
      <c r="P96" s="209">
        <v>105.34213241616509</v>
      </c>
      <c r="Q96" s="209">
        <v>90.649011177987973</v>
      </c>
      <c r="R96" s="209">
        <v>65.326483233018052</v>
      </c>
      <c r="S96" s="209">
        <v>136.38770421324162</v>
      </c>
      <c r="T96" s="209">
        <v>120.82605331040412</v>
      </c>
      <c r="U96" s="209">
        <v>121.02123817712811</v>
      </c>
      <c r="V96" s="209">
        <v>174.42123817712812</v>
      </c>
      <c r="W96" s="209">
        <v>154.10558899398109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1545.4168031488205</v>
      </c>
      <c r="C98" s="205">
        <f t="shared" si="7"/>
        <v>1754.6828532430188</v>
      </c>
      <c r="D98" s="205">
        <f t="shared" si="7"/>
        <v>1257.0146309438755</v>
      </c>
      <c r="E98" s="205">
        <f t="shared" si="7"/>
        <v>1435.8981857252859</v>
      </c>
      <c r="F98" s="205">
        <f t="shared" si="7"/>
        <v>1566.2388187154015</v>
      </c>
      <c r="G98" s="205">
        <f t="shared" si="7"/>
        <v>1589.4952791143878</v>
      </c>
      <c r="H98" s="205">
        <f t="shared" si="7"/>
        <v>1607.3752537873229</v>
      </c>
      <c r="I98" s="205">
        <f t="shared" si="7"/>
        <v>2063.4154614162549</v>
      </c>
      <c r="J98" s="205">
        <f t="shared" si="7"/>
        <v>1966.3472508390903</v>
      </c>
      <c r="K98" s="205">
        <f t="shared" si="7"/>
        <v>1046.134268800188</v>
      </c>
      <c r="L98" s="205">
        <f t="shared" si="7"/>
        <v>1122.7602918158802</v>
      </c>
      <c r="M98" s="205">
        <f t="shared" si="7"/>
        <v>1299.0364159800081</v>
      </c>
      <c r="N98" s="205">
        <f t="shared" si="7"/>
        <v>1513.8164138340742</v>
      </c>
      <c r="O98" s="205">
        <f t="shared" si="7"/>
        <v>2093.9308272340195</v>
      </c>
      <c r="P98" s="205">
        <f t="shared" si="7"/>
        <v>1387.8558248030156</v>
      </c>
      <c r="Q98" s="205">
        <f t="shared" si="7"/>
        <v>977.68048140597159</v>
      </c>
      <c r="R98" s="205">
        <f t="shared" si="7"/>
        <v>947.22681807364836</v>
      </c>
      <c r="S98" s="205">
        <f t="shared" si="7"/>
        <v>1094.8917962784155</v>
      </c>
      <c r="T98" s="205">
        <f t="shared" si="7"/>
        <v>1052.3540389905859</v>
      </c>
      <c r="U98" s="205">
        <f t="shared" si="7"/>
        <v>1125.0409306487388</v>
      </c>
      <c r="V98" s="205">
        <f t="shared" si="7"/>
        <v>573.99088920761938</v>
      </c>
      <c r="W98" s="205">
        <f t="shared" si="7"/>
        <v>446.85375058620582</v>
      </c>
    </row>
    <row r="99" spans="1:23" ht="12" customHeight="1" x14ac:dyDescent="0.25">
      <c r="A99" s="25" t="s">
        <v>16</v>
      </c>
      <c r="B99" s="211">
        <f>ISI!B$54</f>
        <v>0</v>
      </c>
      <c r="C99" s="211">
        <f>ISI!C$54</f>
        <v>0</v>
      </c>
      <c r="D99" s="211">
        <f>ISI!D$54</f>
        <v>0</v>
      </c>
      <c r="E99" s="211">
        <f>ISI!E$54</f>
        <v>0</v>
      </c>
      <c r="F99" s="211">
        <f>ISI!F$54</f>
        <v>0</v>
      </c>
      <c r="G99" s="211">
        <f>ISI!G$54</f>
        <v>0</v>
      </c>
      <c r="H99" s="211">
        <f>ISI!H$54</f>
        <v>0</v>
      </c>
      <c r="I99" s="211">
        <f>ISI!I$54</f>
        <v>0</v>
      </c>
      <c r="J99" s="211">
        <f>ISI!J$54</f>
        <v>0</v>
      </c>
      <c r="K99" s="211">
        <f>ISI!K$54</f>
        <v>0</v>
      </c>
      <c r="L99" s="211">
        <f>ISI!L$54</f>
        <v>0</v>
      </c>
      <c r="M99" s="211">
        <f>ISI!M$54</f>
        <v>0</v>
      </c>
      <c r="N99" s="211">
        <f>ISI!N$54</f>
        <v>0</v>
      </c>
      <c r="O99" s="211">
        <f>ISI!O$54</f>
        <v>0</v>
      </c>
      <c r="P99" s="211">
        <f>ISI!P$54</f>
        <v>0</v>
      </c>
      <c r="Q99" s="211">
        <f>ISI!Q$54</f>
        <v>0</v>
      </c>
      <c r="R99" s="211">
        <f>ISI!R$54</f>
        <v>0</v>
      </c>
      <c r="S99" s="211">
        <f>ISI!S$54</f>
        <v>0</v>
      </c>
      <c r="T99" s="211">
        <f>ISI!T$54</f>
        <v>0</v>
      </c>
      <c r="U99" s="211">
        <f>ISI!U$54</f>
        <v>0</v>
      </c>
      <c r="V99" s="211">
        <f>ISI!V$54</f>
        <v>0</v>
      </c>
      <c r="W99" s="211">
        <f>ISI!W$54</f>
        <v>0</v>
      </c>
    </row>
    <row r="100" spans="1:23" ht="12" customHeight="1" x14ac:dyDescent="0.25">
      <c r="A100" s="14" t="s">
        <v>41</v>
      </c>
      <c r="B100" s="206">
        <f>ISI!B$55</f>
        <v>0</v>
      </c>
      <c r="C100" s="206">
        <f>ISI!C$55</f>
        <v>0</v>
      </c>
      <c r="D100" s="206">
        <f>ISI!D$55</f>
        <v>0</v>
      </c>
      <c r="E100" s="206">
        <f>ISI!E$55</f>
        <v>0</v>
      </c>
      <c r="F100" s="206">
        <f>ISI!F$55</f>
        <v>0</v>
      </c>
      <c r="G100" s="206">
        <f>ISI!G$55</f>
        <v>0</v>
      </c>
      <c r="H100" s="206">
        <f>ISI!H$55</f>
        <v>0</v>
      </c>
      <c r="I100" s="206">
        <f>ISI!I$55</f>
        <v>0</v>
      </c>
      <c r="J100" s="206">
        <f>ISI!J$55</f>
        <v>0</v>
      </c>
      <c r="K100" s="206">
        <f>ISI!K$55</f>
        <v>0</v>
      </c>
      <c r="L100" s="206">
        <f>ISI!L$55</f>
        <v>0</v>
      </c>
      <c r="M100" s="206">
        <f>ISI!M$55</f>
        <v>0</v>
      </c>
      <c r="N100" s="206">
        <f>ISI!N$55</f>
        <v>0</v>
      </c>
      <c r="O100" s="206">
        <f>ISI!O$55</f>
        <v>0</v>
      </c>
      <c r="P100" s="206">
        <f>ISI!P$55</f>
        <v>0</v>
      </c>
      <c r="Q100" s="206">
        <f>ISI!Q$55</f>
        <v>0</v>
      </c>
      <c r="R100" s="206">
        <f>ISI!R$55</f>
        <v>0</v>
      </c>
      <c r="S100" s="206">
        <f>ISI!S$55</f>
        <v>0</v>
      </c>
      <c r="T100" s="206">
        <f>ISI!T$55</f>
        <v>0</v>
      </c>
      <c r="U100" s="206">
        <f>ISI!U$55</f>
        <v>0</v>
      </c>
      <c r="V100" s="206">
        <f>ISI!V$55</f>
        <v>0</v>
      </c>
      <c r="W100" s="206">
        <f>ISI!W$55</f>
        <v>0</v>
      </c>
    </row>
    <row r="101" spans="1:23" ht="12" customHeight="1" x14ac:dyDescent="0.25">
      <c r="A101" s="14" t="s">
        <v>42</v>
      </c>
      <c r="B101" s="206">
        <f>ISI!B$56</f>
        <v>0</v>
      </c>
      <c r="C101" s="206">
        <f>ISI!C$56</f>
        <v>0</v>
      </c>
      <c r="D101" s="206">
        <f>ISI!D$56</f>
        <v>0</v>
      </c>
      <c r="E101" s="206">
        <f>ISI!E$56</f>
        <v>0</v>
      </c>
      <c r="F101" s="206">
        <f>ISI!F$56</f>
        <v>0</v>
      </c>
      <c r="G101" s="206">
        <f>ISI!G$56</f>
        <v>0</v>
      </c>
      <c r="H101" s="206">
        <f>ISI!H$56</f>
        <v>0</v>
      </c>
      <c r="I101" s="206">
        <f>ISI!I$56</f>
        <v>0</v>
      </c>
      <c r="J101" s="206">
        <f>ISI!J$56</f>
        <v>0</v>
      </c>
      <c r="K101" s="206">
        <f>ISI!K$56</f>
        <v>0</v>
      </c>
      <c r="L101" s="206">
        <f>ISI!L$56</f>
        <v>0</v>
      </c>
      <c r="M101" s="206">
        <f>ISI!M$56</f>
        <v>0</v>
      </c>
      <c r="N101" s="206">
        <f>ISI!N$56</f>
        <v>0</v>
      </c>
      <c r="O101" s="206">
        <f>ISI!O$56</f>
        <v>0</v>
      </c>
      <c r="P101" s="206">
        <f>ISI!P$56</f>
        <v>0</v>
      </c>
      <c r="Q101" s="206">
        <f>ISI!Q$56</f>
        <v>0</v>
      </c>
      <c r="R101" s="206">
        <f>ISI!R$56</f>
        <v>0</v>
      </c>
      <c r="S101" s="206">
        <f>ISI!S$56</f>
        <v>0</v>
      </c>
      <c r="T101" s="206">
        <f>ISI!T$56</f>
        <v>0</v>
      </c>
      <c r="U101" s="206">
        <f>ISI!U$56</f>
        <v>0</v>
      </c>
      <c r="V101" s="206">
        <f>ISI!V$56</f>
        <v>0</v>
      </c>
      <c r="W101" s="206">
        <f>ISI!W$56</f>
        <v>0</v>
      </c>
    </row>
    <row r="102" spans="1:23" ht="12" customHeight="1" x14ac:dyDescent="0.25">
      <c r="A102" s="13" t="s">
        <v>20</v>
      </c>
      <c r="B102" s="207">
        <f>NFM!B$73</f>
        <v>1.7550926080041449</v>
      </c>
      <c r="C102" s="207">
        <f>NFM!C$73</f>
        <v>2.0083496561326655</v>
      </c>
      <c r="D102" s="207">
        <f>NFM!D$73</f>
        <v>3.0071612374485523</v>
      </c>
      <c r="E102" s="207">
        <f>NFM!E$73</f>
        <v>4.4387926081389697</v>
      </c>
      <c r="F102" s="207">
        <f>NFM!F$73</f>
        <v>3.7194050281168791</v>
      </c>
      <c r="G102" s="207">
        <f>NFM!G$73</f>
        <v>3.7933262156330247</v>
      </c>
      <c r="H102" s="207">
        <f>NFM!H$73</f>
        <v>10.862870106141461</v>
      </c>
      <c r="I102" s="207">
        <f>NFM!I$73</f>
        <v>9.1353488930175093</v>
      </c>
      <c r="J102" s="207">
        <f>NFM!J$73</f>
        <v>6.2778918159319721</v>
      </c>
      <c r="K102" s="207">
        <f>NFM!K$73</f>
        <v>8.8768101080854205</v>
      </c>
      <c r="L102" s="207">
        <f>NFM!L$73</f>
        <v>8.3824539545430206</v>
      </c>
      <c r="M102" s="207">
        <f>NFM!M$73</f>
        <v>6.0125584715054199</v>
      </c>
      <c r="N102" s="207">
        <f>NFM!N$73</f>
        <v>10.621229099539219</v>
      </c>
      <c r="O102" s="207">
        <f>NFM!O$73</f>
        <v>8.9856424859347985</v>
      </c>
      <c r="P102" s="207">
        <f>NFM!P$73</f>
        <v>8.8862532565345482</v>
      </c>
      <c r="Q102" s="207">
        <f>NFM!Q$73</f>
        <v>5.352980990739713</v>
      </c>
      <c r="R102" s="207">
        <f>NFM!R$73</f>
        <v>6.8599432518187413</v>
      </c>
      <c r="S102" s="207">
        <f>NFM!S$73</f>
        <v>6.6015140249430191</v>
      </c>
      <c r="T102" s="207">
        <f>NFM!T$73</f>
        <v>6.6324584734828989</v>
      </c>
      <c r="U102" s="207">
        <f>NFM!U$73</f>
        <v>5.2916332091898095</v>
      </c>
      <c r="V102" s="207">
        <f>NFM!V$73</f>
        <v>4.6456296422618735</v>
      </c>
      <c r="W102" s="207">
        <f>NFM!W$73</f>
        <v>4.2422265638567058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0</v>
      </c>
      <c r="C104" s="206">
        <f>NFM!C$75</f>
        <v>0</v>
      </c>
      <c r="D104" s="206">
        <f>NFM!D$75</f>
        <v>0</v>
      </c>
      <c r="E104" s="206">
        <f>NFM!E$75</f>
        <v>0</v>
      </c>
      <c r="F104" s="206">
        <f>NFM!F$75</f>
        <v>0</v>
      </c>
      <c r="G104" s="206">
        <f>NFM!G$75</f>
        <v>0</v>
      </c>
      <c r="H104" s="206">
        <f>NFM!H$75</f>
        <v>0</v>
      </c>
      <c r="I104" s="206">
        <f>NFM!I$75</f>
        <v>0</v>
      </c>
      <c r="J104" s="206">
        <f>NFM!J$75</f>
        <v>0</v>
      </c>
      <c r="K104" s="206">
        <f>NFM!K$75</f>
        <v>0</v>
      </c>
      <c r="L104" s="206">
        <f>NFM!L$75</f>
        <v>0</v>
      </c>
      <c r="M104" s="206">
        <f>NFM!M$75</f>
        <v>0</v>
      </c>
      <c r="N104" s="206">
        <f>NFM!N$75</f>
        <v>0</v>
      </c>
      <c r="O104" s="206">
        <f>NFM!O$75</f>
        <v>0</v>
      </c>
      <c r="P104" s="206">
        <f>NFM!P$75</f>
        <v>0</v>
      </c>
      <c r="Q104" s="206">
        <f>NFM!Q$75</f>
        <v>0</v>
      </c>
      <c r="R104" s="206">
        <f>NFM!R$75</f>
        <v>0</v>
      </c>
      <c r="S104" s="206">
        <f>NFM!S$75</f>
        <v>0</v>
      </c>
      <c r="T104" s="206">
        <f>NFM!T$75</f>
        <v>0</v>
      </c>
      <c r="U104" s="206">
        <f>NFM!U$75</f>
        <v>0</v>
      </c>
      <c r="V104" s="206">
        <f>NFM!V$75</f>
        <v>0</v>
      </c>
      <c r="W104" s="206">
        <f>NFM!W$75</f>
        <v>0</v>
      </c>
    </row>
    <row r="105" spans="1:23" ht="12" customHeight="1" x14ac:dyDescent="0.25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0</v>
      </c>
      <c r="C106" s="214">
        <f>NFM!C$77</f>
        <v>0</v>
      </c>
      <c r="D106" s="214">
        <f>NFM!D$77</f>
        <v>0</v>
      </c>
      <c r="E106" s="214">
        <f>NFM!E$77</f>
        <v>0</v>
      </c>
      <c r="F106" s="214">
        <f>NFM!F$77</f>
        <v>0</v>
      </c>
      <c r="G106" s="214">
        <f>NFM!G$77</f>
        <v>0</v>
      </c>
      <c r="H106" s="214">
        <f>NFM!H$77</f>
        <v>0</v>
      </c>
      <c r="I106" s="214">
        <f>NFM!I$77</f>
        <v>0</v>
      </c>
      <c r="J106" s="214">
        <f>NFM!J$77</f>
        <v>0</v>
      </c>
      <c r="K106" s="214">
        <f>NFM!K$77</f>
        <v>0</v>
      </c>
      <c r="L106" s="214">
        <f>NFM!L$77</f>
        <v>0</v>
      </c>
      <c r="M106" s="214">
        <f>NFM!M$77</f>
        <v>0</v>
      </c>
      <c r="N106" s="214">
        <f>NFM!N$77</f>
        <v>0</v>
      </c>
      <c r="O106" s="214">
        <f>NFM!O$77</f>
        <v>0</v>
      </c>
      <c r="P106" s="214">
        <f>NFM!P$77</f>
        <v>0</v>
      </c>
      <c r="Q106" s="214">
        <f>NFM!Q$77</f>
        <v>0</v>
      </c>
      <c r="R106" s="214">
        <f>NFM!R$77</f>
        <v>0</v>
      </c>
      <c r="S106" s="214">
        <f>NFM!S$77</f>
        <v>0</v>
      </c>
      <c r="T106" s="214">
        <f>NFM!T$77</f>
        <v>0</v>
      </c>
      <c r="U106" s="214">
        <f>NFM!U$77</f>
        <v>0</v>
      </c>
      <c r="V106" s="214">
        <f>NFM!V$77</f>
        <v>0</v>
      </c>
      <c r="W106" s="214">
        <f>NFM!W$77</f>
        <v>0</v>
      </c>
    </row>
    <row r="107" spans="1:23" ht="12" customHeight="1" x14ac:dyDescent="0.25">
      <c r="A107" s="14" t="s">
        <v>45</v>
      </c>
      <c r="B107" s="206">
        <f>NFM!B$78</f>
        <v>1.7550926080041449</v>
      </c>
      <c r="C107" s="206">
        <f>NFM!C$78</f>
        <v>2.0083496561326655</v>
      </c>
      <c r="D107" s="206">
        <f>NFM!D$78</f>
        <v>3.0071612374485523</v>
      </c>
      <c r="E107" s="206">
        <f>NFM!E$78</f>
        <v>4.4387926081389697</v>
      </c>
      <c r="F107" s="206">
        <f>NFM!F$78</f>
        <v>3.7194050281168791</v>
      </c>
      <c r="G107" s="206">
        <f>NFM!G$78</f>
        <v>3.7933262156330247</v>
      </c>
      <c r="H107" s="206">
        <f>NFM!H$78</f>
        <v>10.862870106141461</v>
      </c>
      <c r="I107" s="206">
        <f>NFM!I$78</f>
        <v>9.1353488930175093</v>
      </c>
      <c r="J107" s="206">
        <f>NFM!J$78</f>
        <v>6.2778918159319721</v>
      </c>
      <c r="K107" s="206">
        <f>NFM!K$78</f>
        <v>8.8768101080854205</v>
      </c>
      <c r="L107" s="206">
        <f>NFM!L$78</f>
        <v>8.3824539545430206</v>
      </c>
      <c r="M107" s="206">
        <f>NFM!M$78</f>
        <v>6.0125584715054199</v>
      </c>
      <c r="N107" s="206">
        <f>NFM!N$78</f>
        <v>10.621229099539219</v>
      </c>
      <c r="O107" s="206">
        <f>NFM!O$78</f>
        <v>8.9856424859347985</v>
      </c>
      <c r="P107" s="206">
        <f>NFM!P$78</f>
        <v>8.8862532565345482</v>
      </c>
      <c r="Q107" s="206">
        <f>NFM!Q$78</f>
        <v>5.352980990739713</v>
      </c>
      <c r="R107" s="206">
        <f>NFM!R$78</f>
        <v>6.8599432518187413</v>
      </c>
      <c r="S107" s="206">
        <f>NFM!S$78</f>
        <v>6.6015140249430191</v>
      </c>
      <c r="T107" s="206">
        <f>NFM!T$78</f>
        <v>6.6324584734828989</v>
      </c>
      <c r="U107" s="206">
        <f>NFM!U$78</f>
        <v>5.2916332091898095</v>
      </c>
      <c r="V107" s="206">
        <f>NFM!V$78</f>
        <v>4.6456296422618735</v>
      </c>
      <c r="W107" s="206">
        <f>NFM!W$78</f>
        <v>4.2422265638567058</v>
      </c>
    </row>
    <row r="108" spans="1:23" ht="12" customHeight="1" x14ac:dyDescent="0.25">
      <c r="A108" s="13" t="s">
        <v>21</v>
      </c>
      <c r="B108" s="207">
        <f>CHI!B$79</f>
        <v>291.11090756798393</v>
      </c>
      <c r="C108" s="207">
        <f>CHI!C$79</f>
        <v>309.10774570566656</v>
      </c>
      <c r="D108" s="207">
        <f>CHI!D$79</f>
        <v>90.442610498444566</v>
      </c>
      <c r="E108" s="207">
        <f>CHI!E$79</f>
        <v>220.08738023747253</v>
      </c>
      <c r="F108" s="207">
        <f>CHI!F$79</f>
        <v>326.09045198822429</v>
      </c>
      <c r="G108" s="207">
        <f>CHI!G$79</f>
        <v>287.56914190550515</v>
      </c>
      <c r="H108" s="207">
        <f>CHI!H$79</f>
        <v>259.95651047891971</v>
      </c>
      <c r="I108" s="207">
        <f>CHI!I$79</f>
        <v>244.0179979783087</v>
      </c>
      <c r="J108" s="207">
        <f>CHI!J$79</f>
        <v>254.88195203545223</v>
      </c>
      <c r="K108" s="207">
        <f>CHI!K$79</f>
        <v>39.527119480475925</v>
      </c>
      <c r="L108" s="207">
        <f>CHI!L$79</f>
        <v>31.540744799616661</v>
      </c>
      <c r="M108" s="207">
        <f>CHI!M$79</f>
        <v>23.108914799700194</v>
      </c>
      <c r="N108" s="207">
        <f>CHI!N$79</f>
        <v>50.002280552732778</v>
      </c>
      <c r="O108" s="207">
        <f>CHI!O$79</f>
        <v>157.18404670582831</v>
      </c>
      <c r="P108" s="207">
        <f>CHI!P$79</f>
        <v>15.13329047978486</v>
      </c>
      <c r="Q108" s="207">
        <f>CHI!Q$79</f>
        <v>35.357640479190287</v>
      </c>
      <c r="R108" s="207">
        <f>CHI!R$79</f>
        <v>31.461810479354682</v>
      </c>
      <c r="S108" s="207">
        <f>CHI!S$79</f>
        <v>24.562633319691471</v>
      </c>
      <c r="T108" s="207">
        <f>CHI!T$79</f>
        <v>19.497644999758634</v>
      </c>
      <c r="U108" s="207">
        <f>CHI!U$79</f>
        <v>19.993380479719384</v>
      </c>
      <c r="V108" s="207">
        <f>CHI!V$79</f>
        <v>10.84838220016846</v>
      </c>
      <c r="W108" s="207">
        <f>CHI!W$79</f>
        <v>14.826992040056345</v>
      </c>
    </row>
    <row r="109" spans="1:23" ht="12" customHeight="1" x14ac:dyDescent="0.25">
      <c r="A109" s="14" t="s">
        <v>57</v>
      </c>
      <c r="B109" s="206">
        <f>CHI!B$80</f>
        <v>279.75211508939071</v>
      </c>
      <c r="C109" s="206">
        <f>CHI!C$80</f>
        <v>293.61777549975182</v>
      </c>
      <c r="D109" s="206">
        <f>CHI!D$80</f>
        <v>80.904826760866683</v>
      </c>
      <c r="E109" s="206">
        <f>CHI!E$80</f>
        <v>209.01282790609687</v>
      </c>
      <c r="F109" s="206">
        <f>CHI!F$80</f>
        <v>313.4724732148668</v>
      </c>
      <c r="G109" s="206">
        <f>CHI!G$80</f>
        <v>271.76338482159127</v>
      </c>
      <c r="H109" s="206">
        <f>CHI!H$80</f>
        <v>244.820017908637</v>
      </c>
      <c r="I109" s="206">
        <f>CHI!I$80</f>
        <v>229.14589829281826</v>
      </c>
      <c r="J109" s="206">
        <f>CHI!J$80</f>
        <v>239.71942953071363</v>
      </c>
      <c r="K109" s="206">
        <f>CHI!K$80</f>
        <v>22.256233860258639</v>
      </c>
      <c r="L109" s="206">
        <f>CHI!L$80</f>
        <v>23.106828528363138</v>
      </c>
      <c r="M109" s="206">
        <f>CHI!M$80</f>
        <v>18.370164637403562</v>
      </c>
      <c r="N109" s="206">
        <f>CHI!N$80</f>
        <v>32.105090156663557</v>
      </c>
      <c r="O109" s="206">
        <f>CHI!O$80</f>
        <v>123.26270538940962</v>
      </c>
      <c r="P109" s="206">
        <f>CHI!P$80</f>
        <v>12.67882941917499</v>
      </c>
      <c r="Q109" s="206">
        <f>CHI!Q$80</f>
        <v>28.788750698319578</v>
      </c>
      <c r="R109" s="206">
        <f>CHI!R$80</f>
        <v>26.744008231163363</v>
      </c>
      <c r="S109" s="206">
        <f>CHI!S$80</f>
        <v>21.250287022713401</v>
      </c>
      <c r="T109" s="206">
        <f>CHI!T$80</f>
        <v>15.850535510064054</v>
      </c>
      <c r="U109" s="206">
        <f>CHI!U$80</f>
        <v>14.679359176539327</v>
      </c>
      <c r="V109" s="206">
        <f>CHI!V$80</f>
        <v>7.2593485037662981</v>
      </c>
      <c r="W109" s="206">
        <f>CHI!W$80</f>
        <v>9.5846279647603296</v>
      </c>
    </row>
    <row r="110" spans="1:23" ht="12" customHeight="1" x14ac:dyDescent="0.25">
      <c r="A110" s="14" t="s">
        <v>47</v>
      </c>
      <c r="B110" s="206">
        <f>CHI!B$81</f>
        <v>10.269668902432024</v>
      </c>
      <c r="C110" s="206">
        <f>CHI!C$81</f>
        <v>14.128777007678572</v>
      </c>
      <c r="D110" s="206">
        <f>CHI!D$81</f>
        <v>8.510008210333579</v>
      </c>
      <c r="E110" s="206">
        <f>CHI!E$81</f>
        <v>9.8009304885081221</v>
      </c>
      <c r="F110" s="206">
        <f>CHI!F$81</f>
        <v>11.409895612458623</v>
      </c>
      <c r="G110" s="206">
        <f>CHI!G$81</f>
        <v>14.931447629009421</v>
      </c>
      <c r="H110" s="206">
        <f>CHI!H$81</f>
        <v>14.099202455350204</v>
      </c>
      <c r="I110" s="206">
        <f>CHI!I$81</f>
        <v>13.664498512434008</v>
      </c>
      <c r="J110" s="206">
        <f>CHI!J$81</f>
        <v>13.655251788315306</v>
      </c>
      <c r="K110" s="206">
        <f>CHI!K$81</f>
        <v>16.728438158536203</v>
      </c>
      <c r="L110" s="206">
        <f>CHI!L$81</f>
        <v>7.5947743418904183</v>
      </c>
      <c r="M110" s="206">
        <f>CHI!M$81</f>
        <v>3.924544074279769</v>
      </c>
      <c r="N110" s="206">
        <f>CHI!N$81</f>
        <v>16.922302423099168</v>
      </c>
      <c r="O110" s="206">
        <f>CHI!O$81</f>
        <v>32.441014106477752</v>
      </c>
      <c r="P110" s="206">
        <f>CHI!P$81</f>
        <v>1.9047497701064156</v>
      </c>
      <c r="Q110" s="206">
        <f>CHI!Q$81</f>
        <v>5.3200233240316521</v>
      </c>
      <c r="R110" s="206">
        <f>CHI!R$81</f>
        <v>3.3819117085538748</v>
      </c>
      <c r="S110" s="206">
        <f>CHI!S$81</f>
        <v>2.501461500692284</v>
      </c>
      <c r="T110" s="206">
        <f>CHI!T$81</f>
        <v>2.8299056030499483</v>
      </c>
      <c r="U110" s="206">
        <f>CHI!U$81</f>
        <v>4.6199049285107634</v>
      </c>
      <c r="V110" s="206">
        <f>CHI!V$81</f>
        <v>3.2208453614323482</v>
      </c>
      <c r="W110" s="206">
        <f>CHI!W$81</f>
        <v>4.8227571691398685</v>
      </c>
    </row>
    <row r="111" spans="1:23" ht="12" customHeight="1" x14ac:dyDescent="0.25">
      <c r="A111" s="14" t="s">
        <v>48</v>
      </c>
      <c r="B111" s="206">
        <f>CHI!B$82</f>
        <v>1.0891235761611591</v>
      </c>
      <c r="C111" s="206">
        <f>CHI!C$82</f>
        <v>1.3611931982361569</v>
      </c>
      <c r="D111" s="206">
        <f>CHI!D$82</f>
        <v>1.027775527244299</v>
      </c>
      <c r="E111" s="206">
        <f>CHI!E$82</f>
        <v>1.273621842867519</v>
      </c>
      <c r="F111" s="206">
        <f>CHI!F$82</f>
        <v>1.2080831608988629</v>
      </c>
      <c r="G111" s="206">
        <f>CHI!G$82</f>
        <v>0.87430945490444734</v>
      </c>
      <c r="H111" s="206">
        <f>CHI!H$82</f>
        <v>1.0372901149325171</v>
      </c>
      <c r="I111" s="206">
        <f>CHI!I$82</f>
        <v>1.207601173056448</v>
      </c>
      <c r="J111" s="206">
        <f>CHI!J$82</f>
        <v>1.5072707164232939</v>
      </c>
      <c r="K111" s="206">
        <f>CHI!K$82</f>
        <v>0.54244746168108349</v>
      </c>
      <c r="L111" s="206">
        <f>CHI!L$82</f>
        <v>0.83914192936310383</v>
      </c>
      <c r="M111" s="206">
        <f>CHI!M$82</f>
        <v>0.81420608801686412</v>
      </c>
      <c r="N111" s="206">
        <f>CHI!N$82</f>
        <v>0.97488797297005336</v>
      </c>
      <c r="O111" s="206">
        <f>CHI!O$82</f>
        <v>1.4803272099409519</v>
      </c>
      <c r="P111" s="206">
        <f>CHI!P$82</f>
        <v>0.54971129050345513</v>
      </c>
      <c r="Q111" s="206">
        <f>CHI!Q$82</f>
        <v>1.2488664568390611</v>
      </c>
      <c r="R111" s="206">
        <f>CHI!R$82</f>
        <v>1.335890539637443</v>
      </c>
      <c r="S111" s="206">
        <f>CHI!S$82</f>
        <v>0.81088479628578825</v>
      </c>
      <c r="T111" s="206">
        <f>CHI!T$82</f>
        <v>0.81720388664463017</v>
      </c>
      <c r="U111" s="206">
        <f>CHI!U$82</f>
        <v>0.69411637466929377</v>
      </c>
      <c r="V111" s="206">
        <f>CHI!V$82</f>
        <v>0.36818833496981401</v>
      </c>
      <c r="W111" s="206">
        <f>CHI!W$82</f>
        <v>0.41960690615614532</v>
      </c>
    </row>
    <row r="112" spans="1:23" ht="12" customHeight="1" x14ac:dyDescent="0.25">
      <c r="A112" s="13" t="s">
        <v>22</v>
      </c>
      <c r="B112" s="207">
        <f>NMM!B$59</f>
        <v>813.46268499551695</v>
      </c>
      <c r="C112" s="207">
        <f>NMM!C$59</f>
        <v>971.46613954769782</v>
      </c>
      <c r="D112" s="207">
        <f>NMM!D$59</f>
        <v>705.66587751256782</v>
      </c>
      <c r="E112" s="207">
        <f>NMM!E$59</f>
        <v>651.97752931369848</v>
      </c>
      <c r="F112" s="207">
        <f>NMM!F$59</f>
        <v>718.67016856139651</v>
      </c>
      <c r="G112" s="207">
        <f>NMM!G$59</f>
        <v>797.19706586310122</v>
      </c>
      <c r="H112" s="207">
        <f>NMM!H$59</f>
        <v>841.76444495631108</v>
      </c>
      <c r="I112" s="207">
        <f>NMM!I$59</f>
        <v>1319.6738398642035</v>
      </c>
      <c r="J112" s="207">
        <f>NMM!J$59</f>
        <v>1314.509478531993</v>
      </c>
      <c r="K112" s="207">
        <f>NMM!K$59</f>
        <v>650.96162922379506</v>
      </c>
      <c r="L112" s="207">
        <f>NMM!L$59</f>
        <v>693.7161682464905</v>
      </c>
      <c r="M112" s="207">
        <f>NMM!M$59</f>
        <v>868.71734487734966</v>
      </c>
      <c r="N112" s="207">
        <f>NMM!N$59</f>
        <v>1032.9391631231119</v>
      </c>
      <c r="O112" s="207">
        <f>NMM!O$59</f>
        <v>1509.7683745797419</v>
      </c>
      <c r="P112" s="207">
        <f>NMM!P$59</f>
        <v>982.23680998354655</v>
      </c>
      <c r="Q112" s="207">
        <f>NMM!Q$59</f>
        <v>557.79089578892444</v>
      </c>
      <c r="R112" s="207">
        <f>NMM!R$59</f>
        <v>477.46542319534188</v>
      </c>
      <c r="S112" s="207">
        <f>NMM!S$59</f>
        <v>711.34981671471303</v>
      </c>
      <c r="T112" s="207">
        <f>NMM!T$59</f>
        <v>651.76060268649348</v>
      </c>
      <c r="U112" s="207">
        <f>NMM!U$59</f>
        <v>691.48519510230562</v>
      </c>
      <c r="V112" s="207">
        <f>NMM!V$59</f>
        <v>141.48018753105146</v>
      </c>
      <c r="W112" s="207">
        <f>NMM!W$59</f>
        <v>93.203431532479954</v>
      </c>
    </row>
    <row r="113" spans="1:23" ht="12" customHeight="1" x14ac:dyDescent="0.25">
      <c r="A113" s="14" t="s">
        <v>49</v>
      </c>
      <c r="B113" s="206">
        <f>NMM!B$60</f>
        <v>520.35378837333485</v>
      </c>
      <c r="C113" s="206">
        <f>NMM!C$60</f>
        <v>552.82342011839478</v>
      </c>
      <c r="D113" s="206">
        <f>NMM!D$60</f>
        <v>531.89286611822183</v>
      </c>
      <c r="E113" s="206">
        <f>NMM!E$60</f>
        <v>487.0900485033111</v>
      </c>
      <c r="F113" s="206">
        <f>NMM!F$60</f>
        <v>554.16130830414113</v>
      </c>
      <c r="G113" s="206">
        <f>NMM!G$60</f>
        <v>631.80965636114593</v>
      </c>
      <c r="H113" s="206">
        <f>NMM!H$60</f>
        <v>644.21984142116958</v>
      </c>
      <c r="I113" s="206">
        <f>NMM!I$60</f>
        <v>970.54777530317847</v>
      </c>
      <c r="J113" s="206">
        <f>NMM!J$60</f>
        <v>910.26059659192924</v>
      </c>
      <c r="K113" s="206">
        <f>NMM!K$60</f>
        <v>369.19489831684365</v>
      </c>
      <c r="L113" s="206">
        <f>NMM!L$60</f>
        <v>438.3099804291287</v>
      </c>
      <c r="M113" s="206">
        <f>NMM!M$60</f>
        <v>574.26758732951328</v>
      </c>
      <c r="N113" s="206">
        <f>NMM!N$60</f>
        <v>595.87099140711314</v>
      </c>
      <c r="O113" s="206">
        <f>NMM!O$60</f>
        <v>695.951133117788</v>
      </c>
      <c r="P113" s="206">
        <f>NMM!P$60</f>
        <v>644.0711099325647</v>
      </c>
      <c r="Q113" s="206">
        <f>NMM!Q$60</f>
        <v>397.00054278901439</v>
      </c>
      <c r="R113" s="206">
        <f>NMM!R$60</f>
        <v>369.39497800139276</v>
      </c>
      <c r="S113" s="206">
        <f>NMM!S$60</f>
        <v>552.58753877895754</v>
      </c>
      <c r="T113" s="206">
        <f>NMM!T$60</f>
        <v>487.77094181776675</v>
      </c>
      <c r="U113" s="206">
        <f>NMM!U$60</f>
        <v>490.62960692873776</v>
      </c>
      <c r="V113" s="206">
        <f>NMM!V$60</f>
        <v>116.71885163150449</v>
      </c>
      <c r="W113" s="206">
        <f>NMM!W$60</f>
        <v>77.941445142469433</v>
      </c>
    </row>
    <row r="114" spans="1:23" ht="12" customHeight="1" x14ac:dyDescent="0.25">
      <c r="A114" s="14" t="s">
        <v>50</v>
      </c>
      <c r="B114" s="206">
        <f>NMM!B$61</f>
        <v>233.84664365505745</v>
      </c>
      <c r="C114" s="206">
        <f>NMM!C$61</f>
        <v>360.64391262436629</v>
      </c>
      <c r="D114" s="206">
        <f>NMM!D$61</f>
        <v>124.10900149972137</v>
      </c>
      <c r="E114" s="206">
        <f>NMM!E$61</f>
        <v>120.79132986701582</v>
      </c>
      <c r="F114" s="206">
        <f>NMM!F$61</f>
        <v>117.67769133459944</v>
      </c>
      <c r="G114" s="206">
        <f>NMM!G$61</f>
        <v>119.35407715928052</v>
      </c>
      <c r="H114" s="206">
        <f>NMM!H$61</f>
        <v>147.89497301492051</v>
      </c>
      <c r="I114" s="206">
        <f>NMM!I$61</f>
        <v>280.46188351990588</v>
      </c>
      <c r="J114" s="206">
        <f>NMM!J$61</f>
        <v>348.20021485941095</v>
      </c>
      <c r="K114" s="206">
        <f>NMM!K$61</f>
        <v>237.40763013488973</v>
      </c>
      <c r="L114" s="206">
        <f>NMM!L$61</f>
        <v>199.72748446879822</v>
      </c>
      <c r="M114" s="206">
        <f>NMM!M$61</f>
        <v>235.594405564792</v>
      </c>
      <c r="N114" s="206">
        <f>NMM!N$61</f>
        <v>386.91750023701752</v>
      </c>
      <c r="O114" s="206">
        <f>NMM!O$61</f>
        <v>747.74421185688016</v>
      </c>
      <c r="P114" s="206">
        <f>NMM!P$61</f>
        <v>293.63305830544357</v>
      </c>
      <c r="Q114" s="206">
        <f>NMM!Q$61</f>
        <v>104.84446172767764</v>
      </c>
      <c r="R114" s="206">
        <f>NMM!R$61</f>
        <v>61.880639158376439</v>
      </c>
      <c r="S114" s="206">
        <f>NMM!S$61</f>
        <v>102.873375621135</v>
      </c>
      <c r="T114" s="206">
        <f>NMM!T$61</f>
        <v>110.08511877464633</v>
      </c>
      <c r="U114" s="206">
        <f>NMM!U$61</f>
        <v>146.54476220303084</v>
      </c>
      <c r="V114" s="206">
        <f>NMM!V$61</f>
        <v>7.4785791411473461</v>
      </c>
      <c r="W114" s="206">
        <f>NMM!W$61</f>
        <v>1.2455699792154153</v>
      </c>
    </row>
    <row r="115" spans="1:23" ht="12" customHeight="1" x14ac:dyDescent="0.25">
      <c r="A115" s="14" t="s">
        <v>58</v>
      </c>
      <c r="B115" s="206">
        <f>NMM!B$62</f>
        <v>59.26225296712466</v>
      </c>
      <c r="C115" s="206">
        <f>NMM!C$62</f>
        <v>57.998806804936706</v>
      </c>
      <c r="D115" s="206">
        <f>NMM!D$62</f>
        <v>49.664009894624613</v>
      </c>
      <c r="E115" s="206">
        <f>NMM!E$62</f>
        <v>44.096150943371512</v>
      </c>
      <c r="F115" s="206">
        <f>NMM!F$62</f>
        <v>46.831168922655948</v>
      </c>
      <c r="G115" s="206">
        <f>NMM!G$62</f>
        <v>46.03333234267469</v>
      </c>
      <c r="H115" s="206">
        <f>NMM!H$62</f>
        <v>49.649630520220938</v>
      </c>
      <c r="I115" s="206">
        <f>NMM!I$62</f>
        <v>68.664181041119036</v>
      </c>
      <c r="J115" s="206">
        <f>NMM!J$62</f>
        <v>56.048667080652706</v>
      </c>
      <c r="K115" s="206">
        <f>NMM!K$62</f>
        <v>44.359100772061687</v>
      </c>
      <c r="L115" s="206">
        <f>NMM!L$62</f>
        <v>55.678703348563516</v>
      </c>
      <c r="M115" s="206">
        <f>NMM!M$62</f>
        <v>58.855351983044329</v>
      </c>
      <c r="N115" s="206">
        <f>NMM!N$62</f>
        <v>50.15067147898133</v>
      </c>
      <c r="O115" s="206">
        <f>NMM!O$62</f>
        <v>66.073029605073813</v>
      </c>
      <c r="P115" s="206">
        <f>NMM!P$62</f>
        <v>44.532641745538328</v>
      </c>
      <c r="Q115" s="206">
        <f>NMM!Q$62</f>
        <v>55.945891272232473</v>
      </c>
      <c r="R115" s="206">
        <f>NMM!R$62</f>
        <v>46.189806035572722</v>
      </c>
      <c r="S115" s="206">
        <f>NMM!S$62</f>
        <v>55.888902314620545</v>
      </c>
      <c r="T115" s="206">
        <f>NMM!T$62</f>
        <v>53.904542094080405</v>
      </c>
      <c r="U115" s="206">
        <f>NMM!U$62</f>
        <v>54.31082597053701</v>
      </c>
      <c r="V115" s="206">
        <f>NMM!V$62</f>
        <v>17.282756758399621</v>
      </c>
      <c r="W115" s="206">
        <f>NMM!W$62</f>
        <v>14.016416410795099</v>
      </c>
    </row>
    <row r="116" spans="1:23" ht="12" customHeight="1" x14ac:dyDescent="0.25">
      <c r="A116" s="13" t="s">
        <v>23</v>
      </c>
      <c r="B116" s="207">
        <f>PPA!B$57</f>
        <v>39.449873854905178</v>
      </c>
      <c r="C116" s="207">
        <f>PPA!C$57</f>
        <v>34.640189999198554</v>
      </c>
      <c r="D116" s="207">
        <f>PPA!D$57</f>
        <v>35.234971919308208</v>
      </c>
      <c r="E116" s="207">
        <f>PPA!E$57</f>
        <v>75.649166998107447</v>
      </c>
      <c r="F116" s="207">
        <f>PPA!F$57</f>
        <v>46.00043999847675</v>
      </c>
      <c r="G116" s="207">
        <f>PPA!G$57</f>
        <v>39.036869998418275</v>
      </c>
      <c r="H116" s="207">
        <f>PPA!H$57</f>
        <v>45.394560001582882</v>
      </c>
      <c r="I116" s="207">
        <f>PPA!I$57</f>
        <v>49.282290001426105</v>
      </c>
      <c r="J116" s="207">
        <f>PPA!J$57</f>
        <v>48.272490001639149</v>
      </c>
      <c r="K116" s="207">
        <f>PPA!K$57</f>
        <v>53.523450001290321</v>
      </c>
      <c r="L116" s="207">
        <f>PPA!L$57</f>
        <v>70.740539998445144</v>
      </c>
      <c r="M116" s="207">
        <f>PPA!M$57</f>
        <v>68.808330926208512</v>
      </c>
      <c r="N116" s="207">
        <f>PPA!N$57</f>
        <v>62.001720001463873</v>
      </c>
      <c r="O116" s="207">
        <f>PPA!O$57</f>
        <v>60.890940001470518</v>
      </c>
      <c r="P116" s="207">
        <f>PPA!P$57</f>
        <v>49.581180001061675</v>
      </c>
      <c r="Q116" s="207">
        <f>PPA!Q$57</f>
        <v>48.268440001068328</v>
      </c>
      <c r="R116" s="207">
        <f>PPA!R$57</f>
        <v>54.832140001773958</v>
      </c>
      <c r="S116" s="207">
        <f>PPA!S$57</f>
        <v>50.568764401336992</v>
      </c>
      <c r="T116" s="207">
        <f>PPA!T$57</f>
        <v>62.598713761118987</v>
      </c>
      <c r="U116" s="207">
        <f>PPA!U$57</f>
        <v>63.099931321378286</v>
      </c>
      <c r="V116" s="207">
        <f>PPA!V$57</f>
        <v>63.960075001421338</v>
      </c>
      <c r="W116" s="207">
        <f>PPA!W$57</f>
        <v>57.266222761552932</v>
      </c>
    </row>
    <row r="117" spans="1:23" ht="12" customHeight="1" x14ac:dyDescent="0.25">
      <c r="A117" s="14" t="s">
        <v>52</v>
      </c>
      <c r="B117" s="206">
        <f>PPA!B$58</f>
        <v>19.138509882843859</v>
      </c>
      <c r="C117" s="206">
        <f>PPA!C$58</f>
        <v>14.52035595322063</v>
      </c>
      <c r="D117" s="206">
        <f>PPA!D$58</f>
        <v>16.00396433959067</v>
      </c>
      <c r="E117" s="206">
        <f>PPA!E$58</f>
        <v>38.7531419174394</v>
      </c>
      <c r="F117" s="206">
        <f>PPA!F$58</f>
        <v>22.57447612638677</v>
      </c>
      <c r="G117" s="206">
        <f>PPA!G$58</f>
        <v>18.611728900578449</v>
      </c>
      <c r="H117" s="206">
        <f>PPA!H$58</f>
        <v>27.432284374821819</v>
      </c>
      <c r="I117" s="206">
        <f>PPA!I$58</f>
        <v>34.436460829789702</v>
      </c>
      <c r="J117" s="206">
        <f>PPA!J$58</f>
        <v>35.707745581463257</v>
      </c>
      <c r="K117" s="206">
        <f>PPA!K$58</f>
        <v>41.038772255126091</v>
      </c>
      <c r="L117" s="206">
        <f>PPA!L$58</f>
        <v>52.876727582359123</v>
      </c>
      <c r="M117" s="206">
        <f>PPA!M$58</f>
        <v>51.83723927429007</v>
      </c>
      <c r="N117" s="206">
        <f>PPA!N$58</f>
        <v>45.940690916162929</v>
      </c>
      <c r="O117" s="206">
        <f>PPA!O$58</f>
        <v>45.398436867978553</v>
      </c>
      <c r="P117" s="206">
        <f>PPA!P$58</f>
        <v>36.199596830155599</v>
      </c>
      <c r="Q117" s="206">
        <f>PPA!Q$58</f>
        <v>35.438591993278017</v>
      </c>
      <c r="R117" s="206">
        <f>PPA!R$58</f>
        <v>39.656717908130659</v>
      </c>
      <c r="S117" s="206">
        <f>PPA!S$58</f>
        <v>35.086740609266847</v>
      </c>
      <c r="T117" s="206">
        <f>PPA!T$58</f>
        <v>44.191709141005482</v>
      </c>
      <c r="U117" s="206">
        <f>PPA!U$58</f>
        <v>44.762105988389862</v>
      </c>
      <c r="V117" s="206">
        <f>PPA!V$58</f>
        <v>47.339328929219867</v>
      </c>
      <c r="W117" s="206">
        <f>PPA!W$58</f>
        <v>43.018943411164798</v>
      </c>
    </row>
    <row r="118" spans="1:23" ht="12" customHeight="1" x14ac:dyDescent="0.25">
      <c r="A118" s="14" t="s">
        <v>59</v>
      </c>
      <c r="B118" s="206">
        <f>PPA!B$59</f>
        <v>16.879027078917549</v>
      </c>
      <c r="C118" s="206">
        <f>PPA!C$59</f>
        <v>17.30659630376946</v>
      </c>
      <c r="D118" s="206">
        <f>PPA!D$59</f>
        <v>16.84969249613491</v>
      </c>
      <c r="E118" s="206">
        <f>PPA!E$59</f>
        <v>34.055743542360332</v>
      </c>
      <c r="F118" s="206">
        <f>PPA!F$59</f>
        <v>22.190612066797371</v>
      </c>
      <c r="G118" s="206">
        <f>PPA!G$59</f>
        <v>19.569122720650771</v>
      </c>
      <c r="H118" s="206">
        <f>PPA!H$59</f>
        <v>17.505329614885479</v>
      </c>
      <c r="I118" s="206">
        <f>PPA!I$59</f>
        <v>14.40120815206004</v>
      </c>
      <c r="J118" s="206">
        <f>PPA!J$59</f>
        <v>12.13738645015523</v>
      </c>
      <c r="K118" s="206">
        <f>PPA!K$59</f>
        <v>11.546035816685979</v>
      </c>
      <c r="L118" s="206">
        <f>PPA!L$59</f>
        <v>16.56384277371232</v>
      </c>
      <c r="M118" s="206">
        <f>PPA!M$59</f>
        <v>15.782961631180189</v>
      </c>
      <c r="N118" s="206">
        <f>PPA!N$59</f>
        <v>15.263164437520301</v>
      </c>
      <c r="O118" s="206">
        <f>PPA!O$59</f>
        <v>14.75738094532529</v>
      </c>
      <c r="P118" s="206">
        <f>PPA!P$59</f>
        <v>12.922798225255351</v>
      </c>
      <c r="Q118" s="206">
        <f>PPA!Q$59</f>
        <v>12.34448987027119</v>
      </c>
      <c r="R118" s="206">
        <f>PPA!R$59</f>
        <v>14.85381881719317</v>
      </c>
      <c r="S118" s="206">
        <f>PPA!S$59</f>
        <v>15.24499130840379</v>
      </c>
      <c r="T118" s="206">
        <f>PPA!T$59</f>
        <v>17.91009834021094</v>
      </c>
      <c r="U118" s="206">
        <f>PPA!U$59</f>
        <v>17.418400789327031</v>
      </c>
      <c r="V118" s="206">
        <f>PPA!V$59</f>
        <v>15.82688432104478</v>
      </c>
      <c r="W118" s="206">
        <f>PPA!W$59</f>
        <v>13.659415207299819</v>
      </c>
    </row>
    <row r="119" spans="1:23" ht="12" customHeight="1" x14ac:dyDescent="0.25">
      <c r="A119" s="14" t="s">
        <v>60</v>
      </c>
      <c r="B119" s="206">
        <f>PPA!B$60</f>
        <v>3.4323368931437699</v>
      </c>
      <c r="C119" s="206">
        <f>PPA!C$60</f>
        <v>2.813237742208464</v>
      </c>
      <c r="D119" s="206">
        <f>PPA!D$60</f>
        <v>2.3813150835826251</v>
      </c>
      <c r="E119" s="206">
        <f>PPA!E$60</f>
        <v>2.8402815383077091</v>
      </c>
      <c r="F119" s="206">
        <f>PPA!F$60</f>
        <v>1.2353518052926069</v>
      </c>
      <c r="G119" s="206">
        <f>PPA!G$60</f>
        <v>0.85601837718905416</v>
      </c>
      <c r="H119" s="206">
        <f>PPA!H$60</f>
        <v>0.45694601187557943</v>
      </c>
      <c r="I119" s="206">
        <f>PPA!I$60</f>
        <v>0.44462101957635819</v>
      </c>
      <c r="J119" s="206">
        <f>PPA!J$60</f>
        <v>0.42735797002066001</v>
      </c>
      <c r="K119" s="206">
        <f>PPA!K$60</f>
        <v>0.93864192947825131</v>
      </c>
      <c r="L119" s="206">
        <f>PPA!L$60</f>
        <v>1.2999696423736979</v>
      </c>
      <c r="M119" s="206">
        <f>PPA!M$60</f>
        <v>1.1881300207382599</v>
      </c>
      <c r="N119" s="206">
        <f>PPA!N$60</f>
        <v>0.79786464778064159</v>
      </c>
      <c r="O119" s="206">
        <f>PPA!O$60</f>
        <v>0.73512218816668085</v>
      </c>
      <c r="P119" s="206">
        <f>PPA!P$60</f>
        <v>0.45878494565072431</v>
      </c>
      <c r="Q119" s="206">
        <f>PPA!Q$60</f>
        <v>0.48535813751912332</v>
      </c>
      <c r="R119" s="206">
        <f>PPA!R$60</f>
        <v>0.32160327645012837</v>
      </c>
      <c r="S119" s="206">
        <f>PPA!S$60</f>
        <v>0.23703248366635099</v>
      </c>
      <c r="T119" s="206">
        <f>PPA!T$60</f>
        <v>0.49690627990255948</v>
      </c>
      <c r="U119" s="206">
        <f>PPA!U$60</f>
        <v>0.91942454366139559</v>
      </c>
      <c r="V119" s="206">
        <f>PPA!V$60</f>
        <v>0.79386175115668889</v>
      </c>
      <c r="W119" s="206">
        <f>PPA!W$60</f>
        <v>0.58786414308831803</v>
      </c>
    </row>
    <row r="120" spans="1:23" ht="12" customHeight="1" x14ac:dyDescent="0.25">
      <c r="A120" s="15" t="s">
        <v>61</v>
      </c>
      <c r="B120" s="208">
        <f>FBT!B$33</f>
        <v>171.1963893329619</v>
      </c>
      <c r="C120" s="208">
        <f>FBT!C$33</f>
        <v>175.34520333654461</v>
      </c>
      <c r="D120" s="208">
        <f>FBT!D$33</f>
        <v>171.36589238497211</v>
      </c>
      <c r="E120" s="208">
        <f>FBT!E$33</f>
        <v>108.5422966434528</v>
      </c>
      <c r="F120" s="208">
        <f>FBT!F$33</f>
        <v>133.93579033308691</v>
      </c>
      <c r="G120" s="208">
        <f>FBT!G$33</f>
        <v>133.5223882115136</v>
      </c>
      <c r="H120" s="208">
        <f>FBT!H$33</f>
        <v>115.495349041099</v>
      </c>
      <c r="I120" s="208">
        <f>FBT!I$33</f>
        <v>116.791171921968</v>
      </c>
      <c r="J120" s="208">
        <f>FBT!J$33</f>
        <v>102.90942000164959</v>
      </c>
      <c r="K120" s="208">
        <f>FBT!K$33</f>
        <v>94.790576161495551</v>
      </c>
      <c r="L120" s="208">
        <f>FBT!L$33</f>
        <v>107.52428469271651</v>
      </c>
      <c r="M120" s="208">
        <f>FBT!M$33</f>
        <v>84.949890043617245</v>
      </c>
      <c r="N120" s="208">
        <f>FBT!N$33</f>
        <v>76.287515041424172</v>
      </c>
      <c r="O120" s="208">
        <f>FBT!O$33</f>
        <v>93.565190882268126</v>
      </c>
      <c r="P120" s="208">
        <f>FBT!P$33</f>
        <v>85.789730882149371</v>
      </c>
      <c r="Q120" s="208">
        <f>FBT!Q$33</f>
        <v>85.993745042084868</v>
      </c>
      <c r="R120" s="208">
        <f>FBT!R$33</f>
        <v>93.457356121571777</v>
      </c>
      <c r="S120" s="208">
        <f>FBT!S$33</f>
        <v>65.279648521655801</v>
      </c>
      <c r="T120" s="208">
        <f>FBT!T$33</f>
        <v>67.495053600931215</v>
      </c>
      <c r="U120" s="208">
        <f>FBT!U$33</f>
        <v>95.127511321057881</v>
      </c>
      <c r="V120" s="208">
        <f>FBT!V$33</f>
        <v>99.518808601941316</v>
      </c>
      <c r="W120" s="208">
        <f>FBT!W$33</f>
        <v>83.372468040985979</v>
      </c>
    </row>
    <row r="121" spans="1:23" ht="12" customHeight="1" x14ac:dyDescent="0.25">
      <c r="A121" s="12" t="s">
        <v>62</v>
      </c>
      <c r="B121" s="206">
        <f>TRE!B$33</f>
        <v>7.9239319184267236</v>
      </c>
      <c r="C121" s="206">
        <f>TRE!C$33</f>
        <v>6.3981338407929442</v>
      </c>
      <c r="D121" s="206">
        <f>TRE!D$33</f>
        <v>9.0960677619001231</v>
      </c>
      <c r="E121" s="206">
        <f>TRE!E$33</f>
        <v>11.72761141872145</v>
      </c>
      <c r="F121" s="206">
        <f>TRE!F$33</f>
        <v>17.627962219926811</v>
      </c>
      <c r="G121" s="206">
        <f>TRE!G$33</f>
        <v>15.261791240274921</v>
      </c>
      <c r="H121" s="206">
        <f>TRE!H$33</f>
        <v>14.90833489634559</v>
      </c>
      <c r="I121" s="206">
        <f>TRE!I$33</f>
        <v>12.41049383910538</v>
      </c>
      <c r="J121" s="206">
        <f>TRE!J$33</f>
        <v>5.0025600003565289</v>
      </c>
      <c r="K121" s="206">
        <f>TRE!K$33</f>
        <v>5.6084400002834096</v>
      </c>
      <c r="L121" s="206">
        <f>TRE!L$33</f>
        <v>6.0123600002838016</v>
      </c>
      <c r="M121" s="206">
        <f>TRE!M$33</f>
        <v>6.0649041594441844</v>
      </c>
      <c r="N121" s="206">
        <f>TRE!N$33</f>
        <v>9.9061941596481731</v>
      </c>
      <c r="O121" s="206">
        <f>TRE!O$33</f>
        <v>10.815014159829561</v>
      </c>
      <c r="P121" s="206">
        <f>TRE!P$33</f>
        <v>7.476570000140109</v>
      </c>
      <c r="Q121" s="206">
        <f>TRE!Q$33</f>
        <v>8.0319599998092706</v>
      </c>
      <c r="R121" s="206">
        <f>TRE!R$33</f>
        <v>7.7795099999160824</v>
      </c>
      <c r="S121" s="206">
        <f>TRE!S$33</f>
        <v>7.4507191198721507</v>
      </c>
      <c r="T121" s="206">
        <f>TRE!T$33</f>
        <v>7.0813342799000889</v>
      </c>
      <c r="U121" s="206">
        <f>TRE!U$33</f>
        <v>2.892068280114354</v>
      </c>
      <c r="V121" s="206">
        <f>TRE!V$33</f>
        <v>1.9854817200966011</v>
      </c>
      <c r="W121" s="206">
        <f>TRE!W$33</f>
        <v>2.1688894801358631</v>
      </c>
    </row>
    <row r="122" spans="1:23" ht="12" customHeight="1" x14ac:dyDescent="0.25">
      <c r="A122" s="12" t="s">
        <v>63</v>
      </c>
      <c r="B122" s="206">
        <f>MAE!B$33</f>
        <v>14.15462363987953</v>
      </c>
      <c r="C122" s="206">
        <f>MAE!C$33</f>
        <v>16.982063640039289</v>
      </c>
      <c r="D122" s="206">
        <f>MAE!D$33</f>
        <v>17.392838399983059</v>
      </c>
      <c r="E122" s="206">
        <f>MAE!E$33</f>
        <v>36.994624559604318</v>
      </c>
      <c r="F122" s="206">
        <f>MAE!F$33</f>
        <v>23.292089999915628</v>
      </c>
      <c r="G122" s="206">
        <f>MAE!G$33</f>
        <v>31.26950999994278</v>
      </c>
      <c r="H122" s="206">
        <f>MAE!H$33</f>
        <v>34.583897160068858</v>
      </c>
      <c r="I122" s="206">
        <f>MAE!I$33</f>
        <v>39.474379079824317</v>
      </c>
      <c r="J122" s="206">
        <f>MAE!J$33</f>
        <v>27.972705239778719</v>
      </c>
      <c r="K122" s="206">
        <f>MAE!K$33</f>
        <v>26.50549715970476</v>
      </c>
      <c r="L122" s="206">
        <f>MAE!L$33</f>
        <v>24.554659319480699</v>
      </c>
      <c r="M122" s="206">
        <f>MAE!M$33</f>
        <v>22.87196999987103</v>
      </c>
      <c r="N122" s="206">
        <f>MAE!N$33</f>
        <v>26.958855239915319</v>
      </c>
      <c r="O122" s="206">
        <f>MAE!O$33</f>
        <v>24.171000479963929</v>
      </c>
      <c r="P122" s="206">
        <f>MAE!P$33</f>
        <v>17.563665240069351</v>
      </c>
      <c r="Q122" s="206">
        <f>MAE!Q$33</f>
        <v>17.00827523981182</v>
      </c>
      <c r="R122" s="206">
        <f>MAE!R$33</f>
        <v>15.039165239828611</v>
      </c>
      <c r="S122" s="206">
        <f>MAE!S$33</f>
        <v>11.8958597998403</v>
      </c>
      <c r="T122" s="206">
        <f>MAE!T$33</f>
        <v>10.58089823973282</v>
      </c>
      <c r="U122" s="206">
        <f>MAE!U$33</f>
        <v>13.26382739987757</v>
      </c>
      <c r="V122" s="206">
        <f>MAE!V$33</f>
        <v>12.00905208002456</v>
      </c>
      <c r="W122" s="206">
        <f>MAE!W$33</f>
        <v>12.91414320012138</v>
      </c>
    </row>
    <row r="123" spans="1:23" ht="12" customHeight="1" x14ac:dyDescent="0.25">
      <c r="A123" s="12" t="s">
        <v>64</v>
      </c>
      <c r="B123" s="206">
        <f>TEL!B$33</f>
        <v>23.954279039511341</v>
      </c>
      <c r="C123" s="206">
        <f>TEL!C$33</f>
        <v>43.195019039359003</v>
      </c>
      <c r="D123" s="206">
        <f>TEL!D$33</f>
        <v>39.808139039410769</v>
      </c>
      <c r="E123" s="206">
        <f>TEL!E$33</f>
        <v>69.773738539819206</v>
      </c>
      <c r="F123" s="206">
        <f>TEL!F$33</f>
        <v>40.58063711887057</v>
      </c>
      <c r="G123" s="206">
        <f>TEL!G$33</f>
        <v>41.260864520452188</v>
      </c>
      <c r="H123" s="206">
        <f>TEL!H$33</f>
        <v>38.029478176322613</v>
      </c>
      <c r="I123" s="206">
        <f>TEL!I$33</f>
        <v>41.570521918587971</v>
      </c>
      <c r="J123" s="206">
        <f>TEL!J$33</f>
        <v>17.517031919466941</v>
      </c>
      <c r="K123" s="206">
        <f>TEL!K$33</f>
        <v>9.2942099994720238</v>
      </c>
      <c r="L123" s="206">
        <f>TEL!L$33</f>
        <v>8.5328099992426907</v>
      </c>
      <c r="M123" s="206">
        <f>TEL!M$33</f>
        <v>8.2864641607388574</v>
      </c>
      <c r="N123" s="206">
        <f>TEL!N$33</f>
        <v>8.3369541608582765</v>
      </c>
      <c r="O123" s="206">
        <f>TEL!O$33</f>
        <v>8.1349941616074322</v>
      </c>
      <c r="P123" s="206">
        <f>TEL!P$33</f>
        <v>8.3369541610992659</v>
      </c>
      <c r="Q123" s="206">
        <f>TEL!Q$33</f>
        <v>7.5796041610452081</v>
      </c>
      <c r="R123" s="206">
        <f>TEL!R$33</f>
        <v>8.6903841589074453</v>
      </c>
      <c r="S123" s="206">
        <f>TEL!S$33</f>
        <v>4.8066479990320152</v>
      </c>
      <c r="T123" s="206">
        <f>TEL!T$33</f>
        <v>4.4518042788994991</v>
      </c>
      <c r="U123" s="206">
        <f>TEL!U$33</f>
        <v>7.3566489592326496</v>
      </c>
      <c r="V123" s="206">
        <f>TEL!V$33</f>
        <v>4.396030919117762</v>
      </c>
      <c r="W123" s="206">
        <f>TEL!W$33</f>
        <v>7.1272389587074372</v>
      </c>
    </row>
    <row r="124" spans="1:23" ht="12" customHeight="1" x14ac:dyDescent="0.25">
      <c r="A124" s="12" t="s">
        <v>65</v>
      </c>
      <c r="B124" s="206">
        <f>WWP!B$33</f>
        <v>72.853318079019402</v>
      </c>
      <c r="C124" s="206">
        <f>WWP!C$33</f>
        <v>81.78704999905959</v>
      </c>
      <c r="D124" s="206">
        <f>WWP!D$33</f>
        <v>59.235569999622712</v>
      </c>
      <c r="E124" s="206">
        <f>WWP!E$33</f>
        <v>71.088120719553345</v>
      </c>
      <c r="F124" s="206">
        <f>WWP!F$33</f>
        <v>78.88005287947729</v>
      </c>
      <c r="G124" s="206">
        <f>WWP!G$33</f>
        <v>63.017040959754652</v>
      </c>
      <c r="H124" s="206">
        <f>WWP!H$33</f>
        <v>58.635686159427891</v>
      </c>
      <c r="I124" s="206">
        <f>WWP!I$33</f>
        <v>48.647221920502624</v>
      </c>
      <c r="J124" s="206">
        <f>WWP!J$33</f>
        <v>31.972319999826411</v>
      </c>
      <c r="K124" s="206">
        <f>WWP!K$33</f>
        <v>24.344279999766378</v>
      </c>
      <c r="L124" s="206">
        <f>WWP!L$33</f>
        <v>33.530461919821207</v>
      </c>
      <c r="M124" s="206">
        <f>WWP!M$33</f>
        <v>36.831509999804361</v>
      </c>
      <c r="N124" s="206">
        <f>WWP!N$33</f>
        <v>35.619749999753729</v>
      </c>
      <c r="O124" s="206">
        <f>WWP!O$33</f>
        <v>36.427589999801427</v>
      </c>
      <c r="P124" s="206">
        <f>WWP!P$33</f>
        <v>34.509306959826922</v>
      </c>
      <c r="Q124" s="206">
        <f>WWP!Q$33</f>
        <v>37.492266959726088</v>
      </c>
      <c r="R124" s="206">
        <f>WWP!R$33</f>
        <v>41.028621121379842</v>
      </c>
      <c r="S124" s="206">
        <f>WWP!S$33</f>
        <v>34.11896364179686</v>
      </c>
      <c r="T124" s="206">
        <f>WWP!T$33</f>
        <v>30.31866072078645</v>
      </c>
      <c r="U124" s="206">
        <f>WWP!U$33</f>
        <v>50.569764121106097</v>
      </c>
      <c r="V124" s="206">
        <f>WWP!V$33</f>
        <v>60.220524600999553</v>
      </c>
      <c r="W124" s="206">
        <f>WWP!W$33</f>
        <v>47.650063681923811</v>
      </c>
    </row>
    <row r="125" spans="1:23" ht="12" customHeight="1" x14ac:dyDescent="0.25">
      <c r="A125" s="12" t="s">
        <v>66</v>
      </c>
      <c r="B125" s="206">
        <f>OIS!B$33</f>
        <v>85.652302380971349</v>
      </c>
      <c r="C125" s="206">
        <f>OIS!C$33</f>
        <v>92.838982277167986</v>
      </c>
      <c r="D125" s="206">
        <f>OIS!D$33</f>
        <v>102.7692122450179</v>
      </c>
      <c r="E125" s="206">
        <f>OIS!E$33</f>
        <v>162.94094136311719</v>
      </c>
      <c r="F125" s="206">
        <f>OIS!F$33</f>
        <v>154.3376297458608</v>
      </c>
      <c r="G125" s="206">
        <f>OIS!G$33</f>
        <v>154.01519624398551</v>
      </c>
      <c r="H125" s="206">
        <f>OIS!H$33</f>
        <v>163.6357874437056</v>
      </c>
      <c r="I125" s="206">
        <f>OIS!I$33</f>
        <v>158.13782712437501</v>
      </c>
      <c r="J125" s="206">
        <f>OIS!J$33</f>
        <v>135.14972904494309</v>
      </c>
      <c r="K125" s="206">
        <f>OIS!K$33</f>
        <v>116.3118571246162</v>
      </c>
      <c r="L125" s="206">
        <f>OIS!L$33</f>
        <v>122.7210890431892</v>
      </c>
      <c r="M125" s="206">
        <f>OIS!M$33</f>
        <v>156.1963900856008</v>
      </c>
      <c r="N125" s="206">
        <f>OIS!N$33</f>
        <v>181.74661200379299</v>
      </c>
      <c r="O125" s="206">
        <f>OIS!O$33</f>
        <v>164.71808676436601</v>
      </c>
      <c r="P125" s="206">
        <f>OIS!P$33</f>
        <v>157.81391568417209</v>
      </c>
      <c r="Q125" s="206">
        <f>OIS!Q$33</f>
        <v>153.54689616345601</v>
      </c>
      <c r="R125" s="206">
        <f>OIS!R$33</f>
        <v>188.68164408379209</v>
      </c>
      <c r="S125" s="206">
        <f>OIS!S$33</f>
        <v>154.0262800810294</v>
      </c>
      <c r="T125" s="206">
        <f>OIS!T$33</f>
        <v>168.5420055453678</v>
      </c>
      <c r="U125" s="206">
        <f>OIS!U$33</f>
        <v>149.8665272529515</v>
      </c>
      <c r="V125" s="206">
        <f>OIS!V$33</f>
        <v>144.5456139458702</v>
      </c>
      <c r="W125" s="206">
        <f>OIS!W$33</f>
        <v>85.641064755548967</v>
      </c>
    </row>
    <row r="126" spans="1:23" ht="12" customHeight="1" x14ac:dyDescent="0.25">
      <c r="A126" s="28" t="s">
        <v>86</v>
      </c>
      <c r="B126" s="216">
        <f>Ind_Summary_emi!B43</f>
        <v>23.90339973164</v>
      </c>
      <c r="C126" s="216">
        <f>Ind_Summary_emi!C43</f>
        <v>20.913976201360001</v>
      </c>
      <c r="D126" s="216">
        <f>Ind_Summary_emi!D43</f>
        <v>22.996289945200001</v>
      </c>
      <c r="E126" s="216">
        <f>Ind_Summary_emi!E43</f>
        <v>22.677983323599999</v>
      </c>
      <c r="F126" s="216">
        <f>Ind_Summary_emi!F43</f>
        <v>23.10419084204915</v>
      </c>
      <c r="G126" s="216">
        <f>Ind_Summary_emi!G43</f>
        <v>23.552083955806459</v>
      </c>
      <c r="H126" s="216">
        <f>Ind_Summary_emi!H43</f>
        <v>24.10833536739835</v>
      </c>
      <c r="I126" s="216">
        <f>Ind_Summary_emi!I43</f>
        <v>24.274368874935728</v>
      </c>
      <c r="J126" s="216">
        <f>Ind_Summary_emi!J43</f>
        <v>21.881672248052912</v>
      </c>
      <c r="K126" s="216">
        <f>Ind_Summary_emi!K43</f>
        <v>16.390399541202861</v>
      </c>
      <c r="L126" s="216">
        <f>Ind_Summary_emi!L43</f>
        <v>15.50471984205085</v>
      </c>
      <c r="M126" s="216">
        <f>Ind_Summary_emi!M43</f>
        <v>17.188138456167799</v>
      </c>
      <c r="N126" s="216">
        <f>Ind_Summary_emi!N43</f>
        <v>19.39614045183361</v>
      </c>
      <c r="O126" s="216">
        <f>Ind_Summary_emi!O43</f>
        <v>19.26994701320741</v>
      </c>
      <c r="P126" s="216">
        <f>Ind_Summary_emi!P43</f>
        <v>20.528148154630632</v>
      </c>
      <c r="Q126" s="216">
        <f>Ind_Summary_emi!Q43</f>
        <v>21.2577765801155</v>
      </c>
      <c r="R126" s="216">
        <f>Ind_Summary_emi!R43</f>
        <v>21.930820419963201</v>
      </c>
      <c r="S126" s="216">
        <f>Ind_Summary_emi!S43</f>
        <v>24.23094865450463</v>
      </c>
      <c r="T126" s="216">
        <f>Ind_Summary_emi!T43</f>
        <v>23.394862404114161</v>
      </c>
      <c r="U126" s="216">
        <f>Ind_Summary_emi!U43</f>
        <v>26.094443201805699</v>
      </c>
      <c r="V126" s="216">
        <f>Ind_Summary_emi!V43</f>
        <v>30.38110296466623</v>
      </c>
      <c r="W126" s="216">
        <f>Ind_Summary_emi!W43</f>
        <v>38.4410095708364</v>
      </c>
    </row>
    <row r="128" spans="1:23" ht="12" customHeight="1" x14ac:dyDescent="0.25">
      <c r="A128" s="30" t="s">
        <v>87</v>
      </c>
      <c r="B128" s="205">
        <f t="shared" ref="B128:W128" si="8">IF(B29=0,"",B29/B3*1000)</f>
        <v>229.53134341807709</v>
      </c>
      <c r="C128" s="205">
        <f t="shared" si="8"/>
        <v>235.78547114064673</v>
      </c>
      <c r="D128" s="205">
        <f t="shared" si="8"/>
        <v>202.48770547370671</v>
      </c>
      <c r="E128" s="205">
        <f t="shared" si="8"/>
        <v>210.09889733337999</v>
      </c>
      <c r="F128" s="205">
        <f t="shared" si="8"/>
        <v>205.58788815647767</v>
      </c>
      <c r="G128" s="205">
        <f t="shared" si="8"/>
        <v>185.61709989362274</v>
      </c>
      <c r="H128" s="205">
        <f t="shared" si="8"/>
        <v>155.99919656460688</v>
      </c>
      <c r="I128" s="205">
        <f t="shared" si="8"/>
        <v>159.22248616396445</v>
      </c>
      <c r="J128" s="205">
        <f t="shared" si="8"/>
        <v>169.79860760252566</v>
      </c>
      <c r="K128" s="205">
        <f t="shared" si="8"/>
        <v>167.16254998384488</v>
      </c>
      <c r="L128" s="205">
        <f t="shared" si="8"/>
        <v>173.8211631045962</v>
      </c>
      <c r="M128" s="205">
        <f t="shared" si="8"/>
        <v>152.62200975041873</v>
      </c>
      <c r="N128" s="205">
        <f t="shared" si="8"/>
        <v>145.83140695789189</v>
      </c>
      <c r="O128" s="205">
        <f t="shared" si="8"/>
        <v>164.23573310119474</v>
      </c>
      <c r="P128" s="205">
        <f t="shared" si="8"/>
        <v>140.47310997069664</v>
      </c>
      <c r="Q128" s="205">
        <f t="shared" si="8"/>
        <v>134.38988698300759</v>
      </c>
      <c r="R128" s="205">
        <f t="shared" si="8"/>
        <v>109.62314980726738</v>
      </c>
      <c r="S128" s="205">
        <f t="shared" si="8"/>
        <v>104.50478219532168</v>
      </c>
      <c r="T128" s="205">
        <f t="shared" si="8"/>
        <v>107.15095298656065</v>
      </c>
      <c r="U128" s="205">
        <f t="shared" si="8"/>
        <v>101.20893850076659</v>
      </c>
      <c r="V128" s="205">
        <f t="shared" si="8"/>
        <v>90.980324873840814</v>
      </c>
      <c r="W128" s="205">
        <f t="shared" si="8"/>
        <v>80.390054564458609</v>
      </c>
    </row>
    <row r="129" spans="1:23" ht="12" customHeight="1" x14ac:dyDescent="0.25">
      <c r="A129" s="12" t="s">
        <v>16</v>
      </c>
      <c r="B129" s="206" t="str">
        <f t="shared" ref="B129:W129" si="9">IF(B52=0,"",B52/B4*1000)</f>
        <v/>
      </c>
      <c r="C129" s="206" t="str">
        <f t="shared" si="9"/>
        <v/>
      </c>
      <c r="D129" s="206" t="str">
        <f t="shared" si="9"/>
        <v/>
      </c>
      <c r="E129" s="206" t="str">
        <f t="shared" si="9"/>
        <v/>
      </c>
      <c r="F129" s="206" t="str">
        <f t="shared" si="9"/>
        <v/>
      </c>
      <c r="G129" s="206" t="str">
        <f t="shared" si="9"/>
        <v/>
      </c>
      <c r="H129" s="206" t="str">
        <f t="shared" si="9"/>
        <v/>
      </c>
      <c r="I129" s="206" t="str">
        <f t="shared" si="9"/>
        <v/>
      </c>
      <c r="J129" s="206" t="str">
        <f t="shared" si="9"/>
        <v/>
      </c>
      <c r="K129" s="206" t="str">
        <f t="shared" si="9"/>
        <v/>
      </c>
      <c r="L129" s="206" t="str">
        <f t="shared" si="9"/>
        <v/>
      </c>
      <c r="M129" s="206" t="str">
        <f t="shared" si="9"/>
        <v/>
      </c>
      <c r="N129" s="206" t="str">
        <f t="shared" si="9"/>
        <v/>
      </c>
      <c r="O129" s="206" t="str">
        <f t="shared" si="9"/>
        <v/>
      </c>
      <c r="P129" s="206" t="str">
        <f t="shared" si="9"/>
        <v/>
      </c>
      <c r="Q129" s="206" t="str">
        <f t="shared" si="9"/>
        <v/>
      </c>
      <c r="R129" s="206" t="str">
        <f t="shared" si="9"/>
        <v/>
      </c>
      <c r="S129" s="206" t="str">
        <f t="shared" si="9"/>
        <v/>
      </c>
      <c r="T129" s="206" t="str">
        <f t="shared" si="9"/>
        <v/>
      </c>
      <c r="U129" s="206" t="str">
        <f t="shared" si="9"/>
        <v/>
      </c>
      <c r="V129" s="206" t="str">
        <f t="shared" si="9"/>
        <v/>
      </c>
      <c r="W129" s="206" t="str">
        <f t="shared" si="9"/>
        <v/>
      </c>
    </row>
    <row r="130" spans="1:23" ht="12" customHeight="1" x14ac:dyDescent="0.25">
      <c r="A130" s="13" t="s">
        <v>20</v>
      </c>
      <c r="B130" s="207">
        <f t="shared" ref="B130:W130" si="10">IF(B55=0,"",B55/B5*1000)</f>
        <v>408.70108831838843</v>
      </c>
      <c r="C130" s="207">
        <f t="shared" si="10"/>
        <v>353.29186586414431</v>
      </c>
      <c r="D130" s="207">
        <f t="shared" si="10"/>
        <v>401.33592976422148</v>
      </c>
      <c r="E130" s="207">
        <f t="shared" si="10"/>
        <v>529.13656378693952</v>
      </c>
      <c r="F130" s="207">
        <f t="shared" si="10"/>
        <v>288.77400401261104</v>
      </c>
      <c r="G130" s="207">
        <f t="shared" si="10"/>
        <v>584.43912445325077</v>
      </c>
      <c r="H130" s="207">
        <f t="shared" si="10"/>
        <v>705.85811632477566</v>
      </c>
      <c r="I130" s="207">
        <f t="shared" si="10"/>
        <v>409.47597198337638</v>
      </c>
      <c r="J130" s="207">
        <f t="shared" si="10"/>
        <v>170.08401809413422</v>
      </c>
      <c r="K130" s="207">
        <f t="shared" si="10"/>
        <v>416.0641511108646</v>
      </c>
      <c r="L130" s="207">
        <f t="shared" si="10"/>
        <v>302.60114574376593</v>
      </c>
      <c r="M130" s="207">
        <f t="shared" si="10"/>
        <v>153.93270972841052</v>
      </c>
      <c r="N130" s="207">
        <f t="shared" si="10"/>
        <v>419.9225450316377</v>
      </c>
      <c r="O130" s="207">
        <f t="shared" si="10"/>
        <v>293.70912705712971</v>
      </c>
      <c r="P130" s="207">
        <f t="shared" si="10"/>
        <v>235.68928155154276</v>
      </c>
      <c r="Q130" s="207">
        <f t="shared" si="10"/>
        <v>118.22871883061049</v>
      </c>
      <c r="R130" s="207">
        <f t="shared" si="10"/>
        <v>121.45292871673342</v>
      </c>
      <c r="S130" s="207">
        <f t="shared" si="10"/>
        <v>53.994003776227501</v>
      </c>
      <c r="T130" s="207">
        <f t="shared" si="10"/>
        <v>66.351632272857572</v>
      </c>
      <c r="U130" s="207">
        <f t="shared" si="10"/>
        <v>64.911532989030135</v>
      </c>
      <c r="V130" s="207">
        <f t="shared" si="10"/>
        <v>87.431018726363746</v>
      </c>
      <c r="W130" s="207">
        <f t="shared" si="10"/>
        <v>67.410691769292583</v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 t="str">
        <f t="shared" ref="B132:W132" si="12">IF(B57=0,"",B57/B7*1000)</f>
        <v/>
      </c>
      <c r="C132" s="206" t="str">
        <f t="shared" si="12"/>
        <v/>
      </c>
      <c r="D132" s="206" t="str">
        <f t="shared" si="12"/>
        <v/>
      </c>
      <c r="E132" s="206" t="str">
        <f t="shared" si="12"/>
        <v/>
      </c>
      <c r="F132" s="206" t="str">
        <f t="shared" si="12"/>
        <v/>
      </c>
      <c r="G132" s="206" t="str">
        <f t="shared" si="12"/>
        <v/>
      </c>
      <c r="H132" s="206" t="str">
        <f t="shared" si="12"/>
        <v/>
      </c>
      <c r="I132" s="206" t="str">
        <f t="shared" si="12"/>
        <v/>
      </c>
      <c r="J132" s="206" t="str">
        <f t="shared" si="12"/>
        <v/>
      </c>
      <c r="K132" s="206" t="str">
        <f t="shared" si="12"/>
        <v/>
      </c>
      <c r="L132" s="206" t="str">
        <f t="shared" si="12"/>
        <v/>
      </c>
      <c r="M132" s="206" t="str">
        <f t="shared" si="12"/>
        <v/>
      </c>
      <c r="N132" s="206" t="str">
        <f t="shared" si="12"/>
        <v/>
      </c>
      <c r="O132" s="206" t="str">
        <f t="shared" si="12"/>
        <v/>
      </c>
      <c r="P132" s="206" t="str">
        <f t="shared" si="12"/>
        <v/>
      </c>
      <c r="Q132" s="206" t="str">
        <f t="shared" si="12"/>
        <v/>
      </c>
      <c r="R132" s="206" t="str">
        <f t="shared" si="12"/>
        <v/>
      </c>
      <c r="S132" s="206" t="str">
        <f t="shared" si="12"/>
        <v/>
      </c>
      <c r="T132" s="206" t="str">
        <f t="shared" si="12"/>
        <v/>
      </c>
      <c r="U132" s="206" t="str">
        <f t="shared" si="12"/>
        <v/>
      </c>
      <c r="V132" s="206" t="str">
        <f t="shared" si="12"/>
        <v/>
      </c>
      <c r="W132" s="206" t="str">
        <f t="shared" si="12"/>
        <v/>
      </c>
    </row>
    <row r="133" spans="1:23" ht="12" customHeight="1" x14ac:dyDescent="0.25">
      <c r="A133" s="14" t="s">
        <v>45</v>
      </c>
      <c r="B133" s="206">
        <f t="shared" ref="B133:W133" si="13">IF(B60=0,"",B60/B8*1000)</f>
        <v>408.70108831838843</v>
      </c>
      <c r="C133" s="206">
        <f t="shared" si="13"/>
        <v>353.29186586414431</v>
      </c>
      <c r="D133" s="206">
        <f t="shared" si="13"/>
        <v>401.33592976422148</v>
      </c>
      <c r="E133" s="206">
        <f t="shared" si="13"/>
        <v>529.13656378693952</v>
      </c>
      <c r="F133" s="206">
        <f t="shared" si="13"/>
        <v>288.77400401261104</v>
      </c>
      <c r="G133" s="206">
        <f t="shared" si="13"/>
        <v>584.43912445325077</v>
      </c>
      <c r="H133" s="206">
        <f t="shared" si="13"/>
        <v>705.85811632477566</v>
      </c>
      <c r="I133" s="206">
        <f t="shared" si="13"/>
        <v>409.47597198337638</v>
      </c>
      <c r="J133" s="206">
        <f t="shared" si="13"/>
        <v>170.08401809413422</v>
      </c>
      <c r="K133" s="206">
        <f t="shared" si="13"/>
        <v>416.0641511108646</v>
      </c>
      <c r="L133" s="206">
        <f t="shared" si="13"/>
        <v>302.60114574376593</v>
      </c>
      <c r="M133" s="206">
        <f t="shared" si="13"/>
        <v>153.93270972841052</v>
      </c>
      <c r="N133" s="206">
        <f t="shared" si="13"/>
        <v>419.9225450316377</v>
      </c>
      <c r="O133" s="206">
        <f t="shared" si="13"/>
        <v>293.70912705712971</v>
      </c>
      <c r="P133" s="206">
        <f t="shared" si="13"/>
        <v>235.68928155154276</v>
      </c>
      <c r="Q133" s="206">
        <f t="shared" si="13"/>
        <v>118.22871883061049</v>
      </c>
      <c r="R133" s="206">
        <f t="shared" si="13"/>
        <v>121.45292871673342</v>
      </c>
      <c r="S133" s="206">
        <f t="shared" si="13"/>
        <v>53.994003776227501</v>
      </c>
      <c r="T133" s="206">
        <f t="shared" si="13"/>
        <v>66.351632272857572</v>
      </c>
      <c r="U133" s="206">
        <f t="shared" si="13"/>
        <v>64.911532989030135</v>
      </c>
      <c r="V133" s="206">
        <f t="shared" si="13"/>
        <v>87.431018726363746</v>
      </c>
      <c r="W133" s="206">
        <f t="shared" si="13"/>
        <v>67.410691769292583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1019.5945691122535</v>
      </c>
      <c r="C134" s="207">
        <f t="shared" si="14"/>
        <v>822.18492969500755</v>
      </c>
      <c r="D134" s="207">
        <f t="shared" si="14"/>
        <v>657.65288177367393</v>
      </c>
      <c r="E134" s="207">
        <f t="shared" si="14"/>
        <v>889.4586276629085</v>
      </c>
      <c r="F134" s="207">
        <f t="shared" si="14"/>
        <v>931.36668316267856</v>
      </c>
      <c r="G134" s="207">
        <f t="shared" si="14"/>
        <v>830.60534798937954</v>
      </c>
      <c r="H134" s="207">
        <f t="shared" si="14"/>
        <v>860.80658486312939</v>
      </c>
      <c r="I134" s="207">
        <f t="shared" si="14"/>
        <v>768.87823623743964</v>
      </c>
      <c r="J134" s="207">
        <f t="shared" si="14"/>
        <v>601.33656111187258</v>
      </c>
      <c r="K134" s="207">
        <f t="shared" si="14"/>
        <v>555.78163880806096</v>
      </c>
      <c r="L134" s="207">
        <f t="shared" si="14"/>
        <v>403.31232832211231</v>
      </c>
      <c r="M134" s="207">
        <f t="shared" si="14"/>
        <v>281.19767194736596</v>
      </c>
      <c r="N134" s="207">
        <f t="shared" si="14"/>
        <v>489.52953076183866</v>
      </c>
      <c r="O134" s="207">
        <f t="shared" si="14"/>
        <v>731.47061924537502</v>
      </c>
      <c r="P134" s="207">
        <f t="shared" si="14"/>
        <v>286.53746223285856</v>
      </c>
      <c r="Q134" s="207">
        <f t="shared" si="14"/>
        <v>359.4520193880046</v>
      </c>
      <c r="R134" s="207">
        <f t="shared" si="14"/>
        <v>293.80798104146129</v>
      </c>
      <c r="S134" s="207">
        <f t="shared" si="14"/>
        <v>310.59052662892316</v>
      </c>
      <c r="T134" s="207">
        <f t="shared" si="14"/>
        <v>269.77546527950011</v>
      </c>
      <c r="U134" s="207">
        <f t="shared" si="14"/>
        <v>307.93358543490024</v>
      </c>
      <c r="V134" s="207">
        <f t="shared" si="14"/>
        <v>242.19304061710119</v>
      </c>
      <c r="W134" s="207">
        <f t="shared" si="14"/>
        <v>253.73150676445982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1558.7226711889496</v>
      </c>
      <c r="C135" s="206">
        <f t="shared" si="15"/>
        <v>1337.7023089156983</v>
      </c>
      <c r="D135" s="206">
        <f t="shared" si="15"/>
        <v>1132.6726110682032</v>
      </c>
      <c r="E135" s="206">
        <f t="shared" si="15"/>
        <v>1237.2380960803432</v>
      </c>
      <c r="F135" s="206">
        <f t="shared" si="15"/>
        <v>1301.9045473521026</v>
      </c>
      <c r="G135" s="206">
        <f t="shared" si="15"/>
        <v>1218.6915803840568</v>
      </c>
      <c r="H135" s="206">
        <f t="shared" si="15"/>
        <v>1255.3796931462127</v>
      </c>
      <c r="I135" s="206">
        <f t="shared" si="15"/>
        <v>1141.5608466013789</v>
      </c>
      <c r="J135" s="206">
        <f t="shared" si="15"/>
        <v>958.91284600870461</v>
      </c>
      <c r="K135" s="206">
        <f t="shared" si="15"/>
        <v>2453.764172144145</v>
      </c>
      <c r="L135" s="206">
        <f t="shared" si="15"/>
        <v>955.61998187462666</v>
      </c>
      <c r="M135" s="206">
        <f t="shared" si="15"/>
        <v>575.14791612852082</v>
      </c>
      <c r="N135" s="206">
        <f t="shared" si="15"/>
        <v>1820.8722757876903</v>
      </c>
      <c r="O135" s="206">
        <f t="shared" si="15"/>
        <v>2134.9288957377635</v>
      </c>
      <c r="P135" s="206">
        <f t="shared" si="15"/>
        <v>528.03287929615192</v>
      </c>
      <c r="Q135" s="206">
        <f t="shared" si="15"/>
        <v>695.70616493201237</v>
      </c>
      <c r="R135" s="206">
        <f t="shared" si="15"/>
        <v>520.35776203358921</v>
      </c>
      <c r="S135" s="206">
        <f t="shared" si="15"/>
        <v>530.14390710225553</v>
      </c>
      <c r="T135" s="206">
        <f t="shared" si="15"/>
        <v>520.73779066697807</v>
      </c>
      <c r="U135" s="206">
        <f t="shared" si="15"/>
        <v>727.54955799354082</v>
      </c>
      <c r="V135" s="206">
        <f t="shared" si="15"/>
        <v>658.10005790268326</v>
      </c>
      <c r="W135" s="206">
        <f t="shared" si="15"/>
        <v>704.30714749624497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295.74216409328903</v>
      </c>
      <c r="C136" s="206">
        <f t="shared" si="16"/>
        <v>269.76641484520599</v>
      </c>
      <c r="D136" s="206">
        <f t="shared" si="16"/>
        <v>236.27554107095744</v>
      </c>
      <c r="E136" s="206">
        <f t="shared" si="16"/>
        <v>258.64273594918023</v>
      </c>
      <c r="F136" s="206">
        <f t="shared" si="16"/>
        <v>271.21535610218893</v>
      </c>
      <c r="G136" s="206">
        <f t="shared" si="16"/>
        <v>252.81578258228095</v>
      </c>
      <c r="H136" s="206">
        <f t="shared" si="16"/>
        <v>258.57935617380207</v>
      </c>
      <c r="I136" s="206">
        <f t="shared" si="16"/>
        <v>232.66938002705439</v>
      </c>
      <c r="J136" s="206">
        <f t="shared" si="16"/>
        <v>190.36115822253521</v>
      </c>
      <c r="K136" s="206">
        <f t="shared" si="16"/>
        <v>456.89562524586347</v>
      </c>
      <c r="L136" s="206">
        <f t="shared" si="16"/>
        <v>169.59491552430703</v>
      </c>
      <c r="M136" s="206">
        <f t="shared" si="16"/>
        <v>95.65772328357545</v>
      </c>
      <c r="N136" s="206">
        <f t="shared" si="16"/>
        <v>336.84012135611567</v>
      </c>
      <c r="O136" s="206">
        <f t="shared" si="16"/>
        <v>395.95079564964016</v>
      </c>
      <c r="P136" s="206">
        <f t="shared" si="16"/>
        <v>84.224364183262949</v>
      </c>
      <c r="Q136" s="206">
        <f t="shared" si="16"/>
        <v>114.30471263556184</v>
      </c>
      <c r="R136" s="206">
        <f t="shared" si="16"/>
        <v>79.631510824523048</v>
      </c>
      <c r="S136" s="206">
        <f t="shared" si="16"/>
        <v>84.272555137651963</v>
      </c>
      <c r="T136" s="206">
        <f t="shared" si="16"/>
        <v>82.968769848822674</v>
      </c>
      <c r="U136" s="206">
        <f t="shared" si="16"/>
        <v>126.08027423593803</v>
      </c>
      <c r="V136" s="206">
        <f t="shared" si="16"/>
        <v>120.02945696184703</v>
      </c>
      <c r="W136" s="206">
        <f t="shared" si="16"/>
        <v>129.1337267581022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100.86390560810172</v>
      </c>
      <c r="C137" s="206">
        <f t="shared" si="17"/>
        <v>100.86390560810166</v>
      </c>
      <c r="D137" s="206">
        <f t="shared" si="17"/>
        <v>100.86390560810165</v>
      </c>
      <c r="E137" s="206">
        <f t="shared" si="17"/>
        <v>100.8639056081017</v>
      </c>
      <c r="F137" s="206">
        <f t="shared" si="17"/>
        <v>100.8639056081017</v>
      </c>
      <c r="G137" s="206">
        <f t="shared" si="17"/>
        <v>100.86390560810167</v>
      </c>
      <c r="H137" s="206">
        <f t="shared" si="17"/>
        <v>100.86390560810167</v>
      </c>
      <c r="I137" s="206">
        <f t="shared" si="17"/>
        <v>100.86390560810167</v>
      </c>
      <c r="J137" s="206">
        <f t="shared" si="17"/>
        <v>100.8639056081016</v>
      </c>
      <c r="K137" s="206">
        <f t="shared" si="17"/>
        <v>100.86390560810169</v>
      </c>
      <c r="L137" s="206">
        <f t="shared" si="17"/>
        <v>100.86390560810166</v>
      </c>
      <c r="M137" s="206">
        <f t="shared" si="17"/>
        <v>100.86390560810162</v>
      </c>
      <c r="N137" s="206">
        <f t="shared" si="17"/>
        <v>100.86390560810156</v>
      </c>
      <c r="O137" s="206">
        <f t="shared" si="17"/>
        <v>100.86390560810169</v>
      </c>
      <c r="P137" s="206">
        <f t="shared" si="17"/>
        <v>100.86390560810163</v>
      </c>
      <c r="Q137" s="206">
        <f t="shared" si="17"/>
        <v>121.37714201342745</v>
      </c>
      <c r="R137" s="206">
        <f t="shared" si="17"/>
        <v>99.088564058469458</v>
      </c>
      <c r="S137" s="206">
        <f t="shared" si="17"/>
        <v>88.735669246202363</v>
      </c>
      <c r="T137" s="206">
        <f t="shared" si="17"/>
        <v>109.79775102703734</v>
      </c>
      <c r="U137" s="206">
        <f t="shared" si="17"/>
        <v>96.743189864321963</v>
      </c>
      <c r="V137" s="206">
        <f t="shared" si="17"/>
        <v>59.409621172035145</v>
      </c>
      <c r="W137" s="206">
        <f t="shared" si="17"/>
        <v>59.409621172035166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1088.961405778706</v>
      </c>
      <c r="C138" s="207">
        <f t="shared" si="18"/>
        <v>1317.1752396882171</v>
      </c>
      <c r="D138" s="207">
        <f t="shared" si="18"/>
        <v>755.29565609179656</v>
      </c>
      <c r="E138" s="207">
        <f t="shared" si="18"/>
        <v>575.22804121454453</v>
      </c>
      <c r="F138" s="207">
        <f t="shared" si="18"/>
        <v>595.96639217943539</v>
      </c>
      <c r="G138" s="207">
        <f t="shared" si="18"/>
        <v>587.02645286913935</v>
      </c>
      <c r="H138" s="207">
        <f t="shared" si="18"/>
        <v>489.48033829370814</v>
      </c>
      <c r="I138" s="207">
        <f t="shared" si="18"/>
        <v>704.43179496159962</v>
      </c>
      <c r="J138" s="207">
        <f t="shared" si="18"/>
        <v>1034.9115495411318</v>
      </c>
      <c r="K138" s="207">
        <f t="shared" si="18"/>
        <v>1128.3029277430057</v>
      </c>
      <c r="L138" s="207">
        <f t="shared" si="18"/>
        <v>988.87257563617823</v>
      </c>
      <c r="M138" s="207">
        <f t="shared" si="18"/>
        <v>955.43189737256716</v>
      </c>
      <c r="N138" s="207">
        <f t="shared" si="18"/>
        <v>899.92556622453549</v>
      </c>
      <c r="O138" s="207">
        <f t="shared" si="18"/>
        <v>1283.1862832363249</v>
      </c>
      <c r="P138" s="207">
        <f t="shared" si="18"/>
        <v>970.71637857089036</v>
      </c>
      <c r="Q138" s="207">
        <f t="shared" si="18"/>
        <v>602.77345822432812</v>
      </c>
      <c r="R138" s="207">
        <f t="shared" si="18"/>
        <v>466.19775396332392</v>
      </c>
      <c r="S138" s="207">
        <f t="shared" si="18"/>
        <v>530.85539385422521</v>
      </c>
      <c r="T138" s="207">
        <f t="shared" si="18"/>
        <v>648.32171924237412</v>
      </c>
      <c r="U138" s="207">
        <f t="shared" si="18"/>
        <v>589.59144015834329</v>
      </c>
      <c r="V138" s="207">
        <f t="shared" si="18"/>
        <v>237.86808437051144</v>
      </c>
      <c r="W138" s="207">
        <f t="shared" si="18"/>
        <v>200.86741980911071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889.03999112067356</v>
      </c>
      <c r="C139" s="206">
        <f t="shared" si="19"/>
        <v>891.33319951033593</v>
      </c>
      <c r="D139" s="206">
        <f t="shared" si="19"/>
        <v>778.62852259100043</v>
      </c>
      <c r="E139" s="206">
        <f t="shared" si="19"/>
        <v>586.22088367316019</v>
      </c>
      <c r="F139" s="206">
        <f t="shared" si="19"/>
        <v>634.83268363786624</v>
      </c>
      <c r="G139" s="206">
        <f t="shared" si="19"/>
        <v>615.85108733248808</v>
      </c>
      <c r="H139" s="206">
        <f t="shared" si="19"/>
        <v>475.85995598780323</v>
      </c>
      <c r="I139" s="206">
        <f t="shared" si="19"/>
        <v>606.83850028735844</v>
      </c>
      <c r="J139" s="206">
        <f t="shared" si="19"/>
        <v>760.18493631042645</v>
      </c>
      <c r="K139" s="206">
        <f t="shared" si="19"/>
        <v>825.98745187542727</v>
      </c>
      <c r="L139" s="206">
        <f t="shared" si="19"/>
        <v>761.06092894167512</v>
      </c>
      <c r="M139" s="206">
        <f t="shared" si="19"/>
        <v>542.35573601532326</v>
      </c>
      <c r="N139" s="206">
        <f t="shared" si="19"/>
        <v>618.27528567518129</v>
      </c>
      <c r="O139" s="206">
        <f t="shared" si="19"/>
        <v>688.08484792014076</v>
      </c>
      <c r="P139" s="206">
        <f t="shared" si="19"/>
        <v>577.95004573333688</v>
      </c>
      <c r="Q139" s="206">
        <f t="shared" si="19"/>
        <v>504.48281433332397</v>
      </c>
      <c r="R139" s="206">
        <f t="shared" si="19"/>
        <v>425.50317549389996</v>
      </c>
      <c r="S139" s="206">
        <f t="shared" si="19"/>
        <v>467.9299954640183</v>
      </c>
      <c r="T139" s="206">
        <f t="shared" si="19"/>
        <v>517.8806828797143</v>
      </c>
      <c r="U139" s="206">
        <f t="shared" si="19"/>
        <v>438.18874507253173</v>
      </c>
      <c r="V139" s="206">
        <f t="shared" si="19"/>
        <v>263.75925665037045</v>
      </c>
      <c r="W139" s="206">
        <f t="shared" si="19"/>
        <v>233.29377167896109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7095.1549598925822</v>
      </c>
      <c r="C140" s="206">
        <f t="shared" si="20"/>
        <v>6441.2901286311762</v>
      </c>
      <c r="D140" s="206">
        <f t="shared" si="20"/>
        <v>5626.8208333217644</v>
      </c>
      <c r="E140" s="206">
        <f t="shared" si="20"/>
        <v>4236.3717555632029</v>
      </c>
      <c r="F140" s="206">
        <f t="shared" si="20"/>
        <v>4587.6687872676857</v>
      </c>
      <c r="G140" s="206">
        <f t="shared" si="20"/>
        <v>4634.077174594081</v>
      </c>
      <c r="H140" s="206">
        <f t="shared" si="20"/>
        <v>3668.3951125920175</v>
      </c>
      <c r="I140" s="206">
        <f t="shared" si="20"/>
        <v>4923.4064902700165</v>
      </c>
      <c r="J140" s="206">
        <f t="shared" si="20"/>
        <v>5849.7726192911423</v>
      </c>
      <c r="K140" s="206">
        <f t="shared" si="20"/>
        <v>6731.6561091016101</v>
      </c>
      <c r="L140" s="206">
        <f t="shared" si="20"/>
        <v>5297.6805127782118</v>
      </c>
      <c r="M140" s="206">
        <f t="shared" si="20"/>
        <v>4593.334315881998</v>
      </c>
      <c r="N140" s="206">
        <f t="shared" si="20"/>
        <v>3993.3539546965249</v>
      </c>
      <c r="O140" s="206">
        <f t="shared" si="20"/>
        <v>5325.8844611061068</v>
      </c>
      <c r="P140" s="206">
        <f t="shared" si="20"/>
        <v>4641.0993914250903</v>
      </c>
      <c r="Q140" s="206">
        <f t="shared" si="20"/>
        <v>1775.6521454766266</v>
      </c>
      <c r="R140" s="206">
        <f t="shared" si="20"/>
        <v>1116.9933552129473</v>
      </c>
      <c r="S140" s="206">
        <f t="shared" si="20"/>
        <v>1256.0406868783298</v>
      </c>
      <c r="T140" s="206">
        <f t="shared" si="20"/>
        <v>1833.3776922162644</v>
      </c>
      <c r="U140" s="206">
        <f t="shared" si="20"/>
        <v>1812.3170618668705</v>
      </c>
      <c r="V140" s="206">
        <f t="shared" si="20"/>
        <v>260.50280418852958</v>
      </c>
      <c r="W140" s="206">
        <f t="shared" si="20"/>
        <v>127.3129958061924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279.08078623625443</v>
      </c>
      <c r="C141" s="206">
        <f t="shared" si="21"/>
        <v>273.27182915270373</v>
      </c>
      <c r="D141" s="206">
        <f t="shared" si="21"/>
        <v>233.01467082650404</v>
      </c>
      <c r="E141" s="206">
        <f t="shared" si="21"/>
        <v>169.00585677692203</v>
      </c>
      <c r="F141" s="206">
        <f t="shared" si="21"/>
        <v>176.76353975891524</v>
      </c>
      <c r="G141" s="206">
        <f t="shared" si="21"/>
        <v>170.33368312843791</v>
      </c>
      <c r="H141" s="206">
        <f t="shared" si="21"/>
        <v>142.31737384327644</v>
      </c>
      <c r="I141" s="206">
        <f t="shared" si="21"/>
        <v>187.11724928895566</v>
      </c>
      <c r="J141" s="206">
        <f t="shared" si="21"/>
        <v>228.57869490417264</v>
      </c>
      <c r="K141" s="206">
        <f t="shared" si="21"/>
        <v>228.11531165610566</v>
      </c>
      <c r="L141" s="206">
        <f t="shared" si="21"/>
        <v>283.35775034143848</v>
      </c>
      <c r="M141" s="206">
        <f t="shared" si="21"/>
        <v>361.0761550530346</v>
      </c>
      <c r="N141" s="206">
        <f t="shared" si="21"/>
        <v>320.86375077311544</v>
      </c>
      <c r="O141" s="206">
        <f t="shared" si="21"/>
        <v>396.61102423015649</v>
      </c>
      <c r="P141" s="206">
        <f t="shared" si="21"/>
        <v>292.71983771329747</v>
      </c>
      <c r="Q141" s="206">
        <f t="shared" si="21"/>
        <v>383.22056791823314</v>
      </c>
      <c r="R141" s="206">
        <f t="shared" si="21"/>
        <v>331.95692420287361</v>
      </c>
      <c r="S141" s="206">
        <f t="shared" si="21"/>
        <v>337.3729504274898</v>
      </c>
      <c r="T141" s="206">
        <f t="shared" si="21"/>
        <v>355.78215390780025</v>
      </c>
      <c r="U141" s="206">
        <f t="shared" si="21"/>
        <v>302.50781121677358</v>
      </c>
      <c r="V141" s="206">
        <f t="shared" si="21"/>
        <v>173.08243201763932</v>
      </c>
      <c r="W141" s="206">
        <f t="shared" si="21"/>
        <v>121.8789828243619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478.10352282541038</v>
      </c>
      <c r="C142" s="207">
        <f t="shared" si="22"/>
        <v>405.9038627072398</v>
      </c>
      <c r="D142" s="207">
        <f t="shared" si="22"/>
        <v>379.52039460100838</v>
      </c>
      <c r="E142" s="207">
        <f t="shared" si="22"/>
        <v>367.64290153589985</v>
      </c>
      <c r="F142" s="207">
        <f t="shared" si="22"/>
        <v>309.25120877315891</v>
      </c>
      <c r="G142" s="207">
        <f t="shared" si="22"/>
        <v>270.05536954078093</v>
      </c>
      <c r="H142" s="207">
        <f t="shared" si="22"/>
        <v>334.4806035728231</v>
      </c>
      <c r="I142" s="207">
        <f t="shared" si="22"/>
        <v>381.13120108719409</v>
      </c>
      <c r="J142" s="207">
        <f t="shared" si="22"/>
        <v>396.84349133082924</v>
      </c>
      <c r="K142" s="207">
        <f t="shared" si="22"/>
        <v>483.75204750644866</v>
      </c>
      <c r="L142" s="207">
        <f t="shared" si="22"/>
        <v>459.07332837322303</v>
      </c>
      <c r="M142" s="207">
        <f t="shared" si="22"/>
        <v>457.70531760360319</v>
      </c>
      <c r="N142" s="207">
        <f t="shared" si="22"/>
        <v>458.45135897129779</v>
      </c>
      <c r="O142" s="207">
        <f t="shared" si="22"/>
        <v>465.76575290706359</v>
      </c>
      <c r="P142" s="207">
        <f t="shared" si="22"/>
        <v>452.08512887128177</v>
      </c>
      <c r="Q142" s="207">
        <f t="shared" si="22"/>
        <v>447.30973835770845</v>
      </c>
      <c r="R142" s="207">
        <f t="shared" si="22"/>
        <v>448.24950039984969</v>
      </c>
      <c r="S142" s="207">
        <f t="shared" si="22"/>
        <v>481.5489084407406</v>
      </c>
      <c r="T142" s="207">
        <f t="shared" si="22"/>
        <v>519.92271852510362</v>
      </c>
      <c r="U142" s="207">
        <f t="shared" si="22"/>
        <v>498.42997881654077</v>
      </c>
      <c r="V142" s="207">
        <f t="shared" si="22"/>
        <v>600.39857486754295</v>
      </c>
      <c r="W142" s="207">
        <f t="shared" si="22"/>
        <v>514.27202857994519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8465.8783906694916</v>
      </c>
      <c r="C143" s="206">
        <f t="shared" si="23"/>
        <v>9081.3030304314743</v>
      </c>
      <c r="D143" s="206">
        <f t="shared" si="23"/>
        <v>7677.6802057340492</v>
      </c>
      <c r="E143" s="206">
        <f t="shared" si="23"/>
        <v>7068.8325262370308</v>
      </c>
      <c r="F143" s="206">
        <f t="shared" si="23"/>
        <v>6610.7304550256285</v>
      </c>
      <c r="G143" s="206">
        <f t="shared" si="23"/>
        <v>5827.4810233576654</v>
      </c>
      <c r="H143" s="206">
        <f t="shared" si="23"/>
        <v>5040.9445738065642</v>
      </c>
      <c r="I143" s="206">
        <f t="shared" si="23"/>
        <v>4259.3543058307077</v>
      </c>
      <c r="J143" s="206">
        <f t="shared" si="23"/>
        <v>3725.7750843435151</v>
      </c>
      <c r="K143" s="206">
        <f t="shared" si="23"/>
        <v>4875.2018235161122</v>
      </c>
      <c r="L143" s="206">
        <f t="shared" si="23"/>
        <v>3622.2010876415256</v>
      </c>
      <c r="M143" s="206">
        <f t="shared" si="23"/>
        <v>3776.7936747207591</v>
      </c>
      <c r="N143" s="206">
        <f t="shared" si="23"/>
        <v>4199.8033011851758</v>
      </c>
      <c r="O143" s="206">
        <f t="shared" si="23"/>
        <v>4357.88656147251</v>
      </c>
      <c r="P143" s="206">
        <f t="shared" si="23"/>
        <v>4043.6272203770363</v>
      </c>
      <c r="Q143" s="206">
        <f t="shared" si="23"/>
        <v>3786.8825364495729</v>
      </c>
      <c r="R143" s="206">
        <f t="shared" si="23"/>
        <v>3985.7278575422215</v>
      </c>
      <c r="S143" s="206">
        <f t="shared" si="23"/>
        <v>3917.8288548188725</v>
      </c>
      <c r="T143" s="206">
        <f t="shared" si="23"/>
        <v>3895.9729335811585</v>
      </c>
      <c r="U143" s="206">
        <f t="shared" si="23"/>
        <v>4155.8666187695917</v>
      </c>
      <c r="V143" s="206">
        <f t="shared" si="23"/>
        <v>5743.9121377427073</v>
      </c>
      <c r="W143" s="206">
        <f t="shared" si="23"/>
        <v>3872.3253767916017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493.54658526870412</v>
      </c>
      <c r="C144" s="206">
        <f t="shared" si="24"/>
        <v>503.95767240401921</v>
      </c>
      <c r="D144" s="206">
        <f t="shared" si="24"/>
        <v>435.46985709618593</v>
      </c>
      <c r="E144" s="206">
        <f t="shared" si="24"/>
        <v>407.57328168183119</v>
      </c>
      <c r="F144" s="206">
        <f t="shared" si="24"/>
        <v>382.48269135375426</v>
      </c>
      <c r="G144" s="206">
        <f t="shared" si="24"/>
        <v>345.4439215716564</v>
      </c>
      <c r="H144" s="206">
        <f t="shared" si="24"/>
        <v>281.5783479314519</v>
      </c>
      <c r="I144" s="206">
        <f t="shared" si="24"/>
        <v>226.97457946660558</v>
      </c>
      <c r="J144" s="206">
        <f t="shared" si="24"/>
        <v>200.82884835828526</v>
      </c>
      <c r="K144" s="206">
        <f t="shared" si="24"/>
        <v>248.39643611473042</v>
      </c>
      <c r="L144" s="206">
        <f t="shared" si="24"/>
        <v>201.42439833496897</v>
      </c>
      <c r="M144" s="206">
        <f t="shared" si="24"/>
        <v>205.19186792370368</v>
      </c>
      <c r="N144" s="206">
        <f t="shared" si="24"/>
        <v>235.95902168491122</v>
      </c>
      <c r="O144" s="206">
        <f t="shared" si="24"/>
        <v>240.18404002612084</v>
      </c>
      <c r="P144" s="206">
        <f t="shared" si="24"/>
        <v>237.71015698331098</v>
      </c>
      <c r="Q144" s="206">
        <f t="shared" si="24"/>
        <v>222.35824018882531</v>
      </c>
      <c r="R144" s="206">
        <f t="shared" si="24"/>
        <v>235.40639368940396</v>
      </c>
      <c r="S144" s="206">
        <f t="shared" si="24"/>
        <v>254.02747604332004</v>
      </c>
      <c r="T144" s="206">
        <f t="shared" si="24"/>
        <v>248.70018817984496</v>
      </c>
      <c r="U144" s="206">
        <f t="shared" si="24"/>
        <v>272.29172337419146</v>
      </c>
      <c r="V144" s="206">
        <f t="shared" si="24"/>
        <v>341.15910292704041</v>
      </c>
      <c r="W144" s="206">
        <f t="shared" si="24"/>
        <v>217.12866067667144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75.31401554547287</v>
      </c>
      <c r="C145" s="206">
        <f t="shared" si="25"/>
        <v>61.315697886262782</v>
      </c>
      <c r="D145" s="206">
        <f t="shared" si="25"/>
        <v>57.749396581311743</v>
      </c>
      <c r="E145" s="206">
        <f t="shared" si="25"/>
        <v>54.091680480869492</v>
      </c>
      <c r="F145" s="206">
        <f t="shared" si="25"/>
        <v>42.900424578312737</v>
      </c>
      <c r="G145" s="206">
        <f t="shared" si="25"/>
        <v>37.049644131943744</v>
      </c>
      <c r="H145" s="206">
        <f t="shared" si="25"/>
        <v>47.699663397847509</v>
      </c>
      <c r="I145" s="206">
        <f t="shared" si="25"/>
        <v>56.741587003652057</v>
      </c>
      <c r="J145" s="206">
        <f t="shared" si="25"/>
        <v>60.451015710957286</v>
      </c>
      <c r="K145" s="206">
        <f t="shared" si="25"/>
        <v>70.195214890282969</v>
      </c>
      <c r="L145" s="206">
        <f t="shared" si="25"/>
        <v>79.738986135372627</v>
      </c>
      <c r="M145" s="206">
        <f t="shared" si="25"/>
        <v>76.373511722151136</v>
      </c>
      <c r="N145" s="206">
        <f t="shared" si="25"/>
        <v>70.454680869234352</v>
      </c>
      <c r="O145" s="206">
        <f t="shared" si="25"/>
        <v>70.427386115446396</v>
      </c>
      <c r="P145" s="206">
        <f t="shared" si="25"/>
        <v>69.483173229535552</v>
      </c>
      <c r="Q145" s="206">
        <f t="shared" si="25"/>
        <v>73.878465567444096</v>
      </c>
      <c r="R145" s="206">
        <f t="shared" si="25"/>
        <v>62.891092516987001</v>
      </c>
      <c r="S145" s="206">
        <f t="shared" si="25"/>
        <v>72.757411856014741</v>
      </c>
      <c r="T145" s="206">
        <f t="shared" si="25"/>
        <v>95.640099817465398</v>
      </c>
      <c r="U145" s="206">
        <f t="shared" si="25"/>
        <v>89.979956531801022</v>
      </c>
      <c r="V145" s="206">
        <f t="shared" si="25"/>
        <v>85.545657781599473</v>
      </c>
      <c r="W145" s="206">
        <f t="shared" si="25"/>
        <v>86.926136055785989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248.50481798316028</v>
      </c>
      <c r="C146" s="208">
        <f t="shared" si="26"/>
        <v>251.74714630885131</v>
      </c>
      <c r="D146" s="208">
        <f t="shared" si="26"/>
        <v>268.10086191169444</v>
      </c>
      <c r="E146" s="208">
        <f t="shared" si="26"/>
        <v>198.97247397596084</v>
      </c>
      <c r="F146" s="208">
        <f t="shared" si="26"/>
        <v>256.22860262472989</v>
      </c>
      <c r="G146" s="208">
        <f t="shared" si="26"/>
        <v>245.94844819041666</v>
      </c>
      <c r="H146" s="208">
        <f t="shared" si="26"/>
        <v>214.88545548383763</v>
      </c>
      <c r="I146" s="208">
        <f t="shared" si="26"/>
        <v>224.50854439663482</v>
      </c>
      <c r="J146" s="208">
        <f t="shared" si="26"/>
        <v>205.08045965916671</v>
      </c>
      <c r="K146" s="208">
        <f t="shared" si="26"/>
        <v>170.9683043370996</v>
      </c>
      <c r="L146" s="208">
        <f t="shared" si="26"/>
        <v>217.26261939775051</v>
      </c>
      <c r="M146" s="208">
        <f t="shared" si="26"/>
        <v>190.33888621441378</v>
      </c>
      <c r="N146" s="208">
        <f t="shared" si="26"/>
        <v>181.52495136899924</v>
      </c>
      <c r="O146" s="208">
        <f t="shared" si="26"/>
        <v>184.86887599677004</v>
      </c>
      <c r="P146" s="208">
        <f t="shared" si="26"/>
        <v>158.68492648269222</v>
      </c>
      <c r="Q146" s="208">
        <f t="shared" si="26"/>
        <v>169.48743544941499</v>
      </c>
      <c r="R146" s="208">
        <f t="shared" si="26"/>
        <v>176.6066350825763</v>
      </c>
      <c r="S146" s="208">
        <f t="shared" si="26"/>
        <v>150.40079827779965</v>
      </c>
      <c r="T146" s="208">
        <f t="shared" si="26"/>
        <v>144.8086014772521</v>
      </c>
      <c r="U146" s="208">
        <f t="shared" si="26"/>
        <v>165.42354570742293</v>
      </c>
      <c r="V146" s="208">
        <f t="shared" si="26"/>
        <v>176.69812045496289</v>
      </c>
      <c r="W146" s="208">
        <f t="shared" si="26"/>
        <v>169.88233150799081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140.64944662817834</v>
      </c>
      <c r="C147" s="206">
        <f t="shared" si="27"/>
        <v>92.018418738527785</v>
      </c>
      <c r="D147" s="206">
        <f t="shared" si="27"/>
        <v>106.81707699100649</v>
      </c>
      <c r="E147" s="206">
        <f t="shared" si="27"/>
        <v>128.42125900818513</v>
      </c>
      <c r="F147" s="206">
        <f t="shared" si="27"/>
        <v>140.6560925942421</v>
      </c>
      <c r="G147" s="206">
        <f t="shared" si="27"/>
        <v>131.35413290750523</v>
      </c>
      <c r="H147" s="206">
        <f t="shared" si="27"/>
        <v>140.08123215017554</v>
      </c>
      <c r="I147" s="206">
        <f t="shared" si="27"/>
        <v>111.15910173489213</v>
      </c>
      <c r="J147" s="206">
        <f t="shared" si="27"/>
        <v>68.093082282307122</v>
      </c>
      <c r="K147" s="206">
        <f t="shared" si="27"/>
        <v>96.078192304385198</v>
      </c>
      <c r="L147" s="206">
        <f t="shared" si="27"/>
        <v>60.402274123342593</v>
      </c>
      <c r="M147" s="206">
        <f t="shared" si="27"/>
        <v>57.125450660057638</v>
      </c>
      <c r="N147" s="206">
        <f t="shared" si="27"/>
        <v>89.048852657397248</v>
      </c>
      <c r="O147" s="206">
        <f t="shared" si="27"/>
        <v>103.88079324952277</v>
      </c>
      <c r="P147" s="206">
        <f t="shared" si="27"/>
        <v>91.391598237317226</v>
      </c>
      <c r="Q147" s="206">
        <f t="shared" si="27"/>
        <v>86.11751030477366</v>
      </c>
      <c r="R147" s="206">
        <f t="shared" si="27"/>
        <v>87.887495538900112</v>
      </c>
      <c r="S147" s="206">
        <f t="shared" si="27"/>
        <v>98.347664877538563</v>
      </c>
      <c r="T147" s="206">
        <f t="shared" si="27"/>
        <v>97.479671340203552</v>
      </c>
      <c r="U147" s="206">
        <f t="shared" si="27"/>
        <v>74.486915152176636</v>
      </c>
      <c r="V147" s="206">
        <f t="shared" si="27"/>
        <v>68.582938454650133</v>
      </c>
      <c r="W147" s="206">
        <f t="shared" si="27"/>
        <v>72.505850711705492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63.141716198507837</v>
      </c>
      <c r="C148" s="206">
        <f t="shared" si="28"/>
        <v>70.064173495195263</v>
      </c>
      <c r="D148" s="206">
        <f t="shared" si="28"/>
        <v>74.426494567547763</v>
      </c>
      <c r="E148" s="206">
        <f t="shared" si="28"/>
        <v>89.580854974879927</v>
      </c>
      <c r="F148" s="206">
        <f t="shared" si="28"/>
        <v>70.688161185153334</v>
      </c>
      <c r="G148" s="206">
        <f t="shared" si="28"/>
        <v>63.512487766914106</v>
      </c>
      <c r="H148" s="206">
        <f t="shared" si="28"/>
        <v>60.351275883216907</v>
      </c>
      <c r="I148" s="206">
        <f t="shared" si="28"/>
        <v>58.311959297265545</v>
      </c>
      <c r="J148" s="206">
        <f t="shared" si="28"/>
        <v>52.686700516534778</v>
      </c>
      <c r="K148" s="206">
        <f t="shared" si="28"/>
        <v>64.908136511818284</v>
      </c>
      <c r="L148" s="206">
        <f t="shared" si="28"/>
        <v>64.17270160421252</v>
      </c>
      <c r="M148" s="206">
        <f t="shared" si="28"/>
        <v>53.07003169840776</v>
      </c>
      <c r="N148" s="206">
        <f t="shared" si="28"/>
        <v>57.695562536441734</v>
      </c>
      <c r="O148" s="206">
        <f t="shared" si="28"/>
        <v>52.41624564121534</v>
      </c>
      <c r="P148" s="206">
        <f t="shared" si="28"/>
        <v>46.840914053003658</v>
      </c>
      <c r="Q148" s="206">
        <f t="shared" si="28"/>
        <v>44.775942900971906</v>
      </c>
      <c r="R148" s="206">
        <f t="shared" si="28"/>
        <v>44.691381590350602</v>
      </c>
      <c r="S148" s="206">
        <f t="shared" si="28"/>
        <v>42.083972331955337</v>
      </c>
      <c r="T148" s="206">
        <f t="shared" si="28"/>
        <v>42.722329132503901</v>
      </c>
      <c r="U148" s="206">
        <f t="shared" si="28"/>
        <v>32.812575192949524</v>
      </c>
      <c r="V148" s="206">
        <f t="shared" si="28"/>
        <v>34.759191473319078</v>
      </c>
      <c r="W148" s="206">
        <f t="shared" si="28"/>
        <v>42.490187892020735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184.6177085737977</v>
      </c>
      <c r="C149" s="206">
        <f t="shared" si="29"/>
        <v>169.6193458526933</v>
      </c>
      <c r="D149" s="206">
        <f t="shared" si="29"/>
        <v>161.99033159829133</v>
      </c>
      <c r="E149" s="206">
        <f t="shared" si="29"/>
        <v>207.52809243053355</v>
      </c>
      <c r="F149" s="206">
        <f t="shared" si="29"/>
        <v>180.19673604641267</v>
      </c>
      <c r="G149" s="206">
        <f t="shared" si="29"/>
        <v>176.70341286648491</v>
      </c>
      <c r="H149" s="206">
        <f t="shared" si="29"/>
        <v>178.5545650377376</v>
      </c>
      <c r="I149" s="206">
        <f t="shared" si="29"/>
        <v>176.34939019434211</v>
      </c>
      <c r="J149" s="206">
        <f t="shared" si="29"/>
        <v>142.16177055111211</v>
      </c>
      <c r="K149" s="206">
        <f t="shared" si="29"/>
        <v>138.33488203874452</v>
      </c>
      <c r="L149" s="206">
        <f t="shared" si="29"/>
        <v>124.45194879286041</v>
      </c>
      <c r="M149" s="206">
        <f t="shared" si="29"/>
        <v>99.727255910178357</v>
      </c>
      <c r="N149" s="206">
        <f t="shared" si="29"/>
        <v>93.098890870762901</v>
      </c>
      <c r="O149" s="206">
        <f t="shared" si="29"/>
        <v>87.351934618370606</v>
      </c>
      <c r="P149" s="206">
        <f t="shared" si="29"/>
        <v>86.515180901320107</v>
      </c>
      <c r="Q149" s="206">
        <f t="shared" si="29"/>
        <v>76.714814018661798</v>
      </c>
      <c r="R149" s="206">
        <f t="shared" si="29"/>
        <v>64.5050710996465</v>
      </c>
      <c r="S149" s="206">
        <f t="shared" si="29"/>
        <v>47.921574001186805</v>
      </c>
      <c r="T149" s="206">
        <f t="shared" si="29"/>
        <v>51.422154493888712</v>
      </c>
      <c r="U149" s="206">
        <f t="shared" si="29"/>
        <v>56.392044624890737</v>
      </c>
      <c r="V149" s="206">
        <f t="shared" si="29"/>
        <v>54.699244442930961</v>
      </c>
      <c r="W149" s="206">
        <f t="shared" si="29"/>
        <v>76.377038259906058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297.95175989385081</v>
      </c>
      <c r="C150" s="206">
        <f t="shared" si="30"/>
        <v>308.82726190145979</v>
      </c>
      <c r="D150" s="206">
        <f t="shared" si="30"/>
        <v>349.26198631501677</v>
      </c>
      <c r="E150" s="206">
        <f t="shared" si="30"/>
        <v>390.75230423996646</v>
      </c>
      <c r="F150" s="206">
        <f t="shared" si="30"/>
        <v>406.04001279769636</v>
      </c>
      <c r="G150" s="206">
        <f t="shared" si="30"/>
        <v>426.14648030849344</v>
      </c>
      <c r="H150" s="206">
        <f t="shared" si="30"/>
        <v>300.93258398900394</v>
      </c>
      <c r="I150" s="206">
        <f t="shared" si="30"/>
        <v>257.09435991345248</v>
      </c>
      <c r="J150" s="206">
        <f t="shared" si="30"/>
        <v>396.60086006773872</v>
      </c>
      <c r="K150" s="206">
        <f t="shared" si="30"/>
        <v>331.5969612355326</v>
      </c>
      <c r="L150" s="206">
        <f t="shared" si="30"/>
        <v>337.64806878761817</v>
      </c>
      <c r="M150" s="206">
        <f t="shared" si="30"/>
        <v>328.73880394312647</v>
      </c>
      <c r="N150" s="206">
        <f t="shared" si="30"/>
        <v>261.5516634228315</v>
      </c>
      <c r="O150" s="206">
        <f t="shared" si="30"/>
        <v>295.87786381931573</v>
      </c>
      <c r="P150" s="206">
        <f t="shared" si="30"/>
        <v>273.23373294442786</v>
      </c>
      <c r="Q150" s="206">
        <f t="shared" si="30"/>
        <v>272.13333104613071</v>
      </c>
      <c r="R150" s="206">
        <f t="shared" si="30"/>
        <v>119.46541753369905</v>
      </c>
      <c r="S150" s="206">
        <f t="shared" si="30"/>
        <v>118.76142375021584</v>
      </c>
      <c r="T150" s="206">
        <f t="shared" si="30"/>
        <v>129.56229541647556</v>
      </c>
      <c r="U150" s="206">
        <f t="shared" si="30"/>
        <v>145.46105256138142</v>
      </c>
      <c r="V150" s="206">
        <f t="shared" si="30"/>
        <v>149.15449284444608</v>
      </c>
      <c r="W150" s="206">
        <f t="shared" si="30"/>
        <v>93.597099831778522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86.076399471701905</v>
      </c>
      <c r="C151" s="209">
        <f t="shared" si="31"/>
        <v>84.081387253649609</v>
      </c>
      <c r="D151" s="209">
        <f t="shared" si="31"/>
        <v>80.678053857218273</v>
      </c>
      <c r="E151" s="209">
        <f t="shared" si="31"/>
        <v>88.695891607015113</v>
      </c>
      <c r="F151" s="209">
        <f t="shared" si="31"/>
        <v>80.249779672130217</v>
      </c>
      <c r="G151" s="209">
        <f t="shared" si="31"/>
        <v>63.743084570526769</v>
      </c>
      <c r="H151" s="209">
        <f t="shared" si="31"/>
        <v>52.652020639113701</v>
      </c>
      <c r="I151" s="209">
        <f t="shared" si="31"/>
        <v>50.519431509058741</v>
      </c>
      <c r="J151" s="209">
        <f t="shared" si="31"/>
        <v>52.903375566214457</v>
      </c>
      <c r="K151" s="209">
        <f t="shared" si="31"/>
        <v>62.655438118315821</v>
      </c>
      <c r="L151" s="209">
        <f t="shared" si="31"/>
        <v>67.570546658796758</v>
      </c>
      <c r="M151" s="209">
        <f t="shared" si="31"/>
        <v>62.289069220202336</v>
      </c>
      <c r="N151" s="209">
        <f t="shared" si="31"/>
        <v>59.859260199291747</v>
      </c>
      <c r="O151" s="209">
        <f t="shared" si="31"/>
        <v>51.641518598868146</v>
      </c>
      <c r="P151" s="209">
        <f t="shared" si="31"/>
        <v>52.3885622257975</v>
      </c>
      <c r="Q151" s="209">
        <f t="shared" si="31"/>
        <v>56.410065312962139</v>
      </c>
      <c r="R151" s="209">
        <f t="shared" si="31"/>
        <v>56.373923299694425</v>
      </c>
      <c r="S151" s="209">
        <f t="shared" si="31"/>
        <v>44.225445916824398</v>
      </c>
      <c r="T151" s="209">
        <f t="shared" si="31"/>
        <v>43.657940507023163</v>
      </c>
      <c r="U151" s="209">
        <f t="shared" si="31"/>
        <v>38.743463132016522</v>
      </c>
      <c r="V151" s="209">
        <f t="shared" si="31"/>
        <v>38.93652923865519</v>
      </c>
      <c r="W151" s="209">
        <f t="shared" si="31"/>
        <v>27.995340187012811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2.6668427558794798</v>
      </c>
      <c r="C153" s="217">
        <f t="shared" si="32"/>
        <v>2.7291345367050779</v>
      </c>
      <c r="D153" s="217">
        <f t="shared" si="32"/>
        <v>2.1517826636178614</v>
      </c>
      <c r="E153" s="217">
        <f t="shared" si="32"/>
        <v>2.1622027140457662</v>
      </c>
      <c r="F153" s="217">
        <f t="shared" si="32"/>
        <v>2.2970988345570356</v>
      </c>
      <c r="G153" s="217">
        <f t="shared" si="32"/>
        <v>2.2377376750919735</v>
      </c>
      <c r="H153" s="217">
        <f t="shared" si="32"/>
        <v>2.3476981444052192</v>
      </c>
      <c r="I153" s="217">
        <f t="shared" si="32"/>
        <v>2.7319660878214069</v>
      </c>
      <c r="J153" s="217">
        <f t="shared" si="32"/>
        <v>2.6861616644611823</v>
      </c>
      <c r="K153" s="217">
        <f t="shared" si="32"/>
        <v>1.9743837378367142</v>
      </c>
      <c r="L153" s="217">
        <f t="shared" si="32"/>
        <v>1.943599237578898</v>
      </c>
      <c r="M153" s="217">
        <f t="shared" si="32"/>
        <v>2.2166142878277326</v>
      </c>
      <c r="N153" s="217">
        <f t="shared" si="32"/>
        <v>2.6828961309114425</v>
      </c>
      <c r="O153" s="217">
        <f t="shared" si="32"/>
        <v>3.2738306553856833</v>
      </c>
      <c r="P153" s="217">
        <f t="shared" si="32"/>
        <v>2.4969560300429738</v>
      </c>
      <c r="Q153" s="217">
        <f t="shared" si="32"/>
        <v>1.827327376835407</v>
      </c>
      <c r="R153" s="217">
        <f t="shared" si="32"/>
        <v>2.0692779055450239</v>
      </c>
      <c r="S153" s="217">
        <f t="shared" si="32"/>
        <v>2.3651526450416802</v>
      </c>
      <c r="T153" s="217">
        <f t="shared" si="32"/>
        <v>2.1656892696641057</v>
      </c>
      <c r="U153" s="217">
        <f t="shared" si="32"/>
        <v>2.4494296288711759</v>
      </c>
      <c r="V153" s="217">
        <f t="shared" si="32"/>
        <v>1.4067117513413021</v>
      </c>
      <c r="W153" s="217">
        <f t="shared" si="32"/>
        <v>1.1649431212946391</v>
      </c>
    </row>
    <row r="154" spans="1:23" ht="12" customHeight="1" x14ac:dyDescent="0.25">
      <c r="A154" s="25" t="s">
        <v>16</v>
      </c>
      <c r="B154" s="218" t="str">
        <f>ISI!B65</f>
        <v/>
      </c>
      <c r="C154" s="218" t="str">
        <f>ISI!C65</f>
        <v/>
      </c>
      <c r="D154" s="218" t="str">
        <f>ISI!D65</f>
        <v/>
      </c>
      <c r="E154" s="218" t="str">
        <f>ISI!E65</f>
        <v/>
      </c>
      <c r="F154" s="218" t="str">
        <f>ISI!F65</f>
        <v/>
      </c>
      <c r="G154" s="218" t="str">
        <f>ISI!G65</f>
        <v/>
      </c>
      <c r="H154" s="218" t="str">
        <f>ISI!H65</f>
        <v/>
      </c>
      <c r="I154" s="218" t="str">
        <f>ISI!I65</f>
        <v/>
      </c>
      <c r="J154" s="218" t="str">
        <f>ISI!J65</f>
        <v/>
      </c>
      <c r="K154" s="218" t="str">
        <f>ISI!K65</f>
        <v/>
      </c>
      <c r="L154" s="218" t="str">
        <f>ISI!L65</f>
        <v/>
      </c>
      <c r="M154" s="218" t="str">
        <f>ISI!M65</f>
        <v/>
      </c>
      <c r="N154" s="218" t="str">
        <f>ISI!N65</f>
        <v/>
      </c>
      <c r="O154" s="218" t="str">
        <f>ISI!O65</f>
        <v/>
      </c>
      <c r="P154" s="218" t="str">
        <f>ISI!P65</f>
        <v/>
      </c>
      <c r="Q154" s="218" t="str">
        <f>ISI!Q65</f>
        <v/>
      </c>
      <c r="R154" s="218" t="str">
        <f>ISI!R65</f>
        <v/>
      </c>
      <c r="S154" s="218" t="str">
        <f>ISI!S65</f>
        <v/>
      </c>
      <c r="T154" s="218" t="str">
        <f>ISI!T65</f>
        <v/>
      </c>
      <c r="U154" s="218" t="str">
        <f>ISI!U65</f>
        <v/>
      </c>
      <c r="V154" s="218" t="str">
        <f>ISI!V65</f>
        <v/>
      </c>
      <c r="W154" s="218" t="str">
        <f>ISI!W65</f>
        <v/>
      </c>
    </row>
    <row r="155" spans="1:23" ht="12" customHeight="1" x14ac:dyDescent="0.25">
      <c r="A155" s="14" t="s">
        <v>41</v>
      </c>
      <c r="B155" s="219" t="str">
        <f>ISI!B66</f>
        <v/>
      </c>
      <c r="C155" s="219" t="str">
        <f>ISI!C66</f>
        <v/>
      </c>
      <c r="D155" s="219" t="str">
        <f>ISI!D66</f>
        <v/>
      </c>
      <c r="E155" s="219" t="str">
        <f>ISI!E66</f>
        <v/>
      </c>
      <c r="F155" s="219" t="str">
        <f>ISI!F66</f>
        <v/>
      </c>
      <c r="G155" s="219" t="str">
        <f>ISI!G66</f>
        <v/>
      </c>
      <c r="H155" s="219" t="str">
        <f>ISI!H66</f>
        <v/>
      </c>
      <c r="I155" s="219" t="str">
        <f>ISI!I66</f>
        <v/>
      </c>
      <c r="J155" s="219" t="str">
        <f>ISI!J66</f>
        <v/>
      </c>
      <c r="K155" s="219" t="str">
        <f>ISI!K66</f>
        <v/>
      </c>
      <c r="L155" s="219" t="str">
        <f>ISI!L66</f>
        <v/>
      </c>
      <c r="M155" s="219" t="str">
        <f>ISI!M66</f>
        <v/>
      </c>
      <c r="N155" s="219" t="str">
        <f>ISI!N66</f>
        <v/>
      </c>
      <c r="O155" s="219" t="str">
        <f>ISI!O66</f>
        <v/>
      </c>
      <c r="P155" s="219" t="str">
        <f>ISI!P66</f>
        <v/>
      </c>
      <c r="Q155" s="219" t="str">
        <f>ISI!Q66</f>
        <v/>
      </c>
      <c r="R155" s="219" t="str">
        <f>ISI!R66</f>
        <v/>
      </c>
      <c r="S155" s="219" t="str">
        <f>ISI!S66</f>
        <v/>
      </c>
      <c r="T155" s="219" t="str">
        <f>ISI!T66</f>
        <v/>
      </c>
      <c r="U155" s="219" t="str">
        <f>ISI!U66</f>
        <v/>
      </c>
      <c r="V155" s="219" t="str">
        <f>ISI!V66</f>
        <v/>
      </c>
      <c r="W155" s="219" t="str">
        <f>ISI!W66</f>
        <v/>
      </c>
    </row>
    <row r="156" spans="1:23" ht="12" customHeight="1" x14ac:dyDescent="0.25">
      <c r="A156" s="14" t="s">
        <v>42</v>
      </c>
      <c r="B156" s="219" t="str">
        <f>ISI!B67</f>
        <v/>
      </c>
      <c r="C156" s="219" t="str">
        <f>ISI!C67</f>
        <v/>
      </c>
      <c r="D156" s="219" t="str">
        <f>ISI!D67</f>
        <v/>
      </c>
      <c r="E156" s="219" t="str">
        <f>ISI!E67</f>
        <v/>
      </c>
      <c r="F156" s="219" t="str">
        <f>ISI!F67</f>
        <v/>
      </c>
      <c r="G156" s="219" t="str">
        <f>ISI!G67</f>
        <v/>
      </c>
      <c r="H156" s="219" t="str">
        <f>ISI!H67</f>
        <v/>
      </c>
      <c r="I156" s="219" t="str">
        <f>ISI!I67</f>
        <v/>
      </c>
      <c r="J156" s="219" t="str">
        <f>ISI!J67</f>
        <v/>
      </c>
      <c r="K156" s="219" t="str">
        <f>ISI!K67</f>
        <v/>
      </c>
      <c r="L156" s="219" t="str">
        <f>ISI!L67</f>
        <v/>
      </c>
      <c r="M156" s="219" t="str">
        <f>ISI!M67</f>
        <v/>
      </c>
      <c r="N156" s="219" t="str">
        <f>ISI!N67</f>
        <v/>
      </c>
      <c r="O156" s="219" t="str">
        <f>ISI!O67</f>
        <v/>
      </c>
      <c r="P156" s="219" t="str">
        <f>ISI!P67</f>
        <v/>
      </c>
      <c r="Q156" s="219" t="str">
        <f>ISI!Q67</f>
        <v/>
      </c>
      <c r="R156" s="219" t="str">
        <f>ISI!R67</f>
        <v/>
      </c>
      <c r="S156" s="219" t="str">
        <f>ISI!S67</f>
        <v/>
      </c>
      <c r="T156" s="219" t="str">
        <f>ISI!T67</f>
        <v/>
      </c>
      <c r="U156" s="219" t="str">
        <f>ISI!U67</f>
        <v/>
      </c>
      <c r="V156" s="219" t="str">
        <f>ISI!V67</f>
        <v/>
      </c>
      <c r="W156" s="219" t="str">
        <f>ISI!W67</f>
        <v/>
      </c>
    </row>
    <row r="157" spans="1:23" ht="12" customHeight="1" x14ac:dyDescent="0.25">
      <c r="A157" s="13" t="s">
        <v>20</v>
      </c>
      <c r="B157" s="220">
        <f>NFM!B96</f>
        <v>3.1134421951019227</v>
      </c>
      <c r="C157" s="220">
        <f>NFM!C96</f>
        <v>2.2068316799719301</v>
      </c>
      <c r="D157" s="220">
        <f>NFM!D96</f>
        <v>2.2482183846442951</v>
      </c>
      <c r="E157" s="220">
        <f>NFM!E96</f>
        <v>2.621130136210013</v>
      </c>
      <c r="F157" s="220">
        <f>NFM!F96</f>
        <v>2.6619495678153422</v>
      </c>
      <c r="G157" s="220">
        <f>NFM!G96</f>
        <v>1.8531623913220225</v>
      </c>
      <c r="H157" s="220">
        <f>NFM!H96</f>
        <v>2.6138493231213706</v>
      </c>
      <c r="I157" s="220">
        <f>NFM!I96</f>
        <v>2.4924134380977692</v>
      </c>
      <c r="J157" s="220">
        <f>NFM!J96</f>
        <v>2.2796266335484225</v>
      </c>
      <c r="K157" s="220">
        <f>NFM!K96</f>
        <v>2.8619788633021024</v>
      </c>
      <c r="L157" s="220">
        <f>NFM!L96</f>
        <v>2.5365685606467188</v>
      </c>
      <c r="M157" s="220">
        <f>NFM!M96</f>
        <v>3.5085827909487217</v>
      </c>
      <c r="N157" s="220">
        <f>NFM!N96</f>
        <v>3.0036448493043446</v>
      </c>
      <c r="O157" s="220">
        <f>NFM!O96</f>
        <v>3.4436030616344846</v>
      </c>
      <c r="P157" s="220">
        <f>NFM!P96</f>
        <v>3.46883916938532</v>
      </c>
      <c r="Q157" s="220">
        <f>NFM!Q96</f>
        <v>3.7730405407456278</v>
      </c>
      <c r="R157" s="220">
        <f>NFM!R96</f>
        <v>3.5068632975231626</v>
      </c>
      <c r="S157" s="220">
        <f>NFM!S96</f>
        <v>4.4215392830043374</v>
      </c>
      <c r="T157" s="220">
        <f>NFM!T96</f>
        <v>3.46691950409484</v>
      </c>
      <c r="U157" s="220">
        <f>NFM!U96</f>
        <v>2.9805159929715943</v>
      </c>
      <c r="V157" s="220">
        <f>NFM!V96</f>
        <v>2.68518824807443</v>
      </c>
      <c r="W157" s="220">
        <f>NFM!W96</f>
        <v>2.4947964673166214</v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 t="str">
        <f>NFM!B98</f>
        <v/>
      </c>
      <c r="C159" s="219" t="str">
        <f>NFM!C98</f>
        <v/>
      </c>
      <c r="D159" s="219" t="str">
        <f>NFM!D98</f>
        <v/>
      </c>
      <c r="E159" s="219" t="str">
        <f>NFM!E98</f>
        <v/>
      </c>
      <c r="F159" s="219" t="str">
        <f>NFM!F98</f>
        <v/>
      </c>
      <c r="G159" s="219" t="str">
        <f>NFM!G98</f>
        <v/>
      </c>
      <c r="H159" s="219" t="str">
        <f>NFM!H98</f>
        <v/>
      </c>
      <c r="I159" s="219" t="str">
        <f>NFM!I98</f>
        <v/>
      </c>
      <c r="J159" s="219" t="str">
        <f>NFM!J98</f>
        <v/>
      </c>
      <c r="K159" s="219" t="str">
        <f>NFM!K98</f>
        <v/>
      </c>
      <c r="L159" s="219" t="str">
        <f>NFM!L98</f>
        <v/>
      </c>
      <c r="M159" s="219" t="str">
        <f>NFM!M98</f>
        <v/>
      </c>
      <c r="N159" s="219" t="str">
        <f>NFM!N98</f>
        <v/>
      </c>
      <c r="O159" s="219" t="str">
        <f>NFM!O98</f>
        <v/>
      </c>
      <c r="P159" s="219" t="str">
        <f>NFM!P98</f>
        <v/>
      </c>
      <c r="Q159" s="219" t="str">
        <f>NFM!Q98</f>
        <v/>
      </c>
      <c r="R159" s="219" t="str">
        <f>NFM!R98</f>
        <v/>
      </c>
      <c r="S159" s="219" t="str">
        <f>NFM!S98</f>
        <v/>
      </c>
      <c r="T159" s="219" t="str">
        <f>NFM!T98</f>
        <v/>
      </c>
      <c r="U159" s="219" t="str">
        <f>NFM!U98</f>
        <v/>
      </c>
      <c r="V159" s="219" t="str">
        <f>NFM!V98</f>
        <v/>
      </c>
      <c r="W159" s="219" t="str">
        <f>NFM!W98</f>
        <v/>
      </c>
    </row>
    <row r="160" spans="1:23" ht="12" customHeight="1" x14ac:dyDescent="0.25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 t="str">
        <f>NFM!B100</f>
        <v/>
      </c>
      <c r="C161" s="222" t="str">
        <f>NFM!C100</f>
        <v/>
      </c>
      <c r="D161" s="222" t="str">
        <f>NFM!D100</f>
        <v/>
      </c>
      <c r="E161" s="222" t="str">
        <f>NFM!E100</f>
        <v/>
      </c>
      <c r="F161" s="222" t="str">
        <f>NFM!F100</f>
        <v/>
      </c>
      <c r="G161" s="222" t="str">
        <f>NFM!G100</f>
        <v/>
      </c>
      <c r="H161" s="222" t="str">
        <f>NFM!H100</f>
        <v/>
      </c>
      <c r="I161" s="222" t="str">
        <f>NFM!I100</f>
        <v/>
      </c>
      <c r="J161" s="222" t="str">
        <f>NFM!J100</f>
        <v/>
      </c>
      <c r="K161" s="222" t="str">
        <f>NFM!K100</f>
        <v/>
      </c>
      <c r="L161" s="222" t="str">
        <f>NFM!L100</f>
        <v/>
      </c>
      <c r="M161" s="222" t="str">
        <f>NFM!M100</f>
        <v/>
      </c>
      <c r="N161" s="222" t="str">
        <f>NFM!N100</f>
        <v/>
      </c>
      <c r="O161" s="222" t="str">
        <f>NFM!O100</f>
        <v/>
      </c>
      <c r="P161" s="222" t="str">
        <f>NFM!P100</f>
        <v/>
      </c>
      <c r="Q161" s="222" t="str">
        <f>NFM!Q100</f>
        <v/>
      </c>
      <c r="R161" s="222" t="str">
        <f>NFM!R100</f>
        <v/>
      </c>
      <c r="S161" s="222" t="str">
        <f>NFM!S100</f>
        <v/>
      </c>
      <c r="T161" s="222" t="str">
        <f>NFM!T100</f>
        <v/>
      </c>
      <c r="U161" s="222" t="str">
        <f>NFM!U100</f>
        <v/>
      </c>
      <c r="V161" s="222" t="str">
        <f>NFM!V100</f>
        <v/>
      </c>
      <c r="W161" s="222" t="str">
        <f>NFM!W100</f>
        <v/>
      </c>
    </row>
    <row r="162" spans="1:23" ht="12" customHeight="1" x14ac:dyDescent="0.25">
      <c r="A162" s="14" t="s">
        <v>45</v>
      </c>
      <c r="B162" s="219">
        <f>NFM!B101</f>
        <v>3.1134421951019227</v>
      </c>
      <c r="C162" s="219">
        <f>NFM!C101</f>
        <v>2.2068316799719301</v>
      </c>
      <c r="D162" s="219">
        <f>NFM!D101</f>
        <v>2.2482183846442951</v>
      </c>
      <c r="E162" s="219">
        <f>NFM!E101</f>
        <v>2.621130136210013</v>
      </c>
      <c r="F162" s="219">
        <f>NFM!F101</f>
        <v>2.6619495678153422</v>
      </c>
      <c r="G162" s="219">
        <f>NFM!G101</f>
        <v>1.8531623913220225</v>
      </c>
      <c r="H162" s="219">
        <f>NFM!H101</f>
        <v>2.6138493231213706</v>
      </c>
      <c r="I162" s="219">
        <f>NFM!I101</f>
        <v>2.4924134380977692</v>
      </c>
      <c r="J162" s="219">
        <f>NFM!J101</f>
        <v>2.2796266335484225</v>
      </c>
      <c r="K162" s="219">
        <f>NFM!K101</f>
        <v>2.8619788633021024</v>
      </c>
      <c r="L162" s="219">
        <f>NFM!L101</f>
        <v>2.5365685606467188</v>
      </c>
      <c r="M162" s="219">
        <f>NFM!M101</f>
        <v>3.5085827909487217</v>
      </c>
      <c r="N162" s="219">
        <f>NFM!N101</f>
        <v>3.0036448493043446</v>
      </c>
      <c r="O162" s="219">
        <f>NFM!O101</f>
        <v>3.4436030616344846</v>
      </c>
      <c r="P162" s="219">
        <f>NFM!P101</f>
        <v>3.46883916938532</v>
      </c>
      <c r="Q162" s="219">
        <f>NFM!Q101</f>
        <v>3.7730405407456278</v>
      </c>
      <c r="R162" s="219">
        <f>NFM!R101</f>
        <v>3.5068632975231626</v>
      </c>
      <c r="S162" s="219">
        <f>NFM!S101</f>
        <v>4.4215392830043374</v>
      </c>
      <c r="T162" s="219">
        <f>NFM!T101</f>
        <v>3.46691950409484</v>
      </c>
      <c r="U162" s="219">
        <f>NFM!U101</f>
        <v>2.9805159929715943</v>
      </c>
      <c r="V162" s="219">
        <f>NFM!V101</f>
        <v>2.68518824807443</v>
      </c>
      <c r="W162" s="219">
        <f>NFM!W101</f>
        <v>2.4947964673166214</v>
      </c>
    </row>
    <row r="163" spans="1:23" ht="12" customHeight="1" x14ac:dyDescent="0.25">
      <c r="A163" s="13" t="s">
        <v>21</v>
      </c>
      <c r="B163" s="220">
        <f>CHI!B100</f>
        <v>3.2857686320561008</v>
      </c>
      <c r="C163" s="220">
        <f>CHI!C100</f>
        <v>3.5351194665414223</v>
      </c>
      <c r="D163" s="220">
        <f>CHI!D100</f>
        <v>1.4545579205338264</v>
      </c>
      <c r="E163" s="220">
        <f>CHI!E100</f>
        <v>2.2881235129765933</v>
      </c>
      <c r="F163" s="220">
        <f>CHI!F100</f>
        <v>3.159849121577885</v>
      </c>
      <c r="G163" s="220">
        <f>CHI!G100</f>
        <v>2.6223391811110952</v>
      </c>
      <c r="H163" s="220">
        <f>CHI!H100</f>
        <v>2.3699211698650586</v>
      </c>
      <c r="I163" s="220">
        <f>CHI!I100</f>
        <v>2.3925208815350034</v>
      </c>
      <c r="J163" s="220">
        <f>CHI!J100</f>
        <v>2.6543356383530958</v>
      </c>
      <c r="K163" s="220">
        <f>CHI!K100</f>
        <v>0.78343956350666877</v>
      </c>
      <c r="L163" s="220">
        <f>CHI!L100</f>
        <v>0.63286858993766848</v>
      </c>
      <c r="M163" s="220">
        <f>CHI!M100</f>
        <v>0.56696132970595381</v>
      </c>
      <c r="N163" s="220">
        <f>CHI!N100</f>
        <v>1.0702771418890531</v>
      </c>
      <c r="O163" s="220">
        <f>CHI!O100</f>
        <v>2.1075324487499643</v>
      </c>
      <c r="P163" s="220">
        <f>CHI!P100</f>
        <v>0.49461312938026675</v>
      </c>
      <c r="Q163" s="220">
        <f>CHI!Q100</f>
        <v>0.84001192735243557</v>
      </c>
      <c r="R163" s="220">
        <f>CHI!R100</f>
        <v>0.83106777053337899</v>
      </c>
      <c r="S163" s="220">
        <f>CHI!S100</f>
        <v>0.67828250630527775</v>
      </c>
      <c r="T163" s="220">
        <f>CHI!T100</f>
        <v>0.58354850263313174</v>
      </c>
      <c r="U163" s="220">
        <f>CHI!U100</f>
        <v>0.57647952145564985</v>
      </c>
      <c r="V163" s="220">
        <f>CHI!V100</f>
        <v>0.33589809906008683</v>
      </c>
      <c r="W163" s="220">
        <f>CHI!W100</f>
        <v>0.40662798755354185</v>
      </c>
    </row>
    <row r="164" spans="1:23" ht="12" customHeight="1" x14ac:dyDescent="0.25">
      <c r="A164" s="14" t="s">
        <v>89</v>
      </c>
      <c r="B164" s="219">
        <f>CHI!B101</f>
        <v>3.5199643524924173</v>
      </c>
      <c r="C164" s="219">
        <f>CHI!C101</f>
        <v>3.8871038905828588</v>
      </c>
      <c r="D164" s="219">
        <f>CHI!D101</f>
        <v>1.5561138479304977</v>
      </c>
      <c r="E164" s="219">
        <f>CHI!E101</f>
        <v>2.3771232461684551</v>
      </c>
      <c r="F164" s="219">
        <f>CHI!F101</f>
        <v>3.33267551196812</v>
      </c>
      <c r="G164" s="219">
        <f>CHI!G101</f>
        <v>2.7905030980986223</v>
      </c>
      <c r="H164" s="219">
        <f>CHI!H101</f>
        <v>2.4971631674334973</v>
      </c>
      <c r="I164" s="219">
        <f>CHI!I101</f>
        <v>2.5271291546248755</v>
      </c>
      <c r="J164" s="219">
        <f>CHI!J101</f>
        <v>2.8833371254863915</v>
      </c>
      <c r="K164" s="219">
        <f>CHI!K101</f>
        <v>1.4405918647073648</v>
      </c>
      <c r="L164" s="219">
        <f>CHI!L101</f>
        <v>0.63948038755055658</v>
      </c>
      <c r="M164" s="219">
        <f>CHI!M101</f>
        <v>0.57093659716386103</v>
      </c>
      <c r="N164" s="219">
        <f>CHI!N101</f>
        <v>1.503796133075493</v>
      </c>
      <c r="O164" s="219">
        <f>CHI!O101</f>
        <v>2.6837565281426201</v>
      </c>
      <c r="P164" s="219">
        <f>CHI!P101</f>
        <v>0.49730052370475847</v>
      </c>
      <c r="Q164" s="219">
        <f>CHI!Q101</f>
        <v>0.84036434001737226</v>
      </c>
      <c r="R164" s="219">
        <f>CHI!R101</f>
        <v>0.82929966866269555</v>
      </c>
      <c r="S164" s="219">
        <f>CHI!S101</f>
        <v>0.67874680010321631</v>
      </c>
      <c r="T164" s="219">
        <f>CHI!T101</f>
        <v>0.58360652984769457</v>
      </c>
      <c r="U164" s="219">
        <f>CHI!U101</f>
        <v>0.58218970275959459</v>
      </c>
      <c r="V164" s="219">
        <f>CHI!V101</f>
        <v>0.34121632227303073</v>
      </c>
      <c r="W164" s="219">
        <f>CHI!W101</f>
        <v>0.41122040321263137</v>
      </c>
    </row>
    <row r="165" spans="1:23" ht="12" customHeight="1" x14ac:dyDescent="0.25">
      <c r="A165" s="14" t="s">
        <v>47</v>
      </c>
      <c r="B165" s="219">
        <f>CHI!B102</f>
        <v>1.2304055412395472</v>
      </c>
      <c r="C165" s="219">
        <f>CHI!C102</f>
        <v>1.2873823553982928</v>
      </c>
      <c r="D165" s="219">
        <f>CHI!D102</f>
        <v>0.92358726389454615</v>
      </c>
      <c r="E165" s="219">
        <f>CHI!E102</f>
        <v>1.3225636539559873</v>
      </c>
      <c r="F165" s="219">
        <f>CHI!F102</f>
        <v>1.365318610823216</v>
      </c>
      <c r="G165" s="219">
        <f>CHI!G102</f>
        <v>1.279076148308721</v>
      </c>
      <c r="H165" s="219">
        <f>CHI!H102</f>
        <v>1.2883383638063639</v>
      </c>
      <c r="I165" s="219">
        <f>CHI!I102</f>
        <v>1.3010654538651132</v>
      </c>
      <c r="J165" s="219">
        <f>CHI!J102</f>
        <v>1.1622389351393279</v>
      </c>
      <c r="K165" s="219">
        <f>CHI!K102</f>
        <v>0.4922267838413607</v>
      </c>
      <c r="L165" s="219">
        <f>CHI!L102</f>
        <v>0.60900581526959841</v>
      </c>
      <c r="M165" s="219">
        <f>CHI!M102</f>
        <v>0.54251130223811128</v>
      </c>
      <c r="N165" s="219">
        <f>CHI!N102</f>
        <v>0.70039941148779639</v>
      </c>
      <c r="O165" s="219">
        <f>CHI!O102</f>
        <v>1.1771566690289521</v>
      </c>
      <c r="P165" s="219">
        <f>CHI!P102</f>
        <v>0.47086536584510774</v>
      </c>
      <c r="Q165" s="219">
        <f>CHI!Q102</f>
        <v>0.81856342793593706</v>
      </c>
      <c r="R165" s="219">
        <f>CHI!R102</f>
        <v>0.8114097614819582</v>
      </c>
      <c r="S165" s="219">
        <f>CHI!S102</f>
        <v>0.65969583569543722</v>
      </c>
      <c r="T165" s="219">
        <f>CHI!T102</f>
        <v>0.56505488862394238</v>
      </c>
      <c r="U165" s="219">
        <f>CHI!U102</f>
        <v>0.55855375739004898</v>
      </c>
      <c r="V165" s="219">
        <f>CHI!V102</f>
        <v>0.32403656621884636</v>
      </c>
      <c r="W165" s="219">
        <f>CHI!W102</f>
        <v>0.39550648360980301</v>
      </c>
    </row>
    <row r="166" spans="1:23" ht="12" customHeight="1" x14ac:dyDescent="0.25">
      <c r="A166" s="14" t="s">
        <v>48</v>
      </c>
      <c r="B166" s="219">
        <f>CHI!B103</f>
        <v>1.4051457545565615</v>
      </c>
      <c r="C166" s="219">
        <f>CHI!C103</f>
        <v>1.4669170043519444</v>
      </c>
      <c r="D166" s="219">
        <f>CHI!D103</f>
        <v>1.056192854924308</v>
      </c>
      <c r="E166" s="219">
        <f>CHI!E103</f>
        <v>1.4992698823164086</v>
      </c>
      <c r="F166" s="219">
        <f>CHI!F103</f>
        <v>1.5471253833416818</v>
      </c>
      <c r="G166" s="219">
        <f>CHI!G103</f>
        <v>1.4595708800341951</v>
      </c>
      <c r="H166" s="219">
        <f>CHI!H103</f>
        <v>1.4672263561994692</v>
      </c>
      <c r="I166" s="219">
        <f>CHI!I103</f>
        <v>1.4815975580242924</v>
      </c>
      <c r="J166" s="219">
        <f>CHI!J103</f>
        <v>1.3267122414671502</v>
      </c>
      <c r="K166" s="219">
        <f>CHI!K103</f>
        <v>0.5324809734435143</v>
      </c>
      <c r="L166" s="219">
        <f>CHI!L103</f>
        <v>0.68045003510615476</v>
      </c>
      <c r="M166" s="219">
        <f>CHI!M103</f>
        <v>0.60323999597191269</v>
      </c>
      <c r="N166" s="219">
        <f>CHI!N103</f>
        <v>0.80655418963058478</v>
      </c>
      <c r="O166" s="219">
        <f>CHI!O103</f>
        <v>1.3530457641395501</v>
      </c>
      <c r="P166" s="219">
        <f>CHI!P103</f>
        <v>0.52070842332123668</v>
      </c>
      <c r="Q166" s="219">
        <f>CHI!Q103</f>
        <v>0.93537640098278751</v>
      </c>
      <c r="R166" s="219">
        <f>CHI!R103</f>
        <v>0.92754668513334126</v>
      </c>
      <c r="S166" s="219">
        <f>CHI!S103</f>
        <v>0.72854344744406407</v>
      </c>
      <c r="T166" s="219">
        <f>CHI!T103</f>
        <v>0.65671194483756956</v>
      </c>
      <c r="U166" s="219">
        <f>CHI!U103</f>
        <v>0.58006515717872276</v>
      </c>
      <c r="V166" s="219">
        <f>CHI!V103</f>
        <v>0.34029380151249849</v>
      </c>
      <c r="W166" s="219">
        <f>CHI!W103</f>
        <v>0.43634302581686346</v>
      </c>
    </row>
    <row r="167" spans="1:23" ht="12" customHeight="1" x14ac:dyDescent="0.25">
      <c r="A167" s="13" t="s">
        <v>22</v>
      </c>
      <c r="B167" s="220">
        <f>NMM!B76</f>
        <v>6.6863128457787324</v>
      </c>
      <c r="C167" s="220">
        <f>NMM!C76</f>
        <v>5.9296487934285196</v>
      </c>
      <c r="D167" s="220">
        <f>NMM!D76</f>
        <v>7.1207207711953391</v>
      </c>
      <c r="E167" s="220">
        <f>NMM!E76</f>
        <v>6.8801645849246231</v>
      </c>
      <c r="F167" s="220">
        <f>NMM!F76</f>
        <v>6.8657133519217517</v>
      </c>
      <c r="G167" s="220">
        <f>NMM!G76</f>
        <v>6.5718641112723155</v>
      </c>
      <c r="H167" s="220">
        <f>NMM!H76</f>
        <v>6.8419154379698019</v>
      </c>
      <c r="I167" s="220">
        <f>NMM!I76</f>
        <v>6.5717263020603003</v>
      </c>
      <c r="J167" s="220">
        <f>NMM!J76</f>
        <v>6.6990253366229044</v>
      </c>
      <c r="K167" s="220">
        <f>NMM!K76</f>
        <v>5.5794668721420635</v>
      </c>
      <c r="L167" s="220">
        <f>NMM!L76</f>
        <v>6.1052007757244597</v>
      </c>
      <c r="M167" s="220">
        <f>NMM!M76</f>
        <v>6.7833000234477669</v>
      </c>
      <c r="N167" s="220">
        <f>NMM!N76</f>
        <v>8.8450702064781375</v>
      </c>
      <c r="O167" s="220">
        <f>NMM!O76</f>
        <v>9.1261136698633472</v>
      </c>
      <c r="P167" s="220">
        <f>NMM!P76</f>
        <v>7.5939009685038021</v>
      </c>
      <c r="Q167" s="220">
        <f>NMM!Q76</f>
        <v>6.5629362838487797</v>
      </c>
      <c r="R167" s="220">
        <f>NMM!R76</f>
        <v>6.4333753176030273</v>
      </c>
      <c r="S167" s="220">
        <f>NMM!S76</f>
        <v>7.473147401960305</v>
      </c>
      <c r="T167" s="220">
        <f>NMM!T76</f>
        <v>6.0821736452026647</v>
      </c>
      <c r="U167" s="220">
        <f>NMM!U76</f>
        <v>7.1695081970344914</v>
      </c>
      <c r="V167" s="220">
        <f>NMM!V76</f>
        <v>4.2166547442356048</v>
      </c>
      <c r="W167" s="220">
        <f>NMM!W76</f>
        <v>2.9473744697031896</v>
      </c>
    </row>
    <row r="168" spans="1:23" ht="12" customHeight="1" x14ac:dyDescent="0.25">
      <c r="A168" s="14" t="s">
        <v>49</v>
      </c>
      <c r="B168" s="219">
        <f>NMM!B77</f>
        <v>13.873881202296563</v>
      </c>
      <c r="C168" s="219">
        <f>NMM!C77</f>
        <v>12.349424319754347</v>
      </c>
      <c r="D168" s="219">
        <f>NMM!D77</f>
        <v>11.411420074107035</v>
      </c>
      <c r="E168" s="219">
        <f>NMM!E77</f>
        <v>11.661183836240189</v>
      </c>
      <c r="F168" s="219">
        <f>NMM!F77</f>
        <v>10.51015701984457</v>
      </c>
      <c r="G168" s="219">
        <f>NMM!G77</f>
        <v>8.9083722248402069</v>
      </c>
      <c r="H168" s="219">
        <f>NMM!H77</f>
        <v>10.321478028536303</v>
      </c>
      <c r="I168" s="219">
        <f>NMM!I77</f>
        <v>9.7796401573101317</v>
      </c>
      <c r="J168" s="219">
        <f>NMM!J77</f>
        <v>11.422025504494375</v>
      </c>
      <c r="K168" s="219">
        <f>NMM!K77</f>
        <v>13.011256366406295</v>
      </c>
      <c r="L168" s="219">
        <f>NMM!L77</f>
        <v>13.415447353451631</v>
      </c>
      <c r="M168" s="219">
        <f>NMM!M77</f>
        <v>14.716266548480457</v>
      </c>
      <c r="N168" s="219">
        <f>NMM!N77</f>
        <v>14.197613806824201</v>
      </c>
      <c r="O168" s="219">
        <f>NMM!O77</f>
        <v>15.866408573648753</v>
      </c>
      <c r="P168" s="219">
        <f>NMM!P77</f>
        <v>15.372328435614094</v>
      </c>
      <c r="Q168" s="219">
        <f>NMM!Q77</f>
        <v>10.29009979560041</v>
      </c>
      <c r="R168" s="219">
        <f>NMM!R77</f>
        <v>9.4625590764142284</v>
      </c>
      <c r="S168" s="219">
        <f>NMM!S77</f>
        <v>11.258123075642793</v>
      </c>
      <c r="T168" s="219">
        <f>NMM!T77</f>
        <v>9.9829811058003575</v>
      </c>
      <c r="U168" s="219">
        <f>NMM!U77</f>
        <v>13.194274302224828</v>
      </c>
      <c r="V168" s="219">
        <f>NMM!V77</f>
        <v>5.0685951205939928</v>
      </c>
      <c r="W168" s="219">
        <f>NMM!W77</f>
        <v>2.9958930790875891</v>
      </c>
    </row>
    <row r="169" spans="1:23" ht="12" customHeight="1" x14ac:dyDescent="0.25">
      <c r="A169" s="14" t="s">
        <v>50</v>
      </c>
      <c r="B169" s="219">
        <f>NMM!B78</f>
        <v>3.4695269779636204</v>
      </c>
      <c r="C169" s="219">
        <f>NMM!C78</f>
        <v>3.4953310558963961</v>
      </c>
      <c r="D169" s="219">
        <f>NMM!D78</f>
        <v>3.3171146279870283</v>
      </c>
      <c r="E169" s="219">
        <f>NMM!E78</f>
        <v>3.1181891170077014</v>
      </c>
      <c r="F169" s="219">
        <f>NMM!F78</f>
        <v>3.1796656218179065</v>
      </c>
      <c r="G169" s="219">
        <f>NMM!G78</f>
        <v>3.3037097702001872</v>
      </c>
      <c r="H169" s="219">
        <f>NMM!H78</f>
        <v>3.2671924723059105</v>
      </c>
      <c r="I169" s="219">
        <f>NMM!I78</f>
        <v>3.4226330957897848</v>
      </c>
      <c r="J169" s="219">
        <f>NMM!J78</f>
        <v>3.4439638175883132</v>
      </c>
      <c r="K169" s="219">
        <f>NMM!K78</f>
        <v>3.1616903583486402</v>
      </c>
      <c r="L169" s="219">
        <f>NMM!L78</f>
        <v>3.121605563410939</v>
      </c>
      <c r="M169" s="219">
        <f>NMM!M78</f>
        <v>3.2581588978438023</v>
      </c>
      <c r="N169" s="219">
        <f>NMM!N78</f>
        <v>6.4749542041275836</v>
      </c>
      <c r="O169" s="219">
        <f>NMM!O78</f>
        <v>7.2300107655099231</v>
      </c>
      <c r="P169" s="219">
        <f>NMM!P78</f>
        <v>3.9491595980473457</v>
      </c>
      <c r="Q169" s="219">
        <f>NMM!Q78</f>
        <v>3.7917173679323155</v>
      </c>
      <c r="R169" s="219">
        <f>NMM!R78</f>
        <v>3.4008026511849305</v>
      </c>
      <c r="S169" s="219">
        <f>NMM!S78</f>
        <v>3.5831889739460068</v>
      </c>
      <c r="T169" s="219">
        <f>NMM!T78</f>
        <v>2.6837078962654077</v>
      </c>
      <c r="U169" s="219">
        <f>NMM!U78</f>
        <v>3.4439813257592879</v>
      </c>
      <c r="V169" s="219">
        <f>NMM!V78</f>
        <v>2.0541869712333689</v>
      </c>
      <c r="W169" s="219">
        <f>NMM!W78</f>
        <v>5.0371749392562721</v>
      </c>
    </row>
    <row r="170" spans="1:23" ht="12" customHeight="1" x14ac:dyDescent="0.25">
      <c r="A170" s="14" t="s">
        <v>58</v>
      </c>
      <c r="B170" s="219">
        <f>NMM!B79</f>
        <v>3.537047056925521</v>
      </c>
      <c r="C170" s="219">
        <f>NMM!C79</f>
        <v>3.6504528376835856</v>
      </c>
      <c r="D170" s="219">
        <f>NMM!D79</f>
        <v>3.2944569728706496</v>
      </c>
      <c r="E170" s="219">
        <f>NMM!E79</f>
        <v>3.0935876163591245</v>
      </c>
      <c r="F170" s="219">
        <f>NMM!F79</f>
        <v>3.1347175060042813</v>
      </c>
      <c r="G170" s="219">
        <f>NMM!G79</f>
        <v>3.2294718010547947</v>
      </c>
      <c r="H170" s="219">
        <f>NMM!H79</f>
        <v>3.2348460186939327</v>
      </c>
      <c r="I170" s="219">
        <f>NMM!I79</f>
        <v>3.4986586138149445</v>
      </c>
      <c r="J170" s="219">
        <f>NMM!J79</f>
        <v>3.6333780399177305</v>
      </c>
      <c r="K170" s="219">
        <f>NMM!K79</f>
        <v>3.358739284091953</v>
      </c>
      <c r="L170" s="219">
        <f>NMM!L79</f>
        <v>3.280475258880168</v>
      </c>
      <c r="M170" s="219">
        <f>NMM!M79</f>
        <v>3.5168246183152743</v>
      </c>
      <c r="N170" s="219">
        <f>NMM!N79</f>
        <v>3.3310484060092671</v>
      </c>
      <c r="O170" s="219">
        <f>NMM!O79</f>
        <v>3.6407050224060504</v>
      </c>
      <c r="P170" s="219">
        <f>NMM!P79</f>
        <v>3.4009702517773848</v>
      </c>
      <c r="Q170" s="219">
        <f>NMM!Q79</f>
        <v>2.9822991953170708</v>
      </c>
      <c r="R170" s="219">
        <f>NMM!R79</f>
        <v>2.7196852094597306</v>
      </c>
      <c r="S170" s="219">
        <f>NMM!S79</f>
        <v>3.2131158721356412</v>
      </c>
      <c r="T170" s="219">
        <f>NMM!T79</f>
        <v>3.1196339233014259</v>
      </c>
      <c r="U170" s="219">
        <f>NMM!U79</f>
        <v>3.2498000638854299</v>
      </c>
      <c r="V170" s="219">
        <f>NMM!V79</f>
        <v>2.5104937684302082</v>
      </c>
      <c r="W170" s="219">
        <f>NMM!W79</f>
        <v>2.6154151973212261</v>
      </c>
    </row>
    <row r="171" spans="1:23" ht="12" customHeight="1" x14ac:dyDescent="0.25">
      <c r="A171" s="13" t="s">
        <v>23</v>
      </c>
      <c r="B171" s="220">
        <f>PPA!B74</f>
        <v>0.91633036665544321</v>
      </c>
      <c r="C171" s="220">
        <f>PPA!C74</f>
        <v>0.83721861135439712</v>
      </c>
      <c r="D171" s="220">
        <f>PPA!D74</f>
        <v>0.80437088090285414</v>
      </c>
      <c r="E171" s="220">
        <f>PPA!E74</f>
        <v>1.7678484050338676</v>
      </c>
      <c r="F171" s="220">
        <f>PPA!F74</f>
        <v>1.3346833149523232</v>
      </c>
      <c r="G171" s="220">
        <f>PPA!G74</f>
        <v>1.2154344468998428</v>
      </c>
      <c r="H171" s="220">
        <f>PPA!H74</f>
        <v>0.98587998658899922</v>
      </c>
      <c r="I171" s="220">
        <f>PPA!I74</f>
        <v>0.88143488307048934</v>
      </c>
      <c r="J171" s="220">
        <f>PPA!J74</f>
        <v>0.90230403445714502</v>
      </c>
      <c r="K171" s="220">
        <f>PPA!K74</f>
        <v>1.0362625350885331</v>
      </c>
      <c r="L171" s="220">
        <f>PPA!L74</f>
        <v>1.0502716982201912</v>
      </c>
      <c r="M171" s="220">
        <f>PPA!M74</f>
        <v>1.0746652601811406</v>
      </c>
      <c r="N171" s="220">
        <f>PPA!N74</f>
        <v>0.97714732231310886</v>
      </c>
      <c r="O171" s="220">
        <f>PPA!O74</f>
        <v>0.99803487281779346</v>
      </c>
      <c r="P171" s="220">
        <f>PPA!P74</f>
        <v>0.83569559291005813</v>
      </c>
      <c r="Q171" s="220">
        <f>PPA!Q74</f>
        <v>0.8064896462532104</v>
      </c>
      <c r="R171" s="220">
        <f>PPA!R74</f>
        <v>0.88905248483939436</v>
      </c>
      <c r="S171" s="220">
        <f>PPA!S74</f>
        <v>0.70479747615187238</v>
      </c>
      <c r="T171" s="220">
        <f>PPA!T74</f>
        <v>0.83360207872001924</v>
      </c>
      <c r="U171" s="220">
        <f>PPA!U74</f>
        <v>1.0163468147835246</v>
      </c>
      <c r="V171" s="220">
        <f>PPA!V74</f>
        <v>1.0155858121710042</v>
      </c>
      <c r="W171" s="220">
        <f>PPA!W74</f>
        <v>0.90529944706135257</v>
      </c>
    </row>
    <row r="172" spans="1:23" ht="12" customHeight="1" x14ac:dyDescent="0.25">
      <c r="A172" s="14" t="s">
        <v>52</v>
      </c>
      <c r="B172" s="219">
        <f>PPA!B75</f>
        <v>0.88140776822312006</v>
      </c>
      <c r="C172" s="219">
        <f>PPA!C75</f>
        <v>0.79325992718649452</v>
      </c>
      <c r="D172" s="219">
        <f>PPA!D75</f>
        <v>0.76578066977816139</v>
      </c>
      <c r="E172" s="219">
        <f>PPA!E75</f>
        <v>1.7476638191183902</v>
      </c>
      <c r="F172" s="219">
        <f>PPA!F75</f>
        <v>1.269097828276728</v>
      </c>
      <c r="G172" s="219">
        <f>PPA!G75</f>
        <v>1.1329211110432298</v>
      </c>
      <c r="H172" s="219">
        <f>PPA!H75</f>
        <v>0.9281506647090092</v>
      </c>
      <c r="I172" s="219">
        <f>PPA!I75</f>
        <v>0.85935711110377078</v>
      </c>
      <c r="J172" s="219">
        <f>PPA!J75</f>
        <v>0.89436396037240995</v>
      </c>
      <c r="K172" s="219">
        <f>PPA!K75</f>
        <v>1.0496248504190309</v>
      </c>
      <c r="L172" s="219">
        <f>PPA!L75</f>
        <v>1.0581792609451619</v>
      </c>
      <c r="M172" s="219">
        <f>PPA!M75</f>
        <v>1.0848107852593523</v>
      </c>
      <c r="N172" s="219">
        <f>PPA!N75</f>
        <v>0.9763640900307603</v>
      </c>
      <c r="O172" s="219">
        <f>PPA!O75</f>
        <v>0.9980036419092716</v>
      </c>
      <c r="P172" s="219">
        <f>PPA!P75</f>
        <v>0.82588765140256071</v>
      </c>
      <c r="Q172" s="219">
        <f>PPA!Q75</f>
        <v>0.80233092314418097</v>
      </c>
      <c r="R172" s="219">
        <f>PPA!R75</f>
        <v>0.86217169335943378</v>
      </c>
      <c r="S172" s="219">
        <f>PPA!S75</f>
        <v>0.67048446107039306</v>
      </c>
      <c r="T172" s="219">
        <f>PPA!T75</f>
        <v>0.8158958729790895</v>
      </c>
      <c r="U172" s="219">
        <f>PPA!U75</f>
        <v>1.0166971237927369</v>
      </c>
      <c r="V172" s="219">
        <f>PPA!V75</f>
        <v>1.0124849130493057</v>
      </c>
      <c r="W172" s="219">
        <f>PPA!W75</f>
        <v>0.90235478036940253</v>
      </c>
    </row>
    <row r="173" spans="1:23" ht="12" customHeight="1" x14ac:dyDescent="0.25">
      <c r="A173" s="14" t="s">
        <v>59</v>
      </c>
      <c r="B173" s="219">
        <f>PPA!B76</f>
        <v>0.96973163686913799</v>
      </c>
      <c r="C173" s="219">
        <f>PPA!C76</f>
        <v>0.8971219760951441</v>
      </c>
      <c r="D173" s="219">
        <f>PPA!D76</f>
        <v>0.89132017903452176</v>
      </c>
      <c r="E173" s="219">
        <f>PPA!E76</f>
        <v>2.0382149590504914</v>
      </c>
      <c r="F173" s="219">
        <f>PPA!F76</f>
        <v>1.6401790209880716</v>
      </c>
      <c r="G173" s="219">
        <f>PPA!G76</f>
        <v>1.5341398950957021</v>
      </c>
      <c r="H173" s="219">
        <f>PPA!H76</f>
        <v>1.4251768964414719</v>
      </c>
      <c r="I173" s="219">
        <f>PPA!I76</f>
        <v>1.3419106334552056</v>
      </c>
      <c r="J173" s="219">
        <f>PPA!J76</f>
        <v>1.3971929391740359</v>
      </c>
      <c r="K173" s="219">
        <f>PPA!K76</f>
        <v>1.4738441725239901</v>
      </c>
      <c r="L173" s="219">
        <f>PPA!L76</f>
        <v>1.4746358659192211</v>
      </c>
      <c r="M173" s="219">
        <f>PPA!M76</f>
        <v>1.5183948618111389</v>
      </c>
      <c r="N173" s="219">
        <f>PPA!N76</f>
        <v>1.4395204505637229</v>
      </c>
      <c r="O173" s="219">
        <f>PPA!O76</f>
        <v>1.4833676913214646</v>
      </c>
      <c r="P173" s="219">
        <f>PPA!P76</f>
        <v>1.2821913004055048</v>
      </c>
      <c r="Q173" s="219">
        <f>PPA!Q76</f>
        <v>1.2382016814664096</v>
      </c>
      <c r="R173" s="219">
        <f>PPA!R76</f>
        <v>1.4043844937075269</v>
      </c>
      <c r="S173" s="219">
        <f>PPA!S76</f>
        <v>1.1391065176175597</v>
      </c>
      <c r="T173" s="219">
        <f>PPA!T76</f>
        <v>1.3049403699817244</v>
      </c>
      <c r="U173" s="219">
        <f>PPA!U76</f>
        <v>1.4945518080284148</v>
      </c>
      <c r="V173" s="219">
        <f>PPA!V76</f>
        <v>1.4923618970417476</v>
      </c>
      <c r="W173" s="219">
        <f>PPA!W76</f>
        <v>1.3741719695185524</v>
      </c>
    </row>
    <row r="174" spans="1:23" ht="12" customHeight="1" x14ac:dyDescent="0.25">
      <c r="A174" s="14" t="s">
        <v>60</v>
      </c>
      <c r="B174" s="219">
        <f>PPA!B77</f>
        <v>0.87279617615338267</v>
      </c>
      <c r="C174" s="219">
        <f>PPA!C77</f>
        <v>0.74435739984247973</v>
      </c>
      <c r="D174" s="219">
        <f>PPA!D77</f>
        <v>0.59513533939313279</v>
      </c>
      <c r="E174" s="219">
        <f>PPA!E77</f>
        <v>0.72663904091821563</v>
      </c>
      <c r="F174" s="219">
        <f>PPA!F77</f>
        <v>0.39239491068404825</v>
      </c>
      <c r="G174" s="219">
        <f>PPA!G77</f>
        <v>0.29178039424530816</v>
      </c>
      <c r="H174" s="219">
        <f>PPA!H77</f>
        <v>0.10864296187091173</v>
      </c>
      <c r="I174" s="219">
        <f>PPA!I77</f>
        <v>8.7057423582833915E-2</v>
      </c>
      <c r="J174" s="219">
        <f>PPA!J77</f>
        <v>8.7450333878814845E-2</v>
      </c>
      <c r="K174" s="219">
        <f>PPA!K77</f>
        <v>0.19894916205888849</v>
      </c>
      <c r="L174" s="219">
        <f>PPA!L77</f>
        <v>0.21129195852263252</v>
      </c>
      <c r="M174" s="219">
        <f>PPA!M77</f>
        <v>0.20314803333790346</v>
      </c>
      <c r="N174" s="219">
        <f>PPA!N77</f>
        <v>0.13765817179684811</v>
      </c>
      <c r="O174" s="219">
        <f>PPA!O77</f>
        <v>0.13190736211026702</v>
      </c>
      <c r="P174" s="219">
        <f>PPA!P77</f>
        <v>8.4655831223025654E-2</v>
      </c>
      <c r="Q174" s="219">
        <f>PPA!Q77</f>
        <v>8.4989437480763916E-2</v>
      </c>
      <c r="R174" s="219">
        <f>PPA!R77</f>
        <v>6.3037855704185297E-2</v>
      </c>
      <c r="S174" s="219">
        <f>PPA!S77</f>
        <v>3.9272164725535352E-2</v>
      </c>
      <c r="T174" s="219">
        <f>PPA!T77</f>
        <v>6.8957481362149034E-2</v>
      </c>
      <c r="U174" s="219">
        <f>PPA!U77</f>
        <v>0.14358249456924768</v>
      </c>
      <c r="V174" s="219">
        <f>PPA!V77</f>
        <v>0.14131549233600452</v>
      </c>
      <c r="W174" s="219">
        <f>PPA!W77</f>
        <v>0.10418565471457399</v>
      </c>
    </row>
    <row r="175" spans="1:23" ht="12" customHeight="1" x14ac:dyDescent="0.25">
      <c r="A175" s="15" t="s">
        <v>61</v>
      </c>
      <c r="B175" s="223">
        <f>FBT!B$38</f>
        <v>1.9842595883037608</v>
      </c>
      <c r="C175" s="223">
        <f>FBT!C$38</f>
        <v>1.9382895221477283</v>
      </c>
      <c r="D175" s="223">
        <f>FBT!D$38</f>
        <v>1.8792812930806728</v>
      </c>
      <c r="E175" s="223">
        <f>FBT!E$38</f>
        <v>1.5660317958060692</v>
      </c>
      <c r="F175" s="223">
        <f>FBT!F$38</f>
        <v>1.6766518071099357</v>
      </c>
      <c r="G175" s="223">
        <f>FBT!G$38</f>
        <v>1.6204951181612446</v>
      </c>
      <c r="H175" s="223">
        <f>FBT!H$38</f>
        <v>1.513050869442953</v>
      </c>
      <c r="I175" s="223">
        <f>FBT!I$38</f>
        <v>1.4754577582385164</v>
      </c>
      <c r="J175" s="223">
        <f>FBT!J$38</f>
        <v>1.4246646517298707</v>
      </c>
      <c r="K175" s="223">
        <f>FBT!K$38</f>
        <v>1.5000549733006132</v>
      </c>
      <c r="L175" s="223">
        <f>FBT!L$38</f>
        <v>1.5487464343452988</v>
      </c>
      <c r="M175" s="223">
        <f>FBT!M$38</f>
        <v>1.3824219790100924</v>
      </c>
      <c r="N175" s="223">
        <f>FBT!N$38</f>
        <v>1.2581558130454482</v>
      </c>
      <c r="O175" s="223">
        <f>FBT!O$38</f>
        <v>1.4620287846971896</v>
      </c>
      <c r="P175" s="223">
        <f>FBT!P$38</f>
        <v>1.3514238018965563</v>
      </c>
      <c r="Q175" s="223">
        <f>FBT!Q$38</f>
        <v>1.3344958946494416</v>
      </c>
      <c r="R175" s="223">
        <f>FBT!R$38</f>
        <v>1.3959482668550518</v>
      </c>
      <c r="S175" s="223">
        <f>FBT!S$38</f>
        <v>1.1493922445128602</v>
      </c>
      <c r="T175" s="223">
        <f>FBT!T$38</f>
        <v>1.1969124073556443</v>
      </c>
      <c r="U175" s="223">
        <f>FBT!U$38</f>
        <v>1.4503065002469804</v>
      </c>
      <c r="V175" s="223">
        <f>FBT!V$38</f>
        <v>1.4050817128011801</v>
      </c>
      <c r="W175" s="223">
        <f>FBT!W$38</f>
        <v>1.2545404951761141</v>
      </c>
    </row>
    <row r="176" spans="1:23" ht="12" customHeight="1" x14ac:dyDescent="0.25">
      <c r="A176" s="12" t="s">
        <v>62</v>
      </c>
      <c r="B176" s="219">
        <f>TRE!B$38</f>
        <v>1.1346104283482652</v>
      </c>
      <c r="C176" s="219">
        <f>TRE!C$38</f>
        <v>1.3400500030330995</v>
      </c>
      <c r="D176" s="219">
        <f>TRE!D$38</f>
        <v>1.457847804295497</v>
      </c>
      <c r="E176" s="219">
        <f>TRE!E$38</f>
        <v>1.4976460212332188</v>
      </c>
      <c r="F176" s="219">
        <f>TRE!F$38</f>
        <v>1.6428129607012265</v>
      </c>
      <c r="G176" s="219">
        <f>TRE!G$38</f>
        <v>1.557134366112199</v>
      </c>
      <c r="H176" s="219">
        <f>TRE!H$38</f>
        <v>1.4190512169818978</v>
      </c>
      <c r="I176" s="219">
        <f>TRE!I$38</f>
        <v>1.2403987878137483</v>
      </c>
      <c r="J176" s="219">
        <f>TRE!J$38</f>
        <v>0.68357524649159829</v>
      </c>
      <c r="K176" s="219">
        <f>TRE!K$38</f>
        <v>0.80914710403414003</v>
      </c>
      <c r="L176" s="219">
        <f>TRE!L$38</f>
        <v>0.81570363271156321</v>
      </c>
      <c r="M176" s="219">
        <f>TRE!M$38</f>
        <v>0.86776860320529348</v>
      </c>
      <c r="N176" s="219">
        <f>TRE!N$38</f>
        <v>0.94969984648307426</v>
      </c>
      <c r="O176" s="219">
        <f>TRE!O$38</f>
        <v>0.90142557444344928</v>
      </c>
      <c r="P176" s="219">
        <f>TRE!P$38</f>
        <v>0.72578364093009051</v>
      </c>
      <c r="Q176" s="219">
        <f>TRE!Q$38</f>
        <v>0.76323603263186868</v>
      </c>
      <c r="R176" s="219">
        <f>TRE!R$38</f>
        <v>0.72980754766418277</v>
      </c>
      <c r="S176" s="219">
        <f>TRE!S$38</f>
        <v>0.68493540770457206</v>
      </c>
      <c r="T176" s="219">
        <f>TRE!T$38</f>
        <v>0.59792152925675757</v>
      </c>
      <c r="U176" s="219">
        <f>TRE!U$38</f>
        <v>0.34500014460396694</v>
      </c>
      <c r="V176" s="219">
        <f>TRE!V$38</f>
        <v>0.24916269117586695</v>
      </c>
      <c r="W176" s="219">
        <f>TRE!W$38</f>
        <v>0.26342970616043454</v>
      </c>
    </row>
    <row r="177" spans="1:23" ht="12" customHeight="1" x14ac:dyDescent="0.25">
      <c r="A177" s="12" t="s">
        <v>63</v>
      </c>
      <c r="B177" s="219">
        <f>MAE!B$38</f>
        <v>0.70972977616158561</v>
      </c>
      <c r="C177" s="219">
        <f>MAE!C$38</f>
        <v>0.77215945129626817</v>
      </c>
      <c r="D177" s="219">
        <f>MAE!D$38</f>
        <v>0.70303525831115798</v>
      </c>
      <c r="E177" s="219">
        <f>MAE!E$38</f>
        <v>1.0608856594745431</v>
      </c>
      <c r="F177" s="219">
        <f>MAE!F$38</f>
        <v>0.73383469830881798</v>
      </c>
      <c r="G177" s="219">
        <f>MAE!G$38</f>
        <v>0.8617068092622634</v>
      </c>
      <c r="H177" s="219">
        <f>MAE!H$38</f>
        <v>0.86569350267557355</v>
      </c>
      <c r="I177" s="219">
        <f>MAE!I$38</f>
        <v>0.94814491826300729</v>
      </c>
      <c r="J177" s="219">
        <f>MAE!J$38</f>
        <v>0.7339946165547433</v>
      </c>
      <c r="K177" s="219">
        <f>MAE!K$38</f>
        <v>0.74659032322819541</v>
      </c>
      <c r="L177" s="219">
        <f>MAE!L$38</f>
        <v>0.60750543616934594</v>
      </c>
      <c r="M177" s="219">
        <f>MAE!M$38</f>
        <v>0.54363027375256767</v>
      </c>
      <c r="N177" s="219">
        <f>MAE!N$38</f>
        <v>0.62418423518774446</v>
      </c>
      <c r="O177" s="219">
        <f>MAE!O$38</f>
        <v>0.60183893565379298</v>
      </c>
      <c r="P177" s="219">
        <f>MAE!P$38</f>
        <v>0.47132120737260658</v>
      </c>
      <c r="Q177" s="219">
        <f>MAE!Q$38</f>
        <v>0.48824290191517355</v>
      </c>
      <c r="R177" s="219">
        <f>MAE!R$38</f>
        <v>0.39856868824933056</v>
      </c>
      <c r="S177" s="219">
        <f>MAE!S$38</f>
        <v>0.3207947927445346</v>
      </c>
      <c r="T177" s="219">
        <f>MAE!T$38</f>
        <v>0.2751677572111384</v>
      </c>
      <c r="U177" s="219">
        <f>MAE!U$38</f>
        <v>0.43484648747702886</v>
      </c>
      <c r="V177" s="219">
        <f>MAE!V$38</f>
        <v>0.38548982266560766</v>
      </c>
      <c r="W177" s="219">
        <f>MAE!W$38</f>
        <v>0.32757782686554737</v>
      </c>
    </row>
    <row r="178" spans="1:23" ht="12" customHeight="1" x14ac:dyDescent="0.25">
      <c r="A178" s="12" t="s">
        <v>64</v>
      </c>
      <c r="B178" s="219">
        <f>TEL!B$38</f>
        <v>0.46968461900080238</v>
      </c>
      <c r="C178" s="219">
        <f>TEL!C$38</f>
        <v>0.81702705396462827</v>
      </c>
      <c r="D178" s="219">
        <f>TEL!D$38</f>
        <v>0.77358449021566145</v>
      </c>
      <c r="E178" s="219">
        <f>TEL!E$38</f>
        <v>1.0942974031419583</v>
      </c>
      <c r="F178" s="219">
        <f>TEL!F$38</f>
        <v>0.76719586208025936</v>
      </c>
      <c r="G178" s="219">
        <f>TEL!G$38</f>
        <v>0.90305895330774999</v>
      </c>
      <c r="H178" s="219">
        <f>TEL!H$38</f>
        <v>0.84407214528343644</v>
      </c>
      <c r="I178" s="219">
        <f>TEL!I$38</f>
        <v>1.0481629700014701</v>
      </c>
      <c r="J178" s="219">
        <f>TEL!J$38</f>
        <v>0.61921909186443924</v>
      </c>
      <c r="K178" s="219">
        <f>TEL!K$38</f>
        <v>0.42917189359948399</v>
      </c>
      <c r="L178" s="219">
        <f>TEL!L$38</f>
        <v>0.42943942588492706</v>
      </c>
      <c r="M178" s="219">
        <f>TEL!M$38</f>
        <v>0.50854372280094418</v>
      </c>
      <c r="N178" s="219">
        <f>TEL!N$38</f>
        <v>0.5276524551211218</v>
      </c>
      <c r="O178" s="219">
        <f>TEL!O$38</f>
        <v>0.58349357422719594</v>
      </c>
      <c r="P178" s="219">
        <f>TEL!P$38</f>
        <v>0.56324226748294715</v>
      </c>
      <c r="Q178" s="219">
        <f>TEL!Q$38</f>
        <v>0.5717728781220579</v>
      </c>
      <c r="R178" s="219">
        <f>TEL!R$38</f>
        <v>0.76211895825611986</v>
      </c>
      <c r="S178" s="219">
        <f>TEL!S$38</f>
        <v>0.55062711138108944</v>
      </c>
      <c r="T178" s="219">
        <f>TEL!T$38</f>
        <v>0.50655008084924358</v>
      </c>
      <c r="U178" s="219">
        <f>TEL!U$38</f>
        <v>0.81527903143492864</v>
      </c>
      <c r="V178" s="219">
        <f>TEL!V$38</f>
        <v>0.50488173952321747</v>
      </c>
      <c r="W178" s="219">
        <f>TEL!W$38</f>
        <v>0.6515826927261168</v>
      </c>
    </row>
    <row r="179" spans="1:23" ht="12" customHeight="1" x14ac:dyDescent="0.25">
      <c r="A179" s="12" t="s">
        <v>65</v>
      </c>
      <c r="B179" s="219">
        <f>WWP!B$38</f>
        <v>0.95603390159988422</v>
      </c>
      <c r="C179" s="219">
        <f>WWP!C$38</f>
        <v>0.91039235177541389</v>
      </c>
      <c r="D179" s="219">
        <f>WWP!D$38</f>
        <v>0.54380465230666719</v>
      </c>
      <c r="E179" s="219">
        <f>WWP!E$38</f>
        <v>0.52125572493268357</v>
      </c>
      <c r="F179" s="219">
        <f>WWP!F$38</f>
        <v>0.52851794036486865</v>
      </c>
      <c r="G179" s="219">
        <f>WWP!G$38</f>
        <v>0.39555602794786648</v>
      </c>
      <c r="H179" s="219">
        <f>WWP!H$38</f>
        <v>0.4981857027366714</v>
      </c>
      <c r="I179" s="219">
        <f>WWP!I$38</f>
        <v>0.47922654460457298</v>
      </c>
      <c r="J179" s="219">
        <f>WWP!J$38</f>
        <v>0.2540070193832874</v>
      </c>
      <c r="K179" s="219">
        <f>WWP!K$38</f>
        <v>0.26981327795588528</v>
      </c>
      <c r="L179" s="219">
        <f>WWP!L$38</f>
        <v>0.29200108435633293</v>
      </c>
      <c r="M179" s="219">
        <f>WWP!M$38</f>
        <v>0.29983114089544294</v>
      </c>
      <c r="N179" s="219">
        <f>WWP!N$38</f>
        <v>0.35979826700499312</v>
      </c>
      <c r="O179" s="219">
        <f>WWP!O$38</f>
        <v>0.31470417465661754</v>
      </c>
      <c r="P179" s="219">
        <f>WWP!P$38</f>
        <v>0.28354342342170091</v>
      </c>
      <c r="Q179" s="219">
        <f>WWP!Q$38</f>
        <v>0.28630856771317237</v>
      </c>
      <c r="R179" s="219">
        <f>WWP!R$38</f>
        <v>0.70861071143050047</v>
      </c>
      <c r="S179" s="219">
        <f>WWP!S$38</f>
        <v>0.55750567216781433</v>
      </c>
      <c r="T179" s="219">
        <f>WWP!T$38</f>
        <v>0.45551508003382907</v>
      </c>
      <c r="U179" s="219">
        <f>WWP!U$38</f>
        <v>0.69326808826243258</v>
      </c>
      <c r="V179" s="219">
        <f>WWP!V$38</f>
        <v>0.72996401182512172</v>
      </c>
      <c r="W179" s="219">
        <f>WWP!W$38</f>
        <v>0.68714350268669178</v>
      </c>
    </row>
    <row r="180" spans="1:23" ht="12" customHeight="1" x14ac:dyDescent="0.25">
      <c r="A180" s="16" t="s">
        <v>66</v>
      </c>
      <c r="B180" s="224">
        <f>OIS!B$38</f>
        <v>1.0051940805505362</v>
      </c>
      <c r="C180" s="224">
        <f>OIS!C$38</f>
        <v>1.0378724235122945</v>
      </c>
      <c r="D180" s="224">
        <f>OIS!D$38</f>
        <v>1.0795173071538045</v>
      </c>
      <c r="E180" s="224">
        <f>OIS!E$38</f>
        <v>1.3985841097883416</v>
      </c>
      <c r="F180" s="224">
        <f>OIS!F$38</f>
        <v>1.3585873858369388</v>
      </c>
      <c r="G180" s="224">
        <f>OIS!G$38</f>
        <v>1.378887351901404</v>
      </c>
      <c r="H180" s="224">
        <f>OIS!H$38</f>
        <v>1.4584574203461496</v>
      </c>
      <c r="I180" s="224">
        <f>OIS!I$38</f>
        <v>1.3075764787167274</v>
      </c>
      <c r="J180" s="224">
        <f>OIS!J$38</f>
        <v>1.2098967208313742</v>
      </c>
      <c r="K180" s="224">
        <f>OIS!K$38</f>
        <v>1.2856414139980767</v>
      </c>
      <c r="L180" s="224">
        <f>OIS!L$38</f>
        <v>1.3392985478318182</v>
      </c>
      <c r="M180" s="224">
        <f>OIS!M$38</f>
        <v>1.5338857463807714</v>
      </c>
      <c r="N180" s="224">
        <f>OIS!N$38</f>
        <v>1.7358170473177923</v>
      </c>
      <c r="O180" s="224">
        <f>OIS!O$38</f>
        <v>1.8279603286213399</v>
      </c>
      <c r="P180" s="224">
        <f>OIS!P$38</f>
        <v>1.8259103203064511</v>
      </c>
      <c r="Q180" s="224">
        <f>OIS!Q$38</f>
        <v>1.6568122988477643</v>
      </c>
      <c r="R180" s="224">
        <f>OIS!R$38</f>
        <v>1.9370327233918889</v>
      </c>
      <c r="S180" s="224">
        <f>OIS!S$38</f>
        <v>1.8424290930976208</v>
      </c>
      <c r="T180" s="224">
        <f>OIS!T$38</f>
        <v>1.9527951563193977</v>
      </c>
      <c r="U180" s="224">
        <f>OIS!U$38</f>
        <v>1.92449919225123</v>
      </c>
      <c r="V180" s="224">
        <f>OIS!V$38</f>
        <v>1.8938104778395304</v>
      </c>
      <c r="W180" s="224">
        <f>OIS!W$38</f>
        <v>1.5253606371975097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EE: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579.49303525225423</v>
      </c>
      <c r="C5" s="225">
        <f t="shared" si="0"/>
        <v>642.94479793512562</v>
      </c>
      <c r="D5" s="225">
        <f t="shared" si="0"/>
        <v>584.17360275016927</v>
      </c>
      <c r="E5" s="225">
        <f t="shared" si="0"/>
        <v>664.09045571701517</v>
      </c>
      <c r="F5" s="225">
        <f t="shared" si="0"/>
        <v>681.83344797784639</v>
      </c>
      <c r="G5" s="225">
        <f t="shared" si="0"/>
        <v>710.31349956896361</v>
      </c>
      <c r="H5" s="225">
        <f t="shared" si="0"/>
        <v>684.6601031802943</v>
      </c>
      <c r="I5" s="225">
        <f t="shared" si="0"/>
        <v>755.28589853694439</v>
      </c>
      <c r="J5" s="225">
        <f t="shared" si="0"/>
        <v>732.02863284429145</v>
      </c>
      <c r="K5" s="225">
        <f t="shared" si="0"/>
        <v>529.85356835636662</v>
      </c>
      <c r="L5" s="225">
        <f t="shared" si="0"/>
        <v>577.67067927516916</v>
      </c>
      <c r="M5" s="225">
        <f t="shared" si="0"/>
        <v>586.04531384221423</v>
      </c>
      <c r="N5" s="225">
        <f t="shared" si="0"/>
        <v>564.24711951736185</v>
      </c>
      <c r="O5" s="225">
        <f t="shared" si="0"/>
        <v>639.59656061800956</v>
      </c>
      <c r="P5" s="225">
        <f t="shared" si="0"/>
        <v>555.81908856285736</v>
      </c>
      <c r="Q5" s="225">
        <f t="shared" si="0"/>
        <v>535.03301805497733</v>
      </c>
      <c r="R5" s="225">
        <f t="shared" si="0"/>
        <v>457.75717970663698</v>
      </c>
      <c r="S5" s="225">
        <f t="shared" si="0"/>
        <v>462.92648323215263</v>
      </c>
      <c r="T5" s="225">
        <f t="shared" si="0"/>
        <v>485.92106620658137</v>
      </c>
      <c r="U5" s="225">
        <f t="shared" si="0"/>
        <v>459.30730868291243</v>
      </c>
      <c r="V5" s="225">
        <f t="shared" si="0"/>
        <v>408.03731728084011</v>
      </c>
      <c r="W5" s="225">
        <f t="shared" si="0"/>
        <v>383.58417884607485</v>
      </c>
    </row>
    <row r="6" spans="1:23" ht="12" customHeight="1" x14ac:dyDescent="0.25">
      <c r="A6" s="202" t="s">
        <v>92</v>
      </c>
      <c r="B6" s="226">
        <v>7.4851166375380771</v>
      </c>
      <c r="C6" s="226">
        <v>7.6132692664022512</v>
      </c>
      <c r="D6" s="226">
        <v>7.2749747345210043</v>
      </c>
      <c r="E6" s="226">
        <v>7.8337883590624102</v>
      </c>
      <c r="F6" s="226">
        <v>8.072309776652391</v>
      </c>
      <c r="G6" s="226">
        <v>8.0386308840610674</v>
      </c>
      <c r="H6" s="226">
        <v>8.330992272967837</v>
      </c>
      <c r="I6" s="226">
        <v>8.6000604013408601</v>
      </c>
      <c r="J6" s="226">
        <v>8.1962568127725373</v>
      </c>
      <c r="K6" s="226">
        <v>6.5538928850072349</v>
      </c>
      <c r="L6" s="226">
        <v>6.8832261361017411</v>
      </c>
      <c r="M6" s="226">
        <v>6.9531250897588412</v>
      </c>
      <c r="N6" s="226">
        <v>7.3388619739843435</v>
      </c>
      <c r="O6" s="226">
        <v>7.6647607317168429</v>
      </c>
      <c r="P6" s="226">
        <v>7.1438629786634005</v>
      </c>
      <c r="Q6" s="226">
        <v>6.8349812041525269</v>
      </c>
      <c r="R6" s="226">
        <v>6.8883547581461482</v>
      </c>
      <c r="S6" s="226">
        <v>7.1185280271961231</v>
      </c>
      <c r="T6" s="226">
        <v>7.3938948616181808</v>
      </c>
      <c r="U6" s="226">
        <v>6.9708341066783062</v>
      </c>
      <c r="V6" s="226">
        <v>6.7874943375847154</v>
      </c>
      <c r="W6" s="226">
        <v>6.5803917138501244</v>
      </c>
    </row>
    <row r="7" spans="1:23" ht="12" customHeight="1" x14ac:dyDescent="0.25">
      <c r="A7" s="202" t="s">
        <v>93</v>
      </c>
      <c r="B7" s="226">
        <v>11.412919746337051</v>
      </c>
      <c r="C7" s="226">
        <v>11.563054489891195</v>
      </c>
      <c r="D7" s="226">
        <v>10.716360780700272</v>
      </c>
      <c r="E7" s="226">
        <v>11.688803184092984</v>
      </c>
      <c r="F7" s="226">
        <v>12.322038359841827</v>
      </c>
      <c r="G7" s="226">
        <v>12.720300393835844</v>
      </c>
      <c r="H7" s="226">
        <v>13.037104538208895</v>
      </c>
      <c r="I7" s="226">
        <v>12.688165051962855</v>
      </c>
      <c r="J7" s="226">
        <v>12.843730854831801</v>
      </c>
      <c r="K7" s="226">
        <v>10.48775029086919</v>
      </c>
      <c r="L7" s="226">
        <v>10.187026402682731</v>
      </c>
      <c r="M7" s="226">
        <v>9.4002431452695312</v>
      </c>
      <c r="N7" s="226">
        <v>9.9354761374968277</v>
      </c>
      <c r="O7" s="226">
        <v>11.277365402191441</v>
      </c>
      <c r="P7" s="226">
        <v>8.8966808504386989</v>
      </c>
      <c r="Q7" s="226">
        <v>8.4414366678778041</v>
      </c>
      <c r="R7" s="226">
        <v>8.2687589583670853</v>
      </c>
      <c r="S7" s="226">
        <v>8.5540674681972533</v>
      </c>
      <c r="T7" s="226">
        <v>8.8980419302333011</v>
      </c>
      <c r="U7" s="226">
        <v>8.7893342766483489</v>
      </c>
      <c r="V7" s="226">
        <v>8.2692110827195826</v>
      </c>
      <c r="W7" s="226">
        <v>8.2739790145883969</v>
      </c>
    </row>
    <row r="8" spans="1:23" ht="12" customHeight="1" x14ac:dyDescent="0.25">
      <c r="A8" s="202" t="s">
        <v>94</v>
      </c>
      <c r="B8" s="226">
        <v>16.827727970375488</v>
      </c>
      <c r="C8" s="226">
        <v>16.840778526325966</v>
      </c>
      <c r="D8" s="226">
        <v>16.976139732370271</v>
      </c>
      <c r="E8" s="226">
        <v>18.4146654375403</v>
      </c>
      <c r="F8" s="226">
        <v>19.161254436141206</v>
      </c>
      <c r="G8" s="226">
        <v>19.838133648330004</v>
      </c>
      <c r="H8" s="226">
        <v>20.741172377318573</v>
      </c>
      <c r="I8" s="226">
        <v>20.575810055328471</v>
      </c>
      <c r="J8" s="226">
        <v>20.132835857118724</v>
      </c>
      <c r="K8" s="226">
        <v>16.889382326031914</v>
      </c>
      <c r="L8" s="226">
        <v>17.609470743104502</v>
      </c>
      <c r="M8" s="226">
        <v>16.453151541190458</v>
      </c>
      <c r="N8" s="226">
        <v>17.663371462987989</v>
      </c>
      <c r="O8" s="226">
        <v>18.426576163313342</v>
      </c>
      <c r="P8" s="226">
        <v>16.400244471565287</v>
      </c>
      <c r="Q8" s="226">
        <v>16.140232199116678</v>
      </c>
      <c r="R8" s="226">
        <v>16.404350023493027</v>
      </c>
      <c r="S8" s="226">
        <v>17.199020643890105</v>
      </c>
      <c r="T8" s="226">
        <v>18.057082953615989</v>
      </c>
      <c r="U8" s="226">
        <v>17.557902483312514</v>
      </c>
      <c r="V8" s="226">
        <v>17.47837736601295</v>
      </c>
      <c r="W8" s="226">
        <v>17.67901057140309</v>
      </c>
    </row>
    <row r="9" spans="1:23" ht="12" customHeight="1" x14ac:dyDescent="0.25">
      <c r="A9" s="202" t="s">
        <v>95</v>
      </c>
      <c r="B9" s="226">
        <v>22.763417653164872</v>
      </c>
      <c r="C9" s="226">
        <v>22.875864090505861</v>
      </c>
      <c r="D9" s="226">
        <v>22.302451480774383</v>
      </c>
      <c r="E9" s="226">
        <v>25.061175776230368</v>
      </c>
      <c r="F9" s="226">
        <v>26.93104452192042</v>
      </c>
      <c r="G9" s="226">
        <v>27.916876187561385</v>
      </c>
      <c r="H9" s="226">
        <v>28.552223002487999</v>
      </c>
      <c r="I9" s="226">
        <v>26.934122940166521</v>
      </c>
      <c r="J9" s="226">
        <v>26.210193929644589</v>
      </c>
      <c r="K9" s="226">
        <v>21.499973080581423</v>
      </c>
      <c r="L9" s="226">
        <v>21.970089658378175</v>
      </c>
      <c r="M9" s="226">
        <v>20.642428059031314</v>
      </c>
      <c r="N9" s="226">
        <v>22.027810346049741</v>
      </c>
      <c r="O9" s="226">
        <v>24.732662865288123</v>
      </c>
      <c r="P9" s="226">
        <v>21.453422596187185</v>
      </c>
      <c r="Q9" s="226">
        <v>21.205371957176546</v>
      </c>
      <c r="R9" s="226">
        <v>21.632036471197527</v>
      </c>
      <c r="S9" s="226">
        <v>24.135639347687878</v>
      </c>
      <c r="T9" s="226">
        <v>25.526125488318097</v>
      </c>
      <c r="U9" s="226">
        <v>26.314741028405862</v>
      </c>
      <c r="V9" s="226">
        <v>26.14071478185107</v>
      </c>
      <c r="W9" s="226">
        <v>24.676772622833759</v>
      </c>
    </row>
    <row r="10" spans="1:23" ht="12" customHeight="1" x14ac:dyDescent="0.25">
      <c r="A10" s="36" t="s">
        <v>96</v>
      </c>
      <c r="B10" s="227">
        <f t="shared" ref="B10:W10" si="1">SUM(B11:B15)</f>
        <v>13.556107332124022</v>
      </c>
      <c r="C10" s="227">
        <f t="shared" si="1"/>
        <v>14.393516466482215</v>
      </c>
      <c r="D10" s="227">
        <f t="shared" si="1"/>
        <v>13.193249596352281</v>
      </c>
      <c r="E10" s="227">
        <f t="shared" si="1"/>
        <v>16.633913605585761</v>
      </c>
      <c r="F10" s="227">
        <f t="shared" si="1"/>
        <v>15.039082003637869</v>
      </c>
      <c r="G10" s="227">
        <f t="shared" si="1"/>
        <v>14.888384944133238</v>
      </c>
      <c r="H10" s="227">
        <f t="shared" si="1"/>
        <v>14.991923129805425</v>
      </c>
      <c r="I10" s="227">
        <f t="shared" si="1"/>
        <v>15.471227972308856</v>
      </c>
      <c r="J10" s="227">
        <f t="shared" si="1"/>
        <v>13.216846482946931</v>
      </c>
      <c r="K10" s="227">
        <f t="shared" si="1"/>
        <v>10.244141625532798</v>
      </c>
      <c r="L10" s="227">
        <f t="shared" si="1"/>
        <v>10.989408463602446</v>
      </c>
      <c r="M10" s="227">
        <f t="shared" si="1"/>
        <v>10.699252003708779</v>
      </c>
      <c r="N10" s="227">
        <f t="shared" si="1"/>
        <v>11.022300862305407</v>
      </c>
      <c r="O10" s="227">
        <f t="shared" si="1"/>
        <v>11.891516256604916</v>
      </c>
      <c r="P10" s="227">
        <f t="shared" si="1"/>
        <v>10.513342619827522</v>
      </c>
      <c r="Q10" s="227">
        <f t="shared" si="1"/>
        <v>10.374708096669893</v>
      </c>
      <c r="R10" s="227">
        <f t="shared" si="1"/>
        <v>10.205278594602518</v>
      </c>
      <c r="S10" s="227">
        <f t="shared" si="1"/>
        <v>10.578003049206904</v>
      </c>
      <c r="T10" s="227">
        <f t="shared" si="1"/>
        <v>11.133897592716787</v>
      </c>
      <c r="U10" s="227">
        <f t="shared" si="1"/>
        <v>10.582373892125149</v>
      </c>
      <c r="V10" s="227">
        <f t="shared" si="1"/>
        <v>10.383353463465514</v>
      </c>
      <c r="W10" s="227">
        <f t="shared" si="1"/>
        <v>10.259291988679255</v>
      </c>
    </row>
    <row r="11" spans="1:23" ht="12" customHeight="1" x14ac:dyDescent="0.25">
      <c r="A11" s="37" t="s">
        <v>83</v>
      </c>
      <c r="B11" s="228">
        <v>0.99178453473178807</v>
      </c>
      <c r="C11" s="228">
        <v>1.2534584308668368</v>
      </c>
      <c r="D11" s="228">
        <v>0.88603546984073067</v>
      </c>
      <c r="E11" s="228">
        <v>2.1488110444026343</v>
      </c>
      <c r="F11" s="228">
        <v>1.6968576482093676</v>
      </c>
      <c r="G11" s="228">
        <v>1.384334420098456</v>
      </c>
      <c r="H11" s="228">
        <v>1.370194572815655</v>
      </c>
      <c r="I11" s="228">
        <v>2.3642693684875322</v>
      </c>
      <c r="J11" s="228">
        <v>1.0689708984288553</v>
      </c>
      <c r="K11" s="228">
        <v>0.91894043937829306</v>
      </c>
      <c r="L11" s="228">
        <v>0.85221545967921997</v>
      </c>
      <c r="M11" s="228">
        <v>0.87611513448006428</v>
      </c>
      <c r="N11" s="228">
        <v>0.85509164214978328</v>
      </c>
      <c r="O11" s="228">
        <v>0.82579728595366864</v>
      </c>
      <c r="P11" s="228">
        <v>0.67742441733307124</v>
      </c>
      <c r="Q11" s="228">
        <v>1.10857225628332</v>
      </c>
      <c r="R11" s="228">
        <v>0.95214052239705893</v>
      </c>
      <c r="S11" s="228">
        <v>0.61748351353399511</v>
      </c>
      <c r="T11" s="228">
        <v>0.57792558227550683</v>
      </c>
      <c r="U11" s="228">
        <v>0.53920947656817964</v>
      </c>
      <c r="V11" s="228">
        <v>0.48267856824386135</v>
      </c>
      <c r="W11" s="228">
        <v>0.18842890190281289</v>
      </c>
    </row>
    <row r="12" spans="1:23" ht="12" customHeight="1" x14ac:dyDescent="0.25">
      <c r="A12" s="37" t="s">
        <v>72</v>
      </c>
      <c r="B12" s="228">
        <v>6.2724708303221108</v>
      </c>
      <c r="C12" s="228">
        <v>8.3409532691523331</v>
      </c>
      <c r="D12" s="228">
        <v>6.6931362666047365</v>
      </c>
      <c r="E12" s="228">
        <v>9.9133668938806832</v>
      </c>
      <c r="F12" s="228">
        <v>7.4114696531999016</v>
      </c>
      <c r="G12" s="228">
        <v>7.6292765852333444</v>
      </c>
      <c r="H12" s="228">
        <v>6.9534854747087564</v>
      </c>
      <c r="I12" s="228">
        <v>6.804666402559822</v>
      </c>
      <c r="J12" s="228">
        <v>5.3823523439775416</v>
      </c>
      <c r="K12" s="228">
        <v>2.9484168611628356</v>
      </c>
      <c r="L12" s="228">
        <v>3.5300050266394907</v>
      </c>
      <c r="M12" s="228">
        <v>3.2749004660759002</v>
      </c>
      <c r="N12" s="228">
        <v>2.976580739094437</v>
      </c>
      <c r="O12" s="228">
        <v>4.4813248054006092</v>
      </c>
      <c r="P12" s="228">
        <v>2.289942277341638</v>
      </c>
      <c r="Q12" s="228">
        <v>2.221458913951015</v>
      </c>
      <c r="R12" s="228">
        <v>1.9856753013170172</v>
      </c>
      <c r="S12" s="228">
        <v>1.6920848560784223</v>
      </c>
      <c r="T12" s="228">
        <v>1.9438412962647469</v>
      </c>
      <c r="U12" s="228">
        <v>2.2030709074676764</v>
      </c>
      <c r="V12" s="228">
        <v>1.7637389420914698</v>
      </c>
      <c r="W12" s="228">
        <v>1.7226815833734952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6.291851967070123</v>
      </c>
      <c r="C15" s="229">
        <v>4.799104766463044</v>
      </c>
      <c r="D15" s="229">
        <v>5.6140778599068133</v>
      </c>
      <c r="E15" s="229">
        <v>4.5717356673024421</v>
      </c>
      <c r="F15" s="229">
        <v>5.9307547022286009</v>
      </c>
      <c r="G15" s="229">
        <v>5.8747739388014377</v>
      </c>
      <c r="H15" s="229">
        <v>6.6682430822810117</v>
      </c>
      <c r="I15" s="229">
        <v>6.3022922012615021</v>
      </c>
      <c r="J15" s="229">
        <v>6.7655232405405332</v>
      </c>
      <c r="K15" s="229">
        <v>6.3767843249916698</v>
      </c>
      <c r="L15" s="229">
        <v>6.6071879772837354</v>
      </c>
      <c r="M15" s="229">
        <v>6.5482364031528135</v>
      </c>
      <c r="N15" s="229">
        <v>7.1906284810611867</v>
      </c>
      <c r="O15" s="229">
        <v>6.5843941652506386</v>
      </c>
      <c r="P15" s="229">
        <v>7.5459759251528133</v>
      </c>
      <c r="Q15" s="229">
        <v>7.0446769264355584</v>
      </c>
      <c r="R15" s="229">
        <v>7.2674627708884429</v>
      </c>
      <c r="S15" s="229">
        <v>8.2684346795944865</v>
      </c>
      <c r="T15" s="229">
        <v>8.6121307141765335</v>
      </c>
      <c r="U15" s="229">
        <v>7.8400935080892928</v>
      </c>
      <c r="V15" s="229">
        <v>8.1369359531301839</v>
      </c>
      <c r="W15" s="229">
        <v>8.3481815034029463</v>
      </c>
    </row>
    <row r="16" spans="1:23" ht="12" customHeight="1" x14ac:dyDescent="0.25">
      <c r="A16" s="39" t="s">
        <v>98</v>
      </c>
      <c r="B16" s="230">
        <f t="shared" ref="B16:W16" si="2">SUM(B17:B26)</f>
        <v>238.27567612521892</v>
      </c>
      <c r="C16" s="230">
        <f t="shared" si="2"/>
        <v>256.84059315662296</v>
      </c>
      <c r="D16" s="230">
        <f t="shared" si="2"/>
        <v>260.98802876234515</v>
      </c>
      <c r="E16" s="230">
        <f t="shared" si="2"/>
        <v>299.23570206684843</v>
      </c>
      <c r="F16" s="230">
        <f t="shared" si="2"/>
        <v>300.52385391999849</v>
      </c>
      <c r="G16" s="230">
        <f t="shared" si="2"/>
        <v>308.21354765477957</v>
      </c>
      <c r="H16" s="230">
        <f t="shared" si="2"/>
        <v>264.91119472179957</v>
      </c>
      <c r="I16" s="230">
        <f t="shared" si="2"/>
        <v>262.83198965777734</v>
      </c>
      <c r="J16" s="230">
        <f t="shared" si="2"/>
        <v>269.28199548648467</v>
      </c>
      <c r="K16" s="230">
        <f t="shared" si="2"/>
        <v>198.57239844739533</v>
      </c>
      <c r="L16" s="230">
        <f t="shared" si="2"/>
        <v>231.32593746930024</v>
      </c>
      <c r="M16" s="230">
        <f t="shared" si="2"/>
        <v>224.25520862745407</v>
      </c>
      <c r="N16" s="230">
        <f t="shared" si="2"/>
        <v>192.01797547082879</v>
      </c>
      <c r="O16" s="230">
        <f t="shared" si="2"/>
        <v>214.45373391713056</v>
      </c>
      <c r="P16" s="230">
        <f t="shared" si="2"/>
        <v>191.54499699743459</v>
      </c>
      <c r="Q16" s="230">
        <f t="shared" si="2"/>
        <v>211.34044462981564</v>
      </c>
      <c r="R16" s="230">
        <f t="shared" si="2"/>
        <v>134.17346998492667</v>
      </c>
      <c r="S16" s="230">
        <f t="shared" si="2"/>
        <v>122.64182536033663</v>
      </c>
      <c r="T16" s="230">
        <f t="shared" si="2"/>
        <v>126.93201735953701</v>
      </c>
      <c r="U16" s="230">
        <f t="shared" si="2"/>
        <v>132.43495167601426</v>
      </c>
      <c r="V16" s="230">
        <f t="shared" si="2"/>
        <v>140.4912630359664</v>
      </c>
      <c r="W16" s="230">
        <f t="shared" si="2"/>
        <v>131.82024444230461</v>
      </c>
    </row>
    <row r="17" spans="1:23" ht="12" customHeight="1" x14ac:dyDescent="0.25">
      <c r="A17" s="46" t="s">
        <v>30</v>
      </c>
      <c r="B17" s="231">
        <v>4.9199526077845288</v>
      </c>
      <c r="C17" s="231">
        <v>5.4704443106143357</v>
      </c>
      <c r="D17" s="231">
        <v>3.7639739337024904</v>
      </c>
      <c r="E17" s="231">
        <v>3.661143023194918</v>
      </c>
      <c r="F17" s="231">
        <v>2.6667637025407021</v>
      </c>
      <c r="G17" s="231">
        <v>3.8781454166323548</v>
      </c>
      <c r="H17" s="231">
        <v>3.4902891634808557</v>
      </c>
      <c r="I17" s="231">
        <v>5.9393898434257677</v>
      </c>
      <c r="J17" s="231">
        <v>5.193892875284603</v>
      </c>
      <c r="K17" s="231">
        <v>2.6400697810548133</v>
      </c>
      <c r="L17" s="231">
        <v>3.1143557116601608</v>
      </c>
      <c r="M17" s="231">
        <v>4.2461504439068243</v>
      </c>
      <c r="N17" s="231">
        <v>2.796281977406081</v>
      </c>
      <c r="O17" s="231">
        <v>1.9969580951085359</v>
      </c>
      <c r="P17" s="231">
        <v>2.7216196868340372</v>
      </c>
      <c r="Q17" s="231">
        <v>0.86338414009439679</v>
      </c>
      <c r="R17" s="231">
        <v>0.68280519124380301</v>
      </c>
      <c r="S17" s="231">
        <v>1.2702639744454036</v>
      </c>
      <c r="T17" s="231">
        <v>1.5099913337770536</v>
      </c>
      <c r="U17" s="231">
        <v>1.4139550743145906</v>
      </c>
      <c r="V17" s="231">
        <v>0.19128723030521061</v>
      </c>
      <c r="W17" s="231">
        <v>2.1238303011638971E-2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0.27192140828794542</v>
      </c>
      <c r="C19" s="231">
        <v>1.0932088996562677</v>
      </c>
      <c r="D19" s="231">
        <v>1.4362953821083333</v>
      </c>
      <c r="E19" s="231">
        <v>0.69592637625260445</v>
      </c>
      <c r="F19" s="231">
        <v>0.88996761271286473</v>
      </c>
      <c r="G19" s="231">
        <v>0.7392376506112408</v>
      </c>
      <c r="H19" s="231">
        <v>1.4119053239655583</v>
      </c>
      <c r="I19" s="231">
        <v>1.4403781668648679</v>
      </c>
      <c r="J19" s="231">
        <v>1.4362123253577144</v>
      </c>
      <c r="K19" s="231">
        <v>0.80980868845171461</v>
      </c>
      <c r="L19" s="231">
        <v>1.2428372666020437</v>
      </c>
      <c r="M19" s="231">
        <v>0.78673581233388667</v>
      </c>
      <c r="N19" s="231">
        <v>1.5383709077499741</v>
      </c>
      <c r="O19" s="231">
        <v>1.2083514059200204</v>
      </c>
      <c r="P19" s="231">
        <v>0.95048999342909601</v>
      </c>
      <c r="Q19" s="231">
        <v>1.294763126048341</v>
      </c>
      <c r="R19" s="231">
        <v>2.1030987697643164</v>
      </c>
      <c r="S19" s="231">
        <v>2.4127967831896773</v>
      </c>
      <c r="T19" s="231">
        <v>1.2824712419314306</v>
      </c>
      <c r="U19" s="231">
        <v>3.1004650511889342</v>
      </c>
      <c r="V19" s="231">
        <v>3.1954074538844148</v>
      </c>
      <c r="W19" s="231">
        <v>1.4067949505282069</v>
      </c>
    </row>
    <row r="20" spans="1:23" ht="12" customHeight="1" x14ac:dyDescent="0.25">
      <c r="A20" s="46" t="s">
        <v>83</v>
      </c>
      <c r="B20" s="231">
        <v>12.396238691453629</v>
      </c>
      <c r="C20" s="231">
        <v>11.8407251209254</v>
      </c>
      <c r="D20" s="231">
        <v>9.121625896010066</v>
      </c>
      <c r="E20" s="231">
        <v>21.030079157811123</v>
      </c>
      <c r="F20" s="231">
        <v>13.185671626562751</v>
      </c>
      <c r="G20" s="231">
        <v>11.32454099401901</v>
      </c>
      <c r="H20" s="231">
        <v>11.373143764415529</v>
      </c>
      <c r="I20" s="231">
        <v>18.583371110673628</v>
      </c>
      <c r="J20" s="231">
        <v>10.232105166511488</v>
      </c>
      <c r="K20" s="231">
        <v>9.3190970895302652</v>
      </c>
      <c r="L20" s="231">
        <v>9.519709503938758</v>
      </c>
      <c r="M20" s="231">
        <v>6.6671420417723262</v>
      </c>
      <c r="N20" s="231">
        <v>8.3149535137009138</v>
      </c>
      <c r="O20" s="231">
        <v>10.087784424764255</v>
      </c>
      <c r="P20" s="231">
        <v>8.585888760985231</v>
      </c>
      <c r="Q20" s="231">
        <v>10.108408862731235</v>
      </c>
      <c r="R20" s="231">
        <v>10.913966098883074</v>
      </c>
      <c r="S20" s="231">
        <v>8.0341756793706072</v>
      </c>
      <c r="T20" s="231">
        <v>6.6497303362423192</v>
      </c>
      <c r="U20" s="231">
        <v>8.5952065583881971</v>
      </c>
      <c r="V20" s="231">
        <v>5.205278351925978</v>
      </c>
      <c r="W20" s="231">
        <v>5.0111942350611072</v>
      </c>
    </row>
    <row r="21" spans="1:23" ht="12" customHeight="1" x14ac:dyDescent="0.25">
      <c r="A21" s="46" t="s">
        <v>70</v>
      </c>
      <c r="B21" s="231">
        <v>36.695438195928489</v>
      </c>
      <c r="C21" s="231">
        <v>36.676477466422263</v>
      </c>
      <c r="D21" s="231">
        <v>31.861348743216652</v>
      </c>
      <c r="E21" s="231">
        <v>13.84207043565144</v>
      </c>
      <c r="F21" s="231">
        <v>27.918141556259673</v>
      </c>
      <c r="G21" s="231">
        <v>23.293999033231863</v>
      </c>
      <c r="H21" s="231">
        <v>18.046615380387593</v>
      </c>
      <c r="I21" s="231">
        <v>10.313200758185623</v>
      </c>
      <c r="J21" s="231">
        <v>8.0653455019508904</v>
      </c>
      <c r="K21" s="231">
        <v>5.9297488964500902</v>
      </c>
      <c r="L21" s="231">
        <v>8.3011922206141939</v>
      </c>
      <c r="M21" s="231">
        <v>6.6772327954456294</v>
      </c>
      <c r="N21" s="231">
        <v>6.8066257616871582</v>
      </c>
      <c r="O21" s="231">
        <v>5.8909008716648019</v>
      </c>
      <c r="P21" s="231">
        <v>6.8948677469258426</v>
      </c>
      <c r="Q21" s="231">
        <v>7.6366436251698842</v>
      </c>
      <c r="R21" s="231">
        <v>8.219524262504299</v>
      </c>
      <c r="S21" s="231">
        <v>0.28450887154433119</v>
      </c>
      <c r="T21" s="231">
        <v>0.4086516806360575</v>
      </c>
      <c r="U21" s="231">
        <v>9.0688449642628477</v>
      </c>
      <c r="V21" s="231">
        <v>12.287655011592008</v>
      </c>
      <c r="W21" s="231">
        <v>8.2400615103209471</v>
      </c>
    </row>
    <row r="22" spans="1:23" ht="12" customHeight="1" x14ac:dyDescent="0.25">
      <c r="A22" s="46" t="s">
        <v>34</v>
      </c>
      <c r="B22" s="231">
        <v>1.050902837535153</v>
      </c>
      <c r="C22" s="231">
        <v>1.050902837530189</v>
      </c>
      <c r="D22" s="231">
        <v>1.0509028375259359</v>
      </c>
      <c r="E22" s="231">
        <v>10.509200343804148</v>
      </c>
      <c r="F22" s="231">
        <v>1.05090283751143</v>
      </c>
      <c r="G22" s="231">
        <v>1.0509028375106331</v>
      </c>
      <c r="H22" s="231">
        <v>1.0509028375089631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1.050902837507268</v>
      </c>
      <c r="O22" s="231">
        <v>1.05090283751082</v>
      </c>
      <c r="P22" s="231">
        <v>1.0509028375061811</v>
      </c>
      <c r="Q22" s="231">
        <v>1.0509028375096581</v>
      </c>
      <c r="R22" s="231">
        <v>4.2036973345298332</v>
      </c>
      <c r="S22" s="231">
        <v>4.2036973345613129</v>
      </c>
      <c r="T22" s="231">
        <v>1.0509028375117559</v>
      </c>
      <c r="U22" s="231">
        <v>2.1018056750126872</v>
      </c>
      <c r="V22" s="231">
        <v>1.0509888220293644</v>
      </c>
      <c r="W22" s="231">
        <v>0.63052450561041318</v>
      </c>
    </row>
    <row r="23" spans="1:23" ht="12" customHeight="1" x14ac:dyDescent="0.25">
      <c r="A23" s="46" t="s">
        <v>72</v>
      </c>
      <c r="B23" s="231">
        <v>60.481020041477116</v>
      </c>
      <c r="C23" s="231">
        <v>71.647826612330618</v>
      </c>
      <c r="D23" s="231">
        <v>55.693365323836687</v>
      </c>
      <c r="E23" s="231">
        <v>85.032187018288809</v>
      </c>
      <c r="F23" s="231">
        <v>79.862673441329889</v>
      </c>
      <c r="G23" s="231">
        <v>78.281294542295498</v>
      </c>
      <c r="H23" s="231">
        <v>83.167255822695935</v>
      </c>
      <c r="I23" s="231">
        <v>83.494152216994607</v>
      </c>
      <c r="J23" s="231">
        <v>68.994584085168938</v>
      </c>
      <c r="K23" s="231">
        <v>50.813122362440325</v>
      </c>
      <c r="L23" s="231">
        <v>61.458466012769783</v>
      </c>
      <c r="M23" s="231">
        <v>59.57699862383339</v>
      </c>
      <c r="N23" s="231">
        <v>59.260229757674232</v>
      </c>
      <c r="O23" s="231">
        <v>74.521441755140316</v>
      </c>
      <c r="P23" s="231">
        <v>51.049844036269718</v>
      </c>
      <c r="Q23" s="231">
        <v>50.246582505674631</v>
      </c>
      <c r="R23" s="231">
        <v>61.138471795181147</v>
      </c>
      <c r="S23" s="231">
        <v>57.10797399760294</v>
      </c>
      <c r="T23" s="231">
        <v>65.063407921023511</v>
      </c>
      <c r="U23" s="231">
        <v>62.666500409852858</v>
      </c>
      <c r="V23" s="231">
        <v>64.808933942486618</v>
      </c>
      <c r="W23" s="231">
        <v>59.659492064410117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3.8155631985738192</v>
      </c>
      <c r="F24" s="231">
        <v>0</v>
      </c>
      <c r="G24" s="231">
        <v>0</v>
      </c>
      <c r="H24" s="231">
        <v>0</v>
      </c>
      <c r="I24" s="231">
        <v>0</v>
      </c>
      <c r="J24" s="231">
        <v>3.3573516766566658</v>
      </c>
      <c r="K24" s="231">
        <v>0.3792777300235281</v>
      </c>
      <c r="L24" s="231">
        <v>0</v>
      </c>
      <c r="M24" s="231">
        <v>0</v>
      </c>
      <c r="N24" s="231">
        <v>0.17506448838671046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78.703624528204926</v>
      </c>
      <c r="C25" s="231">
        <v>89.269176440095308</v>
      </c>
      <c r="D25" s="231">
        <v>113.18149687087696</v>
      </c>
      <c r="E25" s="231">
        <v>118.97094266021645</v>
      </c>
      <c r="F25" s="231">
        <v>119.37028344556651</v>
      </c>
      <c r="G25" s="231">
        <v>129.98171265022972</v>
      </c>
      <c r="H25" s="231">
        <v>83.817342103756715</v>
      </c>
      <c r="I25" s="231">
        <v>86.38333763173901</v>
      </c>
      <c r="J25" s="231">
        <v>117.61729319522819</v>
      </c>
      <c r="K25" s="231">
        <v>85.617473384881293</v>
      </c>
      <c r="L25" s="231">
        <v>104.14776024724777</v>
      </c>
      <c r="M25" s="231">
        <v>109.27979671885063</v>
      </c>
      <c r="N25" s="231">
        <v>76.248633072222006</v>
      </c>
      <c r="O25" s="231">
        <v>86.784496849704524</v>
      </c>
      <c r="P25" s="231">
        <v>88.477110505920038</v>
      </c>
      <c r="Q25" s="231">
        <v>102.8559246246641</v>
      </c>
      <c r="R25" s="231">
        <v>9.1263519337138987</v>
      </c>
      <c r="S25" s="231">
        <v>12.307170543441185</v>
      </c>
      <c r="T25" s="231">
        <v>15.211573961787222</v>
      </c>
      <c r="U25" s="231">
        <v>12.0259211500557</v>
      </c>
      <c r="V25" s="231">
        <v>16.778539396918273</v>
      </c>
      <c r="W25" s="231">
        <v>15.841050654995737</v>
      </c>
    </row>
    <row r="26" spans="1:23" ht="12" customHeight="1" x14ac:dyDescent="0.25">
      <c r="A26" s="46" t="s">
        <v>79</v>
      </c>
      <c r="B26" s="231">
        <v>43.756577814547128</v>
      </c>
      <c r="C26" s="231">
        <v>39.791831469048596</v>
      </c>
      <c r="D26" s="231">
        <v>44.879019775068009</v>
      </c>
      <c r="E26" s="231">
        <v>41.678589853055158</v>
      </c>
      <c r="F26" s="231">
        <v>55.57944969751464</v>
      </c>
      <c r="G26" s="231">
        <v>59.663714530249273</v>
      </c>
      <c r="H26" s="231">
        <v>62.5537403255884</v>
      </c>
      <c r="I26" s="231">
        <v>56.678159929893816</v>
      </c>
      <c r="J26" s="231">
        <v>54.385210660326216</v>
      </c>
      <c r="K26" s="231">
        <v>43.06380051456329</v>
      </c>
      <c r="L26" s="231">
        <v>43.54161650646752</v>
      </c>
      <c r="M26" s="231">
        <v>37.021152191311401</v>
      </c>
      <c r="N26" s="231">
        <v>35.826913154494434</v>
      </c>
      <c r="O26" s="231">
        <v>32.912897677317297</v>
      </c>
      <c r="P26" s="231">
        <v>31.814273429564441</v>
      </c>
      <c r="Q26" s="231">
        <v>37.283834907923385</v>
      </c>
      <c r="R26" s="231">
        <v>37.785554599106305</v>
      </c>
      <c r="S26" s="231">
        <v>37.021238176181157</v>
      </c>
      <c r="T26" s="231">
        <v>35.755288046627662</v>
      </c>
      <c r="U26" s="231">
        <v>33.462252792938465</v>
      </c>
      <c r="V26" s="231">
        <v>36.973172826824516</v>
      </c>
      <c r="W26" s="231">
        <v>41.009888218366427</v>
      </c>
    </row>
    <row r="27" spans="1:23" ht="12" customHeight="1" x14ac:dyDescent="0.25">
      <c r="A27" s="39" t="s">
        <v>99</v>
      </c>
      <c r="B27" s="230">
        <f t="shared" ref="B27:W27" si="3">SUM(B28:B37)</f>
        <v>269.17206978749584</v>
      </c>
      <c r="C27" s="230">
        <f t="shared" si="3"/>
        <v>312.81772193889515</v>
      </c>
      <c r="D27" s="230">
        <f t="shared" si="3"/>
        <v>252.72239766310582</v>
      </c>
      <c r="E27" s="230">
        <f t="shared" si="3"/>
        <v>285.22240728765485</v>
      </c>
      <c r="F27" s="230">
        <f t="shared" si="3"/>
        <v>299.78386495965418</v>
      </c>
      <c r="G27" s="230">
        <f t="shared" si="3"/>
        <v>318.69762585626245</v>
      </c>
      <c r="H27" s="230">
        <f t="shared" si="3"/>
        <v>334.09549313770594</v>
      </c>
      <c r="I27" s="230">
        <f t="shared" si="3"/>
        <v>408.18452245805952</v>
      </c>
      <c r="J27" s="230">
        <f t="shared" si="3"/>
        <v>382.1467734204922</v>
      </c>
      <c r="K27" s="230">
        <f t="shared" si="3"/>
        <v>265.60602970094874</v>
      </c>
      <c r="L27" s="230">
        <f t="shared" si="3"/>
        <v>278.70552040199931</v>
      </c>
      <c r="M27" s="230">
        <f t="shared" si="3"/>
        <v>297.64190537580117</v>
      </c>
      <c r="N27" s="230">
        <f t="shared" si="3"/>
        <v>304.24132326370869</v>
      </c>
      <c r="O27" s="230">
        <f t="shared" si="3"/>
        <v>351.1499452817643</v>
      </c>
      <c r="P27" s="230">
        <f t="shared" si="3"/>
        <v>299.86653804874072</v>
      </c>
      <c r="Q27" s="230">
        <f t="shared" si="3"/>
        <v>260.69584330016824</v>
      </c>
      <c r="R27" s="230">
        <f t="shared" si="3"/>
        <v>260.18493091590403</v>
      </c>
      <c r="S27" s="230">
        <f t="shared" si="3"/>
        <v>272.69939933563774</v>
      </c>
      <c r="T27" s="230">
        <f t="shared" si="3"/>
        <v>287.98000602054196</v>
      </c>
      <c r="U27" s="230">
        <f t="shared" si="3"/>
        <v>256.65717121972796</v>
      </c>
      <c r="V27" s="230">
        <f t="shared" si="3"/>
        <v>198.48690321323988</v>
      </c>
      <c r="W27" s="230">
        <f t="shared" si="3"/>
        <v>184.29448849241561</v>
      </c>
    </row>
    <row r="28" spans="1:23" ht="12" customHeight="1" x14ac:dyDescent="0.25">
      <c r="A28" s="18" t="s">
        <v>30</v>
      </c>
      <c r="B28" s="232">
        <v>83.458121338905059</v>
      </c>
      <c r="C28" s="232">
        <v>110.66128397829361</v>
      </c>
      <c r="D28" s="232">
        <v>60.348837760192623</v>
      </c>
      <c r="E28" s="232">
        <v>50.069295497871295</v>
      </c>
      <c r="F28" s="232">
        <v>58.685428902790349</v>
      </c>
      <c r="G28" s="232">
        <v>74.659171866256699</v>
      </c>
      <c r="H28" s="232">
        <v>75.387354860594783</v>
      </c>
      <c r="I28" s="232">
        <v>141.97316389690096</v>
      </c>
      <c r="J28" s="232">
        <v>141.60094805334819</v>
      </c>
      <c r="K28" s="232">
        <v>78.456146899942595</v>
      </c>
      <c r="L28" s="232">
        <v>71.43792287819366</v>
      </c>
      <c r="M28" s="232">
        <v>85.939662109833492</v>
      </c>
      <c r="N28" s="232">
        <v>72.565110971863049</v>
      </c>
      <c r="O28" s="232">
        <v>65.563317055364379</v>
      </c>
      <c r="P28" s="232">
        <v>73.345792179030084</v>
      </c>
      <c r="Q28" s="232">
        <v>28.364302876242665</v>
      </c>
      <c r="R28" s="232">
        <v>22.024675462238569</v>
      </c>
      <c r="S28" s="232">
        <v>36.623459155391217</v>
      </c>
      <c r="T28" s="232">
        <v>44.558366361837734</v>
      </c>
      <c r="U28" s="232">
        <v>46.008572870655307</v>
      </c>
      <c r="V28" s="232">
        <v>6.3707076106234224</v>
      </c>
      <c r="W28" s="232">
        <v>0.15743753533745811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0.81483697520302656</v>
      </c>
      <c r="C30" s="232">
        <v>1.0803078673256763</v>
      </c>
      <c r="D30" s="232">
        <v>0.73722138487361066</v>
      </c>
      <c r="E30" s="232">
        <v>1.4775903907293395</v>
      </c>
      <c r="F30" s="232">
        <v>1.2835491542690791</v>
      </c>
      <c r="G30" s="232">
        <v>1.4342791163707032</v>
      </c>
      <c r="H30" s="232">
        <v>1.8483698265073567</v>
      </c>
      <c r="I30" s="232">
        <v>1.8198969836080472</v>
      </c>
      <c r="J30" s="232">
        <v>1.8240628251152007</v>
      </c>
      <c r="K30" s="232">
        <v>1.3637080785302294</v>
      </c>
      <c r="L30" s="232">
        <v>1.985451641394516</v>
      </c>
      <c r="M30" s="232">
        <v>1.3654567929971533</v>
      </c>
      <c r="N30" s="232">
        <v>3.8954210097048847</v>
      </c>
      <c r="O30" s="232">
        <v>3.1386821280438664</v>
      </c>
      <c r="P30" s="232">
        <v>2.309785157043819</v>
      </c>
      <c r="Q30" s="232">
        <v>4.1390287914065178</v>
      </c>
      <c r="R30" s="232">
        <v>3.3306931476905426</v>
      </c>
      <c r="S30" s="232">
        <v>4.1077535177561533</v>
      </c>
      <c r="T30" s="232">
        <v>3.0645622920324573</v>
      </c>
      <c r="U30" s="232">
        <v>5.0827679668678165</v>
      </c>
      <c r="V30" s="232">
        <v>4.1401041540261607</v>
      </c>
      <c r="W30" s="232">
        <v>2.6140992885087666</v>
      </c>
    </row>
    <row r="31" spans="1:23" ht="12" customHeight="1" x14ac:dyDescent="0.25">
      <c r="A31" s="18" t="s">
        <v>83</v>
      </c>
      <c r="B31" s="232">
        <v>21.973111769515352</v>
      </c>
      <c r="C31" s="232">
        <v>21.256633301174226</v>
      </c>
      <c r="D31" s="232">
        <v>25.353473629849987</v>
      </c>
      <c r="E31" s="232">
        <v>42.49178907551623</v>
      </c>
      <c r="F31" s="232">
        <v>38.664332290146199</v>
      </c>
      <c r="G31" s="232">
        <v>34.776077294394995</v>
      </c>
      <c r="H31" s="232">
        <v>38.782886942218518</v>
      </c>
      <c r="I31" s="232">
        <v>41.692084370365919</v>
      </c>
      <c r="J31" s="232">
        <v>36.18387664357212</v>
      </c>
      <c r="K31" s="232">
        <v>31.185006323198053</v>
      </c>
      <c r="L31" s="232">
        <v>32.061437031222951</v>
      </c>
      <c r="M31" s="232">
        <v>38.93137738952575</v>
      </c>
      <c r="N31" s="232">
        <v>42.35618012359901</v>
      </c>
      <c r="O31" s="232">
        <v>38.592007283263172</v>
      </c>
      <c r="P31" s="232">
        <v>37.211321387459861</v>
      </c>
      <c r="Q31" s="232">
        <v>39.298926017700836</v>
      </c>
      <c r="R31" s="232">
        <v>43.701391229106797</v>
      </c>
      <c r="S31" s="232">
        <v>33.630198072787564</v>
      </c>
      <c r="T31" s="232">
        <v>36.21602421905741</v>
      </c>
      <c r="U31" s="232">
        <v>29.399289897975692</v>
      </c>
      <c r="V31" s="232">
        <v>30.501810921618642</v>
      </c>
      <c r="W31" s="232">
        <v>12.167788728900224</v>
      </c>
    </row>
    <row r="32" spans="1:23" ht="12" customHeight="1" x14ac:dyDescent="0.25">
      <c r="A32" s="18" t="s">
        <v>70</v>
      </c>
      <c r="B32" s="232">
        <v>14.508345123074079</v>
      </c>
      <c r="C32" s="232">
        <v>19.268406454471972</v>
      </c>
      <c r="D32" s="232">
        <v>15.549743260222726</v>
      </c>
      <c r="E32" s="232">
        <v>8.9151952565239618</v>
      </c>
      <c r="F32" s="232">
        <v>14.751849845288053</v>
      </c>
      <c r="G32" s="232">
        <v>15.582957114661518</v>
      </c>
      <c r="H32" s="232">
        <v>12.296376881005351</v>
      </c>
      <c r="I32" s="232">
        <v>7.7030503166209101</v>
      </c>
      <c r="J32" s="232">
        <v>6.1579563037240845</v>
      </c>
      <c r="K32" s="232">
        <v>4.5006036400933302</v>
      </c>
      <c r="L32" s="232">
        <v>6.8703469023436696</v>
      </c>
      <c r="M32" s="232">
        <v>4.5636958374004575</v>
      </c>
      <c r="N32" s="232">
        <v>4.4343028711589287</v>
      </c>
      <c r="O32" s="232">
        <v>4.4133123699517069</v>
      </c>
      <c r="P32" s="232">
        <v>4.3461468704430297</v>
      </c>
      <c r="Q32" s="232">
        <v>4.541086383428568</v>
      </c>
      <c r="R32" s="232">
        <v>3.9582057460941531</v>
      </c>
      <c r="S32" s="232">
        <v>2.525723286667191</v>
      </c>
      <c r="T32" s="232">
        <v>2.5795684397422742</v>
      </c>
      <c r="U32" s="232">
        <v>5.9291773917130772</v>
      </c>
      <c r="V32" s="232">
        <v>7.5940302850545933</v>
      </c>
      <c r="W32" s="232">
        <v>6.3829823417856719</v>
      </c>
    </row>
    <row r="33" spans="1:23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</row>
    <row r="34" spans="1:23" ht="12" customHeight="1" x14ac:dyDescent="0.25">
      <c r="A34" s="18" t="s">
        <v>72</v>
      </c>
      <c r="B34" s="232">
        <v>55.043585654426046</v>
      </c>
      <c r="C34" s="232">
        <v>67.367196042850679</v>
      </c>
      <c r="D34" s="232">
        <v>50.898107179979888</v>
      </c>
      <c r="E34" s="232">
        <v>74.680413413711804</v>
      </c>
      <c r="F34" s="232">
        <v>74.054317782512328</v>
      </c>
      <c r="G34" s="232">
        <v>79.695619758111704</v>
      </c>
      <c r="H34" s="232">
        <v>81.353893268373454</v>
      </c>
      <c r="I34" s="232">
        <v>83.626374845621783</v>
      </c>
      <c r="J34" s="232">
        <v>69.023751447035792</v>
      </c>
      <c r="K34" s="232">
        <v>44.669243235554191</v>
      </c>
      <c r="L34" s="232">
        <v>49.241967481656921</v>
      </c>
      <c r="M34" s="232">
        <v>50.755151640959156</v>
      </c>
      <c r="N34" s="232">
        <v>56.916241953790227</v>
      </c>
      <c r="O34" s="232">
        <v>67.321395090361918</v>
      </c>
      <c r="P34" s="232">
        <v>45.926937676070494</v>
      </c>
      <c r="Q34" s="232">
        <v>43.985097015456041</v>
      </c>
      <c r="R34" s="232">
        <v>46.138277667044406</v>
      </c>
      <c r="S34" s="232">
        <v>39.518943725854299</v>
      </c>
      <c r="T34" s="232">
        <v>43.705390507561262</v>
      </c>
      <c r="U34" s="232">
        <v>35.158029714493722</v>
      </c>
      <c r="V34" s="232">
        <v>29.440224793839789</v>
      </c>
      <c r="W34" s="232">
        <v>38.278273471734863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0.54547263430582404</v>
      </c>
      <c r="C36" s="232">
        <v>0.72807205517553086</v>
      </c>
      <c r="D36" s="232">
        <v>0.72417810762691204</v>
      </c>
      <c r="E36" s="232">
        <v>0.52372629937082138</v>
      </c>
      <c r="F36" s="232">
        <v>0.4109719284661395</v>
      </c>
      <c r="G36" s="232">
        <v>0.52379035922857042</v>
      </c>
      <c r="H36" s="232">
        <v>0.63854783605411569</v>
      </c>
      <c r="I36" s="232">
        <v>0.79542419113286655</v>
      </c>
      <c r="J36" s="232">
        <v>0.73085813753191076</v>
      </c>
      <c r="K36" s="232">
        <v>0.3431457036827652</v>
      </c>
      <c r="L36" s="232">
        <v>0.22782014828102604</v>
      </c>
      <c r="M36" s="232">
        <v>0.15941222353971796</v>
      </c>
      <c r="N36" s="232">
        <v>0.18206340241256669</v>
      </c>
      <c r="O36" s="232">
        <v>55.424359556142392</v>
      </c>
      <c r="P36" s="232">
        <v>16.137506862953558</v>
      </c>
      <c r="Q36" s="232">
        <v>22.991968754527662</v>
      </c>
      <c r="R36" s="232">
        <v>16.453957610568132</v>
      </c>
      <c r="S36" s="232">
        <v>25.438315269112547</v>
      </c>
      <c r="T36" s="232">
        <v>23.419896373552412</v>
      </c>
      <c r="U36" s="232">
        <v>19.238395272988143</v>
      </c>
      <c r="V36" s="232">
        <v>4.1899902677420862</v>
      </c>
      <c r="W36" s="232">
        <v>0.25654177836625891</v>
      </c>
    </row>
    <row r="37" spans="1:23" ht="12" customHeight="1" x14ac:dyDescent="0.25">
      <c r="A37" s="47" t="s">
        <v>38</v>
      </c>
      <c r="B37" s="233">
        <v>92.828596292066408</v>
      </c>
      <c r="C37" s="233">
        <v>92.455822239603421</v>
      </c>
      <c r="D37" s="233">
        <v>99.110836340360095</v>
      </c>
      <c r="E37" s="233">
        <v>107.06439735393141</v>
      </c>
      <c r="F37" s="233">
        <v>111.93341505618201</v>
      </c>
      <c r="G37" s="233">
        <v>112.02573034723825</v>
      </c>
      <c r="H37" s="233">
        <v>123.7880635229524</v>
      </c>
      <c r="I37" s="233">
        <v>130.57452785380909</v>
      </c>
      <c r="J37" s="233">
        <v>126.62532001016488</v>
      </c>
      <c r="K37" s="233">
        <v>105.08817581994761</v>
      </c>
      <c r="L37" s="233">
        <v>116.88057431890657</v>
      </c>
      <c r="M37" s="233">
        <v>115.92714938154545</v>
      </c>
      <c r="N37" s="233">
        <v>123.89200293118002</v>
      </c>
      <c r="O37" s="233">
        <v>116.69687179863683</v>
      </c>
      <c r="P37" s="233">
        <v>120.58904791573983</v>
      </c>
      <c r="Q37" s="233">
        <v>117.37543346140598</v>
      </c>
      <c r="R37" s="233">
        <v>124.57773005316145</v>
      </c>
      <c r="S37" s="233">
        <v>130.85500630806874</v>
      </c>
      <c r="T37" s="233">
        <v>134.43619782675842</v>
      </c>
      <c r="U37" s="233">
        <v>115.84093810503418</v>
      </c>
      <c r="V37" s="233">
        <v>116.25003518033517</v>
      </c>
      <c r="W37" s="233">
        <v>124.43736534778236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0.99999999999999989</v>
      </c>
      <c r="E41" s="234">
        <f t="shared" si="4"/>
        <v>0.99999999999999978</v>
      </c>
      <c r="F41" s="234">
        <f t="shared" si="4"/>
        <v>1</v>
      </c>
      <c r="G41" s="234">
        <f t="shared" si="4"/>
        <v>0.99999999999999989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0.99999999999999989</v>
      </c>
      <c r="N41" s="234">
        <f t="shared" si="4"/>
        <v>0.99999999999999989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0.99999999999999978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1.2916663673584608E-2</v>
      </c>
      <c r="C42" s="235">
        <f t="shared" si="5"/>
        <v>1.1841248721278938E-2</v>
      </c>
      <c r="D42" s="235">
        <f t="shared" si="5"/>
        <v>1.2453446544438021E-2</v>
      </c>
      <c r="E42" s="235">
        <f t="shared" si="5"/>
        <v>1.179626704709121E-2</v>
      </c>
      <c r="F42" s="235">
        <f t="shared" si="5"/>
        <v>1.1839122590117742E-2</v>
      </c>
      <c r="G42" s="235">
        <f t="shared" si="5"/>
        <v>1.1317018315066677E-2</v>
      </c>
      <c r="H42" s="235">
        <f t="shared" si="5"/>
        <v>1.2168070308565947E-2</v>
      </c>
      <c r="I42" s="235">
        <f t="shared" si="5"/>
        <v>1.1386496713363692E-2</v>
      </c>
      <c r="J42" s="235">
        <f t="shared" si="5"/>
        <v>1.1196634182089361E-2</v>
      </c>
      <c r="K42" s="235">
        <f t="shared" si="5"/>
        <v>1.2369253085032063E-2</v>
      </c>
      <c r="L42" s="235">
        <f t="shared" si="5"/>
        <v>1.191548469231371E-2</v>
      </c>
      <c r="M42" s="235">
        <f t="shared" si="5"/>
        <v>1.1864483727671078E-2</v>
      </c>
      <c r="N42" s="235">
        <f t="shared" si="5"/>
        <v>1.3006467769408838E-2</v>
      </c>
      <c r="O42" s="235">
        <f t="shared" si="5"/>
        <v>1.1983742883655871E-2</v>
      </c>
      <c r="P42" s="235">
        <f t="shared" si="5"/>
        <v>1.2852856488133196E-2</v>
      </c>
      <c r="Q42" s="235">
        <f t="shared" si="5"/>
        <v>1.2774877387941315E-2</v>
      </c>
      <c r="R42" s="235">
        <f t="shared" si="5"/>
        <v>1.5048053997887462E-2</v>
      </c>
      <c r="S42" s="235">
        <f t="shared" si="5"/>
        <v>1.5377232206493268E-2</v>
      </c>
      <c r="T42" s="235">
        <f t="shared" si="5"/>
        <v>1.5216246785387954E-2</v>
      </c>
      <c r="U42" s="235">
        <f t="shared" si="5"/>
        <v>1.517684124528202E-2</v>
      </c>
      <c r="V42" s="235">
        <f t="shared" si="5"/>
        <v>1.663449407720001E-2</v>
      </c>
      <c r="W42" s="235">
        <f t="shared" si="5"/>
        <v>1.7155013362766227E-2</v>
      </c>
    </row>
    <row r="43" spans="1:23" ht="12" customHeight="1" x14ac:dyDescent="0.25">
      <c r="A43" s="202" t="s">
        <v>93</v>
      </c>
      <c r="B43" s="235">
        <f t="shared" ref="B43:W43" si="6">IF(B7=0,0,B7/B$5)</f>
        <v>1.9694662492999573E-2</v>
      </c>
      <c r="C43" s="235">
        <f t="shared" si="6"/>
        <v>1.7984521419299095E-2</v>
      </c>
      <c r="D43" s="235">
        <f t="shared" si="6"/>
        <v>1.8344479672223888E-2</v>
      </c>
      <c r="E43" s="235">
        <f t="shared" si="6"/>
        <v>1.7601221465338848E-2</v>
      </c>
      <c r="F43" s="235">
        <f t="shared" si="6"/>
        <v>1.8071918290875906E-2</v>
      </c>
      <c r="G43" s="235">
        <f t="shared" si="6"/>
        <v>1.7908008789858067E-2</v>
      </c>
      <c r="H43" s="235">
        <f t="shared" si="6"/>
        <v>1.9041717894252387E-2</v>
      </c>
      <c r="I43" s="235">
        <f t="shared" si="6"/>
        <v>1.6799155229219761E-2</v>
      </c>
      <c r="J43" s="235">
        <f t="shared" si="6"/>
        <v>1.7545394098763031E-2</v>
      </c>
      <c r="K43" s="235">
        <f t="shared" si="6"/>
        <v>1.9793676814148366E-2</v>
      </c>
      <c r="L43" s="235">
        <f t="shared" si="6"/>
        <v>1.7634660660750302E-2</v>
      </c>
      <c r="M43" s="235">
        <f t="shared" si="6"/>
        <v>1.6040130213890655E-2</v>
      </c>
      <c r="N43" s="235">
        <f t="shared" si="6"/>
        <v>1.7608377240800631E-2</v>
      </c>
      <c r="O43" s="235">
        <f t="shared" si="6"/>
        <v>1.7631998194759985E-2</v>
      </c>
      <c r="P43" s="235">
        <f t="shared" si="6"/>
        <v>1.600643272875393E-2</v>
      </c>
      <c r="Q43" s="235">
        <f t="shared" si="6"/>
        <v>1.5777412576452252E-2</v>
      </c>
      <c r="R43" s="235">
        <f t="shared" si="6"/>
        <v>1.8063635754804082E-2</v>
      </c>
      <c r="S43" s="235">
        <f t="shared" si="6"/>
        <v>1.8478241746881181E-2</v>
      </c>
      <c r="T43" s="235">
        <f t="shared" si="6"/>
        <v>1.8311702350542761E-2</v>
      </c>
      <c r="U43" s="235">
        <f t="shared" si="6"/>
        <v>1.9136064483389611E-2</v>
      </c>
      <c r="V43" s="235">
        <f t="shared" si="6"/>
        <v>2.0265820630881483E-2</v>
      </c>
      <c r="W43" s="235">
        <f t="shared" si="6"/>
        <v>2.1570177997118568E-2</v>
      </c>
    </row>
    <row r="44" spans="1:23" ht="12" customHeight="1" x14ac:dyDescent="0.25">
      <c r="A44" s="202" t="s">
        <v>94</v>
      </c>
      <c r="B44" s="235">
        <f t="shared" ref="B44:W44" si="7">IF(B8=0,0,B8/B$5)</f>
        <v>2.9038706156408509E-2</v>
      </c>
      <c r="C44" s="235">
        <f t="shared" si="7"/>
        <v>2.6193195092971626E-2</v>
      </c>
      <c r="D44" s="235">
        <f t="shared" si="7"/>
        <v>2.9060093870127122E-2</v>
      </c>
      <c r="E44" s="235">
        <f t="shared" si="7"/>
        <v>2.7729152375271043E-2</v>
      </c>
      <c r="F44" s="235">
        <f t="shared" si="7"/>
        <v>2.8102543946720224E-2</v>
      </c>
      <c r="G44" s="235">
        <f t="shared" si="7"/>
        <v>2.7928701426015824E-2</v>
      </c>
      <c r="H44" s="235">
        <f t="shared" si="7"/>
        <v>3.0294115694743086E-2</v>
      </c>
      <c r="I44" s="235">
        <f t="shared" si="7"/>
        <v>2.7242412568784399E-2</v>
      </c>
      <c r="J44" s="235">
        <f t="shared" si="7"/>
        <v>2.7502798324831573E-2</v>
      </c>
      <c r="K44" s="235">
        <f t="shared" si="7"/>
        <v>3.1875565882142978E-2</v>
      </c>
      <c r="L44" s="235">
        <f t="shared" si="7"/>
        <v>3.0483580653946192E-2</v>
      </c>
      <c r="M44" s="235">
        <f t="shared" si="7"/>
        <v>2.8074879454833886E-2</v>
      </c>
      <c r="N44" s="235">
        <f t="shared" si="7"/>
        <v>3.1304318359829018E-2</v>
      </c>
      <c r="O44" s="235">
        <f t="shared" si="7"/>
        <v>2.8809686133253562E-2</v>
      </c>
      <c r="P44" s="235">
        <f t="shared" si="7"/>
        <v>2.9506443389647259E-2</v>
      </c>
      <c r="Q44" s="235">
        <f t="shared" si="7"/>
        <v>3.0166796542373742E-2</v>
      </c>
      <c r="R44" s="235">
        <f t="shared" si="7"/>
        <v>3.5836357682049007E-2</v>
      </c>
      <c r="S44" s="235">
        <f t="shared" si="7"/>
        <v>3.7152812091903978E-2</v>
      </c>
      <c r="T44" s="235">
        <f t="shared" si="7"/>
        <v>3.7160527109024982E-2</v>
      </c>
      <c r="U44" s="235">
        <f t="shared" si="7"/>
        <v>3.82269172542904E-2</v>
      </c>
      <c r="V44" s="235">
        <f t="shared" si="7"/>
        <v>4.2835242331482871E-2</v>
      </c>
      <c r="W44" s="235">
        <f t="shared" si="7"/>
        <v>4.6088998312147141E-2</v>
      </c>
    </row>
    <row r="45" spans="1:23" ht="12" customHeight="1" x14ac:dyDescent="0.25">
      <c r="A45" s="202" t="s">
        <v>95</v>
      </c>
      <c r="B45" s="235">
        <f t="shared" ref="B45:W45" si="8">IF(B9=0,0,B9/B$5)</f>
        <v>3.9281606970920577E-2</v>
      </c>
      <c r="C45" s="235">
        <f t="shared" si="8"/>
        <v>3.5579826081451674E-2</v>
      </c>
      <c r="D45" s="235">
        <f t="shared" si="8"/>
        <v>3.817778033067401E-2</v>
      </c>
      <c r="E45" s="235">
        <f t="shared" si="8"/>
        <v>3.7737593667374635E-2</v>
      </c>
      <c r="F45" s="235">
        <f t="shared" si="8"/>
        <v>3.9497980924507889E-2</v>
      </c>
      <c r="G45" s="235">
        <f t="shared" si="8"/>
        <v>3.9302190095643771E-2</v>
      </c>
      <c r="H45" s="235">
        <f t="shared" si="8"/>
        <v>4.170277027953128E-2</v>
      </c>
      <c r="I45" s="235">
        <f t="shared" si="8"/>
        <v>3.5660831206223098E-2</v>
      </c>
      <c r="J45" s="235">
        <f t="shared" si="8"/>
        <v>3.5804875319979071E-2</v>
      </c>
      <c r="K45" s="235">
        <f t="shared" si="8"/>
        <v>4.0577197861053307E-2</v>
      </c>
      <c r="L45" s="235">
        <f t="shared" si="8"/>
        <v>3.8032204933691791E-2</v>
      </c>
      <c r="M45" s="235">
        <f t="shared" si="8"/>
        <v>3.5223262726385429E-2</v>
      </c>
      <c r="N45" s="235">
        <f t="shared" si="8"/>
        <v>3.9039296053281748E-2</v>
      </c>
      <c r="O45" s="235">
        <f t="shared" si="8"/>
        <v>3.866916176251825E-2</v>
      </c>
      <c r="P45" s="235">
        <f t="shared" si="8"/>
        <v>3.8597851418989228E-2</v>
      </c>
      <c r="Q45" s="235">
        <f t="shared" si="8"/>
        <v>3.9633763228791211E-2</v>
      </c>
      <c r="R45" s="235">
        <f t="shared" si="8"/>
        <v>4.7256574948886347E-2</v>
      </c>
      <c r="S45" s="235">
        <f t="shared" si="8"/>
        <v>5.2137089196480718E-2</v>
      </c>
      <c r="T45" s="235">
        <f t="shared" si="8"/>
        <v>5.2531423853655453E-2</v>
      </c>
      <c r="U45" s="235">
        <f t="shared" si="8"/>
        <v>5.7292232304913128E-2</v>
      </c>
      <c r="V45" s="235">
        <f t="shared" si="8"/>
        <v>6.4064519774938086E-2</v>
      </c>
      <c r="W45" s="235">
        <f t="shared" si="8"/>
        <v>6.4332091842442971E-2</v>
      </c>
    </row>
    <row r="46" spans="1:23" ht="12" customHeight="1" x14ac:dyDescent="0.25">
      <c r="A46" s="202" t="s">
        <v>96</v>
      </c>
      <c r="B46" s="235">
        <f t="shared" ref="B46:W46" si="9">IF(B10=0,0,B10/B$5)</f>
        <v>2.3393046175650804E-2</v>
      </c>
      <c r="C46" s="235">
        <f t="shared" si="9"/>
        <v>2.2386862002318507E-2</v>
      </c>
      <c r="D46" s="235">
        <f t="shared" si="9"/>
        <v>2.2584467244396483E-2</v>
      </c>
      <c r="E46" s="235">
        <f t="shared" si="9"/>
        <v>2.5047662501979803E-2</v>
      </c>
      <c r="F46" s="235">
        <f t="shared" si="9"/>
        <v>2.2056826411552793E-2</v>
      </c>
      <c r="G46" s="235">
        <f t="shared" si="9"/>
        <v>2.096030126580431E-2</v>
      </c>
      <c r="H46" s="235">
        <f t="shared" si="9"/>
        <v>2.1896884395873058E-2</v>
      </c>
      <c r="I46" s="235">
        <f t="shared" si="9"/>
        <v>2.048393595362762E-2</v>
      </c>
      <c r="J46" s="235">
        <f t="shared" si="9"/>
        <v>1.805509496478707E-2</v>
      </c>
      <c r="K46" s="235">
        <f t="shared" si="9"/>
        <v>1.9333910795978328E-2</v>
      </c>
      <c r="L46" s="235">
        <f t="shared" si="9"/>
        <v>1.9023656311224553E-2</v>
      </c>
      <c r="M46" s="235">
        <f t="shared" si="9"/>
        <v>1.8256697478839366E-2</v>
      </c>
      <c r="N46" s="235">
        <f t="shared" si="9"/>
        <v>1.953452748103263E-2</v>
      </c>
      <c r="O46" s="235">
        <f t="shared" si="9"/>
        <v>1.8592214200018133E-2</v>
      </c>
      <c r="P46" s="235">
        <f t="shared" si="9"/>
        <v>1.8915044186429687E-2</v>
      </c>
      <c r="Q46" s="235">
        <f t="shared" si="9"/>
        <v>1.9390781029524875E-2</v>
      </c>
      <c r="R46" s="235">
        <f t="shared" si="9"/>
        <v>2.2294087448596175E-2</v>
      </c>
      <c r="S46" s="235">
        <f t="shared" si="9"/>
        <v>2.2850287102503378E-2</v>
      </c>
      <c r="T46" s="235">
        <f t="shared" si="9"/>
        <v>2.2912975721829258E-2</v>
      </c>
      <c r="U46" s="235">
        <f t="shared" si="9"/>
        <v>2.3039855216914915E-2</v>
      </c>
      <c r="V46" s="235">
        <f t="shared" si="9"/>
        <v>2.5447068255080592E-2</v>
      </c>
      <c r="W46" s="235">
        <f t="shared" si="9"/>
        <v>2.6745868454590555E-2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0.41117953388602357</v>
      </c>
      <c r="C47" s="236">
        <f t="shared" si="10"/>
        <v>0.39947534217788117</v>
      </c>
      <c r="D47" s="236">
        <f t="shared" si="10"/>
        <v>0.44676450208237267</v>
      </c>
      <c r="E47" s="236">
        <f t="shared" si="10"/>
        <v>0.45059479396336921</v>
      </c>
      <c r="F47" s="236">
        <f t="shared" si="10"/>
        <v>0.44075845033897909</v>
      </c>
      <c r="G47" s="236">
        <f t="shared" si="10"/>
        <v>0.43391199497378474</v>
      </c>
      <c r="H47" s="236">
        <f t="shared" si="10"/>
        <v>0.38692366254623056</v>
      </c>
      <c r="I47" s="236">
        <f t="shared" si="10"/>
        <v>0.34799006596959664</v>
      </c>
      <c r="J47" s="236">
        <f t="shared" si="10"/>
        <v>0.36785718946565193</v>
      </c>
      <c r="K47" s="236">
        <f t="shared" si="10"/>
        <v>0.374768446050816</v>
      </c>
      <c r="L47" s="236">
        <f t="shared" si="10"/>
        <v>0.40044604264761346</v>
      </c>
      <c r="M47" s="236">
        <f t="shared" si="10"/>
        <v>0.38265847935409331</v>
      </c>
      <c r="N47" s="236">
        <f t="shared" si="10"/>
        <v>0.34030829547712099</v>
      </c>
      <c r="O47" s="236">
        <f t="shared" si="10"/>
        <v>0.33529532070953422</v>
      </c>
      <c r="P47" s="236">
        <f t="shared" si="10"/>
        <v>0.34461752202987328</v>
      </c>
      <c r="Q47" s="236">
        <f t="shared" si="10"/>
        <v>0.39500449037352559</v>
      </c>
      <c r="R47" s="236">
        <f t="shared" si="10"/>
        <v>0.29311057463023182</v>
      </c>
      <c r="S47" s="236">
        <f t="shared" si="10"/>
        <v>0.26492721804129982</v>
      </c>
      <c r="T47" s="236">
        <f t="shared" si="10"/>
        <v>0.26121941645883273</v>
      </c>
      <c r="U47" s="236">
        <f t="shared" si="10"/>
        <v>0.28833626021710468</v>
      </c>
      <c r="V47" s="236">
        <f t="shared" si="10"/>
        <v>0.3443098390416835</v>
      </c>
      <c r="W47" s="236">
        <f t="shared" si="10"/>
        <v>0.34365401836659593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0.46449578064441244</v>
      </c>
      <c r="C48" s="237">
        <f t="shared" si="11"/>
        <v>0.48653900450479898</v>
      </c>
      <c r="D48" s="237">
        <f t="shared" si="11"/>
        <v>0.43261523025576765</v>
      </c>
      <c r="E48" s="237">
        <f t="shared" si="11"/>
        <v>0.42949330897957511</v>
      </c>
      <c r="F48" s="237">
        <f t="shared" si="11"/>
        <v>0.43967315749724634</v>
      </c>
      <c r="G48" s="237">
        <f t="shared" si="11"/>
        <v>0.44867178513382655</v>
      </c>
      <c r="H48" s="237">
        <f t="shared" si="11"/>
        <v>0.48797277888080365</v>
      </c>
      <c r="I48" s="237">
        <f t="shared" si="11"/>
        <v>0.54043710235918485</v>
      </c>
      <c r="J48" s="237">
        <f t="shared" si="11"/>
        <v>0.52203801364389801</v>
      </c>
      <c r="K48" s="237">
        <f t="shared" si="11"/>
        <v>0.50128194951082894</v>
      </c>
      <c r="L48" s="237">
        <f t="shared" si="11"/>
        <v>0.48246437010045995</v>
      </c>
      <c r="M48" s="237">
        <f t="shared" si="11"/>
        <v>0.50788206704428618</v>
      </c>
      <c r="N48" s="237">
        <f t="shared" si="11"/>
        <v>0.539198717618526</v>
      </c>
      <c r="O48" s="237">
        <f t="shared" si="11"/>
        <v>0.54901787611625996</v>
      </c>
      <c r="P48" s="237">
        <f t="shared" si="11"/>
        <v>0.53950384975817345</v>
      </c>
      <c r="Q48" s="237">
        <f t="shared" si="11"/>
        <v>0.48725187886139099</v>
      </c>
      <c r="R48" s="237">
        <f t="shared" si="11"/>
        <v>0.56839071553754517</v>
      </c>
      <c r="S48" s="237">
        <f t="shared" si="11"/>
        <v>0.58907711961443765</v>
      </c>
      <c r="T48" s="237">
        <f t="shared" si="11"/>
        <v>0.59264770772072684</v>
      </c>
      <c r="U48" s="237">
        <f t="shared" si="11"/>
        <v>0.55879182927810511</v>
      </c>
      <c r="V48" s="237">
        <f t="shared" si="11"/>
        <v>0.48644301588873345</v>
      </c>
      <c r="W48" s="237">
        <f t="shared" si="11"/>
        <v>0.48045383166433864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EE: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256.68436506423149</v>
      </c>
      <c r="C5" s="225">
        <f t="shared" si="0"/>
        <v>279.38153253961025</v>
      </c>
      <c r="D5" s="225">
        <f t="shared" si="0"/>
        <v>258.11561906250842</v>
      </c>
      <c r="E5" s="225">
        <f t="shared" si="0"/>
        <v>294.14324531613488</v>
      </c>
      <c r="F5" s="225">
        <f t="shared" si="0"/>
        <v>299.71453771375855</v>
      </c>
      <c r="G5" s="225">
        <f t="shared" si="0"/>
        <v>312.84501775486092</v>
      </c>
      <c r="H5" s="225">
        <f t="shared" si="0"/>
        <v>309.64323907683161</v>
      </c>
      <c r="I5" s="225">
        <f t="shared" si="0"/>
        <v>341.01426510182262</v>
      </c>
      <c r="J5" s="225">
        <f t="shared" si="0"/>
        <v>327.65802367891638</v>
      </c>
      <c r="K5" s="225">
        <f t="shared" si="0"/>
        <v>240.44393202815922</v>
      </c>
      <c r="L5" s="225">
        <f t="shared" si="0"/>
        <v>265.77623872944798</v>
      </c>
      <c r="M5" s="225">
        <f t="shared" si="0"/>
        <v>266.32848367243048</v>
      </c>
      <c r="N5" s="225">
        <f t="shared" si="0"/>
        <v>261.75738390559519</v>
      </c>
      <c r="O5" s="225">
        <f t="shared" si="0"/>
        <v>292.25840899729229</v>
      </c>
      <c r="P5" s="225">
        <f t="shared" si="0"/>
        <v>255.55849131470848</v>
      </c>
      <c r="Q5" s="225">
        <f t="shared" si="0"/>
        <v>248.73757997239059</v>
      </c>
      <c r="R5" s="225">
        <f t="shared" si="0"/>
        <v>224.30882166205032</v>
      </c>
      <c r="S5" s="225">
        <f t="shared" si="0"/>
        <v>230.07054064327551</v>
      </c>
      <c r="T5" s="225">
        <f t="shared" si="0"/>
        <v>240.72067096935356</v>
      </c>
      <c r="U5" s="225">
        <f t="shared" si="0"/>
        <v>223.69192425253868</v>
      </c>
      <c r="V5" s="225">
        <f t="shared" si="0"/>
        <v>205.82045640529373</v>
      </c>
      <c r="W5" s="225">
        <f t="shared" si="0"/>
        <v>200.47332782220025</v>
      </c>
    </row>
    <row r="6" spans="1:23" ht="12" customHeight="1" x14ac:dyDescent="0.25">
      <c r="A6" s="202" t="s">
        <v>92</v>
      </c>
      <c r="B6" s="226">
        <v>3.377464154266574</v>
      </c>
      <c r="C6" s="226">
        <v>3.3913059526749052</v>
      </c>
      <c r="D6" s="226">
        <v>3.3040483047635845</v>
      </c>
      <c r="E6" s="226">
        <v>3.5641186558074374</v>
      </c>
      <c r="F6" s="226">
        <v>3.6596685653261694</v>
      </c>
      <c r="G6" s="226">
        <v>3.6255105171240323</v>
      </c>
      <c r="H6" s="226">
        <v>3.7657792766181815</v>
      </c>
      <c r="I6" s="226">
        <v>3.8409756779913331</v>
      </c>
      <c r="J6" s="226">
        <v>3.6500035946276643</v>
      </c>
      <c r="K6" s="226">
        <v>2.9466271459357474</v>
      </c>
      <c r="L6" s="226">
        <v>3.1097099896085609</v>
      </c>
      <c r="M6" s="226">
        <v>3.1395325937701495</v>
      </c>
      <c r="N6" s="226">
        <v>3.3338692798746266</v>
      </c>
      <c r="O6" s="226">
        <v>3.4319506417661527</v>
      </c>
      <c r="P6" s="226">
        <v>3.2334891961967838</v>
      </c>
      <c r="Q6" s="226">
        <v>3.1346899798231522</v>
      </c>
      <c r="R6" s="226">
        <v>3.1641994105819031</v>
      </c>
      <c r="S6" s="226">
        <v>3.2388513254086426</v>
      </c>
      <c r="T6" s="226">
        <v>3.359004078637601</v>
      </c>
      <c r="U6" s="226">
        <v>3.1535756544132378</v>
      </c>
      <c r="V6" s="226">
        <v>3.1250252750331384</v>
      </c>
      <c r="W6" s="226">
        <v>3.026480130341958</v>
      </c>
    </row>
    <row r="7" spans="1:23" ht="12" customHeight="1" x14ac:dyDescent="0.25">
      <c r="A7" s="202" t="s">
        <v>93</v>
      </c>
      <c r="B7" s="226">
        <v>1.2507628711908587</v>
      </c>
      <c r="C7" s="226">
        <v>1.2567239050046091</v>
      </c>
      <c r="D7" s="226">
        <v>1.1843219783399828</v>
      </c>
      <c r="E7" s="226">
        <v>1.2993407315980783</v>
      </c>
      <c r="F7" s="226">
        <v>1.3653171926396708</v>
      </c>
      <c r="G7" s="226">
        <v>1.4077684033437572</v>
      </c>
      <c r="H7" s="226">
        <v>1.4455783302543603</v>
      </c>
      <c r="I7" s="226">
        <v>1.4040252568166605</v>
      </c>
      <c r="J7" s="226">
        <v>1.4178038851276946</v>
      </c>
      <c r="K7" s="226">
        <v>1.1695958373782143</v>
      </c>
      <c r="L7" s="226">
        <v>1.1477041614683732</v>
      </c>
      <c r="M7" s="226">
        <v>1.0627555719022683</v>
      </c>
      <c r="N7" s="226">
        <v>1.1283310423317499</v>
      </c>
      <c r="O7" s="226">
        <v>1.2610134691195243</v>
      </c>
      <c r="P7" s="226">
        <v>1.0129843054966536</v>
      </c>
      <c r="Q7" s="226">
        <v>0.97251159833957102</v>
      </c>
      <c r="R7" s="226">
        <v>0.95738478342092759</v>
      </c>
      <c r="S7" s="226">
        <v>0.98565623132811664</v>
      </c>
      <c r="T7" s="226">
        <v>1.0232618122374906</v>
      </c>
      <c r="U7" s="226">
        <v>1.0029824990356262</v>
      </c>
      <c r="V7" s="226">
        <v>0.95836622466225052</v>
      </c>
      <c r="W7" s="226">
        <v>0.96105655061875095</v>
      </c>
    </row>
    <row r="8" spans="1:23" ht="12" customHeight="1" x14ac:dyDescent="0.25">
      <c r="A8" s="202" t="s">
        <v>94</v>
      </c>
      <c r="B8" s="226">
        <v>10.249554734969905</v>
      </c>
      <c r="C8" s="226">
        <v>10.236040554306795</v>
      </c>
      <c r="D8" s="226">
        <v>10.352453981060206</v>
      </c>
      <c r="E8" s="226">
        <v>11.238056149450431</v>
      </c>
      <c r="F8" s="226">
        <v>11.641705303702002</v>
      </c>
      <c r="G8" s="226">
        <v>12.043706065955313</v>
      </c>
      <c r="H8" s="226">
        <v>12.66792663172459</v>
      </c>
      <c r="I8" s="226">
        <v>12.654535944288053</v>
      </c>
      <c r="J8" s="226">
        <v>12.395745414150989</v>
      </c>
      <c r="K8" s="226">
        <v>10.415452816075538</v>
      </c>
      <c r="L8" s="226">
        <v>11.045393444354806</v>
      </c>
      <c r="M8" s="226">
        <v>10.378981194700591</v>
      </c>
      <c r="N8" s="226">
        <v>11.133128546392681</v>
      </c>
      <c r="O8" s="226">
        <v>11.559903053901806</v>
      </c>
      <c r="P8" s="226">
        <v>10.399220298408173</v>
      </c>
      <c r="Q8" s="226">
        <v>10.30946341188527</v>
      </c>
      <c r="R8" s="226">
        <v>10.489403796074896</v>
      </c>
      <c r="S8" s="226">
        <v>11.008768215018165</v>
      </c>
      <c r="T8" s="226">
        <v>11.536442408468265</v>
      </c>
      <c r="U8" s="226">
        <v>11.137504117017993</v>
      </c>
      <c r="V8" s="226">
        <v>11.150595657012969</v>
      </c>
      <c r="W8" s="226">
        <v>11.244066196322745</v>
      </c>
    </row>
    <row r="9" spans="1:23" ht="12" customHeight="1" x14ac:dyDescent="0.25">
      <c r="A9" s="202" t="s">
        <v>95</v>
      </c>
      <c r="B9" s="226">
        <v>9.7675358183766789</v>
      </c>
      <c r="C9" s="226">
        <v>9.7805462412064603</v>
      </c>
      <c r="D9" s="226">
        <v>9.6342752955606699</v>
      </c>
      <c r="E9" s="226">
        <v>10.878368143280168</v>
      </c>
      <c r="F9" s="226">
        <v>11.664256439621937</v>
      </c>
      <c r="G9" s="226">
        <v>12.084358186697871</v>
      </c>
      <c r="H9" s="226">
        <v>12.39503850407956</v>
      </c>
      <c r="I9" s="226">
        <v>11.724393008999581</v>
      </c>
      <c r="J9" s="226">
        <v>11.379656938078622</v>
      </c>
      <c r="K9" s="226">
        <v>9.4377767355568256</v>
      </c>
      <c r="L9" s="226">
        <v>9.7237054037850008</v>
      </c>
      <c r="M9" s="226">
        <v>9.1765226706056016</v>
      </c>
      <c r="N9" s="226">
        <v>9.8180960222325666</v>
      </c>
      <c r="O9" s="226">
        <v>10.909312787774297</v>
      </c>
      <c r="P9" s="226">
        <v>9.5992399111952285</v>
      </c>
      <c r="Q9" s="226">
        <v>9.5318098379785763</v>
      </c>
      <c r="R9" s="226">
        <v>9.7456483143039723</v>
      </c>
      <c r="S9" s="226">
        <v>10.870311466628683</v>
      </c>
      <c r="T9" s="226">
        <v>11.497248885763248</v>
      </c>
      <c r="U9" s="226">
        <v>11.801008591678293</v>
      </c>
      <c r="V9" s="226">
        <v>11.787149759420378</v>
      </c>
      <c r="W9" s="226">
        <v>11.142774835626632</v>
      </c>
    </row>
    <row r="10" spans="1:23" ht="12" customHeight="1" x14ac:dyDescent="0.25">
      <c r="A10" s="36" t="s">
        <v>96</v>
      </c>
      <c r="B10" s="227">
        <f t="shared" ref="B10:W10" si="1">SUM(B11:B15)</f>
        <v>9.9230771469281702</v>
      </c>
      <c r="C10" s="227">
        <f t="shared" si="1"/>
        <v>10.078134620118181</v>
      </c>
      <c r="D10" s="227">
        <f t="shared" si="1"/>
        <v>9.5655582065272107</v>
      </c>
      <c r="E10" s="227">
        <f t="shared" si="1"/>
        <v>11.50274833012624</v>
      </c>
      <c r="F10" s="227">
        <f t="shared" si="1"/>
        <v>10.4745754356464</v>
      </c>
      <c r="G10" s="227">
        <f t="shared" si="1"/>
        <v>10.335203816592649</v>
      </c>
      <c r="H10" s="227">
        <f t="shared" si="1"/>
        <v>10.646521687765322</v>
      </c>
      <c r="I10" s="227">
        <f t="shared" si="1"/>
        <v>10.91227427267647</v>
      </c>
      <c r="J10" s="227">
        <f t="shared" si="1"/>
        <v>9.6002667226322433</v>
      </c>
      <c r="K10" s="227">
        <f t="shared" si="1"/>
        <v>7.7259035082365095</v>
      </c>
      <c r="L10" s="227">
        <f t="shared" si="1"/>
        <v>8.4225748686809698</v>
      </c>
      <c r="M10" s="227">
        <f t="shared" si="1"/>
        <v>8.2180048585860455</v>
      </c>
      <c r="N10" s="227">
        <f t="shared" si="1"/>
        <v>8.5356788659015557</v>
      </c>
      <c r="O10" s="227">
        <f t="shared" si="1"/>
        <v>8.8842505440565294</v>
      </c>
      <c r="P10" s="227">
        <f t="shared" si="1"/>
        <v>8.269502451350375</v>
      </c>
      <c r="Q10" s="227">
        <f t="shared" si="1"/>
        <v>8.1680617759682121</v>
      </c>
      <c r="R10" s="227">
        <f t="shared" si="1"/>
        <v>8.0607721761486371</v>
      </c>
      <c r="S10" s="227">
        <f t="shared" si="1"/>
        <v>8.5471665107272941</v>
      </c>
      <c r="T10" s="227">
        <f t="shared" si="1"/>
        <v>9.0537591792182415</v>
      </c>
      <c r="U10" s="227">
        <f t="shared" si="1"/>
        <v>8.4643523745541653</v>
      </c>
      <c r="V10" s="227">
        <f t="shared" si="1"/>
        <v>8.3743271436017217</v>
      </c>
      <c r="W10" s="227">
        <f t="shared" si="1"/>
        <v>8.3539741142450765</v>
      </c>
    </row>
    <row r="11" spans="1:23" ht="12" customHeight="1" x14ac:dyDescent="0.25">
      <c r="A11" s="37" t="s">
        <v>83</v>
      </c>
      <c r="B11" s="228">
        <v>0.59003648084210492</v>
      </c>
      <c r="C11" s="228">
        <v>0.73201473222909652</v>
      </c>
      <c r="D11" s="228">
        <v>0.49925716323610653</v>
      </c>
      <c r="E11" s="228">
        <v>1.3236330005123882</v>
      </c>
      <c r="F11" s="228">
        <v>0.9972078378057212</v>
      </c>
      <c r="G11" s="228">
        <v>0.83691112308651938</v>
      </c>
      <c r="H11" s="228">
        <v>0.81343743250287448</v>
      </c>
      <c r="I11" s="228">
        <v>1.4003097607912776</v>
      </c>
      <c r="J11" s="228">
        <v>0.62213529423797453</v>
      </c>
      <c r="K11" s="228">
        <v>0.55610278666936586</v>
      </c>
      <c r="L11" s="228">
        <v>0.50850835280883</v>
      </c>
      <c r="M11" s="228">
        <v>0.51404338443960218</v>
      </c>
      <c r="N11" s="228">
        <v>0.51472429301578726</v>
      </c>
      <c r="O11" s="228">
        <v>0.49260285437482088</v>
      </c>
      <c r="P11" s="228">
        <v>0.413954047556505</v>
      </c>
      <c r="Q11" s="228">
        <v>0.63100726761366066</v>
      </c>
      <c r="R11" s="228">
        <v>0.5638478563825754</v>
      </c>
      <c r="S11" s="228">
        <v>0.36653161251555394</v>
      </c>
      <c r="T11" s="228">
        <v>0.35925525197253683</v>
      </c>
      <c r="U11" s="228">
        <v>0.33850831931829539</v>
      </c>
      <c r="V11" s="228">
        <v>0.30803627987204718</v>
      </c>
      <c r="W11" s="228">
        <v>0.11680602554173719</v>
      </c>
    </row>
    <row r="12" spans="1:23" ht="12" customHeight="1" x14ac:dyDescent="0.25">
      <c r="A12" s="37" t="s">
        <v>72</v>
      </c>
      <c r="B12" s="228">
        <v>4.2446719041434582</v>
      </c>
      <c r="C12" s="228">
        <v>5.4731131261421773</v>
      </c>
      <c r="D12" s="228">
        <v>4.6045694260125201</v>
      </c>
      <c r="E12" s="228">
        <v>6.5785797639337815</v>
      </c>
      <c r="F12" s="228">
        <v>4.7385637433871182</v>
      </c>
      <c r="G12" s="228">
        <v>4.8361424444594734</v>
      </c>
      <c r="H12" s="228">
        <v>4.372440484301328</v>
      </c>
      <c r="I12" s="228">
        <v>4.2396927544692717</v>
      </c>
      <c r="J12" s="228">
        <v>3.3250778151368015</v>
      </c>
      <c r="K12" s="228">
        <v>2.0003461660815507</v>
      </c>
      <c r="L12" s="228">
        <v>2.4390438319231582</v>
      </c>
      <c r="M12" s="228">
        <v>2.2544041716909633</v>
      </c>
      <c r="N12" s="228">
        <v>1.9900478260565904</v>
      </c>
      <c r="O12" s="228">
        <v>2.8168446205857078</v>
      </c>
      <c r="P12" s="228">
        <v>1.5177635273302894</v>
      </c>
      <c r="Q12" s="228">
        <v>1.5150409034896144</v>
      </c>
      <c r="R12" s="228">
        <v>1.3606145695077543</v>
      </c>
      <c r="S12" s="228">
        <v>1.1295478921742679</v>
      </c>
      <c r="T12" s="228">
        <v>1.3426245049634098</v>
      </c>
      <c r="U12" s="228">
        <v>1.6094910334534569</v>
      </c>
      <c r="V12" s="228">
        <v>1.3305767061501048</v>
      </c>
      <c r="W12" s="228">
        <v>1.259215771237697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5.0883687619426068</v>
      </c>
      <c r="C15" s="229">
        <v>3.8730067617469075</v>
      </c>
      <c r="D15" s="229">
        <v>4.4617316172785841</v>
      </c>
      <c r="E15" s="229">
        <v>3.6005355656800693</v>
      </c>
      <c r="F15" s="229">
        <v>4.7388038544535602</v>
      </c>
      <c r="G15" s="229">
        <v>4.6621502490466575</v>
      </c>
      <c r="H15" s="229">
        <v>5.4606437709611182</v>
      </c>
      <c r="I15" s="229">
        <v>5.272271757415921</v>
      </c>
      <c r="J15" s="229">
        <v>5.6530536132574678</v>
      </c>
      <c r="K15" s="229">
        <v>5.1694545554855926</v>
      </c>
      <c r="L15" s="229">
        <v>5.4750226839489819</v>
      </c>
      <c r="M15" s="229">
        <v>5.4495573024554798</v>
      </c>
      <c r="N15" s="229">
        <v>6.0309067468291779</v>
      </c>
      <c r="O15" s="229">
        <v>5.5748030690960011</v>
      </c>
      <c r="P15" s="229">
        <v>6.3377848764635809</v>
      </c>
      <c r="Q15" s="229">
        <v>6.0220136048649371</v>
      </c>
      <c r="R15" s="229">
        <v>6.1363097502583077</v>
      </c>
      <c r="S15" s="229">
        <v>7.0510870060374726</v>
      </c>
      <c r="T15" s="229">
        <v>7.3518794222822947</v>
      </c>
      <c r="U15" s="229">
        <v>6.5163530217824137</v>
      </c>
      <c r="V15" s="229">
        <v>6.7357141575795687</v>
      </c>
      <c r="W15" s="229">
        <v>6.9779523174656433</v>
      </c>
    </row>
    <row r="16" spans="1:23" ht="12" customHeight="1" x14ac:dyDescent="0.25">
      <c r="A16" s="39" t="s">
        <v>98</v>
      </c>
      <c r="B16" s="230">
        <f t="shared" ref="B16:W16" si="2">SUM(B17:B26)</f>
        <v>110.97445031122739</v>
      </c>
      <c r="C16" s="230">
        <f t="shared" si="2"/>
        <v>117.7662796583992</v>
      </c>
      <c r="D16" s="230">
        <f t="shared" si="2"/>
        <v>117.22094970705605</v>
      </c>
      <c r="E16" s="230">
        <f t="shared" si="2"/>
        <v>136.58733774401333</v>
      </c>
      <c r="F16" s="230">
        <f t="shared" si="2"/>
        <v>135.50090209216421</v>
      </c>
      <c r="G16" s="230">
        <f t="shared" si="2"/>
        <v>138.97367438294407</v>
      </c>
      <c r="H16" s="230">
        <f t="shared" si="2"/>
        <v>125.90849022528059</v>
      </c>
      <c r="I16" s="230">
        <f t="shared" si="2"/>
        <v>125.38005583944303</v>
      </c>
      <c r="J16" s="230">
        <f t="shared" si="2"/>
        <v>124.56665575007078</v>
      </c>
      <c r="K16" s="230">
        <f t="shared" si="2"/>
        <v>93.800873831141345</v>
      </c>
      <c r="L16" s="230">
        <f t="shared" si="2"/>
        <v>109.81706680920696</v>
      </c>
      <c r="M16" s="230">
        <f t="shared" si="2"/>
        <v>105.17786928795796</v>
      </c>
      <c r="N16" s="230">
        <f t="shared" si="2"/>
        <v>94.510387583661498</v>
      </c>
      <c r="O16" s="230">
        <f t="shared" si="2"/>
        <v>105.32363590129818</v>
      </c>
      <c r="P16" s="230">
        <f t="shared" si="2"/>
        <v>91.08256114745339</v>
      </c>
      <c r="Q16" s="230">
        <f t="shared" si="2"/>
        <v>99.388455605725241</v>
      </c>
      <c r="R16" s="230">
        <f t="shared" si="2"/>
        <v>73.143873297248689</v>
      </c>
      <c r="S16" s="230">
        <f t="shared" si="2"/>
        <v>68.924055031049491</v>
      </c>
      <c r="T16" s="230">
        <f t="shared" si="2"/>
        <v>71.970540263974669</v>
      </c>
      <c r="U16" s="230">
        <f t="shared" si="2"/>
        <v>72.888246009194773</v>
      </c>
      <c r="V16" s="230">
        <f t="shared" si="2"/>
        <v>77.106590132412919</v>
      </c>
      <c r="W16" s="230">
        <f t="shared" si="2"/>
        <v>74.843173077021405</v>
      </c>
    </row>
    <row r="17" spans="1:23" ht="12" customHeight="1" x14ac:dyDescent="0.25">
      <c r="A17" s="46" t="s">
        <v>30</v>
      </c>
      <c r="B17" s="231">
        <v>1.9437953912251265</v>
      </c>
      <c r="C17" s="231">
        <v>1.9736216938894744</v>
      </c>
      <c r="D17" s="231">
        <v>1.4846859406310522</v>
      </c>
      <c r="E17" s="231">
        <v>1.4254453132121063</v>
      </c>
      <c r="F17" s="231">
        <v>1.0307732524022399</v>
      </c>
      <c r="G17" s="231">
        <v>1.524295896273258</v>
      </c>
      <c r="H17" s="231">
        <v>1.3690258762805225</v>
      </c>
      <c r="I17" s="231">
        <v>2.28925401914525</v>
      </c>
      <c r="J17" s="231">
        <v>1.9503008153528891</v>
      </c>
      <c r="K17" s="231">
        <v>0.93888539355118383</v>
      </c>
      <c r="L17" s="231">
        <v>1.1488490448035549</v>
      </c>
      <c r="M17" s="231">
        <v>1.6955353137695797</v>
      </c>
      <c r="N17" s="231">
        <v>1.0449641451710505</v>
      </c>
      <c r="O17" s="231">
        <v>0.72183026302252962</v>
      </c>
      <c r="P17" s="231">
        <v>1.0076281888162748</v>
      </c>
      <c r="Q17" s="231">
        <v>0.33781958481919033</v>
      </c>
      <c r="R17" s="231">
        <v>0.27252548597977955</v>
      </c>
      <c r="S17" s="231">
        <v>0.50252482707518586</v>
      </c>
      <c r="T17" s="231">
        <v>0.59477216144203382</v>
      </c>
      <c r="U17" s="231">
        <v>0.54722481886310947</v>
      </c>
      <c r="V17" s="231">
        <v>7.9849751731579807E-2</v>
      </c>
      <c r="W17" s="231">
        <v>7.9825113271244762E-3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0.17279603860812731</v>
      </c>
      <c r="C19" s="231">
        <v>0.53849487493540005</v>
      </c>
      <c r="D19" s="231">
        <v>0.70272148982832527</v>
      </c>
      <c r="E19" s="231">
        <v>0.35997910343484985</v>
      </c>
      <c r="F19" s="231">
        <v>0.51241469706827003</v>
      </c>
      <c r="G19" s="231">
        <v>0.38178779078282271</v>
      </c>
      <c r="H19" s="231">
        <v>0.79652302002626785</v>
      </c>
      <c r="I19" s="231">
        <v>0.81556227337140141</v>
      </c>
      <c r="J19" s="231">
        <v>0.82426150760164929</v>
      </c>
      <c r="K19" s="231">
        <v>0.48114157711240468</v>
      </c>
      <c r="L19" s="231">
        <v>0.72630437742354481</v>
      </c>
      <c r="M19" s="231">
        <v>0.4442029553927791</v>
      </c>
      <c r="N19" s="231">
        <v>0.82560442185103433</v>
      </c>
      <c r="O19" s="231">
        <v>0.70353912401397489</v>
      </c>
      <c r="P19" s="231">
        <v>0.55248487361210374</v>
      </c>
      <c r="Q19" s="231">
        <v>0.71051224349172037</v>
      </c>
      <c r="R19" s="231">
        <v>1.1013395360112992</v>
      </c>
      <c r="S19" s="231">
        <v>1.1982357439388489</v>
      </c>
      <c r="T19" s="231">
        <v>0.64716811891624371</v>
      </c>
      <c r="U19" s="231">
        <v>1.5279901896523733</v>
      </c>
      <c r="V19" s="231">
        <v>1.4671070578668159</v>
      </c>
      <c r="W19" s="231">
        <v>0.67572826948665432</v>
      </c>
    </row>
    <row r="20" spans="1:23" ht="12" customHeight="1" x14ac:dyDescent="0.25">
      <c r="A20" s="46" t="s">
        <v>83</v>
      </c>
      <c r="B20" s="231">
        <v>5.6524377019034082</v>
      </c>
      <c r="C20" s="231">
        <v>5.2881970283221946</v>
      </c>
      <c r="D20" s="231">
        <v>3.903475686494446</v>
      </c>
      <c r="E20" s="231">
        <v>10.409311315291855</v>
      </c>
      <c r="F20" s="231">
        <v>6.0811610808020129</v>
      </c>
      <c r="G20" s="231">
        <v>5.6046751694830217</v>
      </c>
      <c r="H20" s="231">
        <v>5.3399115049432879</v>
      </c>
      <c r="I20" s="231">
        <v>8.4296240850814961</v>
      </c>
      <c r="J20" s="231">
        <v>4.8578599743915927</v>
      </c>
      <c r="K20" s="231">
        <v>4.5625547427763058</v>
      </c>
      <c r="L20" s="231">
        <v>4.5788014735132618</v>
      </c>
      <c r="M20" s="231">
        <v>2.815736259626668</v>
      </c>
      <c r="N20" s="231">
        <v>3.5209816277073718</v>
      </c>
      <c r="O20" s="231">
        <v>4.3189921562490667</v>
      </c>
      <c r="P20" s="231">
        <v>3.7311600028958236</v>
      </c>
      <c r="Q20" s="231">
        <v>4.6443892992278766</v>
      </c>
      <c r="R20" s="231">
        <v>4.8836712050844335</v>
      </c>
      <c r="S20" s="231">
        <v>3.48607984518301</v>
      </c>
      <c r="T20" s="231">
        <v>2.8819276238436577</v>
      </c>
      <c r="U20" s="231">
        <v>3.7827023611264208</v>
      </c>
      <c r="V20" s="231">
        <v>2.3085904741374881</v>
      </c>
      <c r="W20" s="231">
        <v>2.2111717723279325</v>
      </c>
    </row>
    <row r="21" spans="1:23" ht="12" customHeight="1" x14ac:dyDescent="0.25">
      <c r="A21" s="46" t="s">
        <v>70</v>
      </c>
      <c r="B21" s="231">
        <v>14.49337765366608</v>
      </c>
      <c r="C21" s="231">
        <v>14.266115294820139</v>
      </c>
      <c r="D21" s="231">
        <v>12.869826851138708</v>
      </c>
      <c r="E21" s="231">
        <v>5.8222828836066416</v>
      </c>
      <c r="F21" s="231">
        <v>10.883297429235236</v>
      </c>
      <c r="G21" s="231">
        <v>9.1108790834826614</v>
      </c>
      <c r="H21" s="231">
        <v>7.1676641289339358</v>
      </c>
      <c r="I21" s="231">
        <v>4.2626866654871334</v>
      </c>
      <c r="J21" s="231">
        <v>3.2407349570942006</v>
      </c>
      <c r="K21" s="231">
        <v>2.4183102360947553</v>
      </c>
      <c r="L21" s="231">
        <v>3.3531428579203437</v>
      </c>
      <c r="M21" s="231">
        <v>2.7259963909575387</v>
      </c>
      <c r="N21" s="231">
        <v>2.7739624661177853</v>
      </c>
      <c r="O21" s="231">
        <v>2.4049588480550534</v>
      </c>
      <c r="P21" s="231">
        <v>2.7286876236407838</v>
      </c>
      <c r="Q21" s="231">
        <v>3.0271877734490427</v>
      </c>
      <c r="R21" s="231">
        <v>3.2006903442804906</v>
      </c>
      <c r="S21" s="231">
        <v>0.11034902048697109</v>
      </c>
      <c r="T21" s="231">
        <v>0.15849879279253709</v>
      </c>
      <c r="U21" s="231">
        <v>3.520616344087693</v>
      </c>
      <c r="V21" s="231">
        <v>4.6450261099439389</v>
      </c>
      <c r="W21" s="231">
        <v>3.1279748303162238</v>
      </c>
    </row>
    <row r="22" spans="1:23" ht="12" customHeight="1" x14ac:dyDescent="0.25">
      <c r="A22" s="46" t="s">
        <v>34</v>
      </c>
      <c r="B22" s="231">
        <v>0.41421073951180742</v>
      </c>
      <c r="C22" s="231">
        <v>0.41421073950985082</v>
      </c>
      <c r="D22" s="231">
        <v>0.41421073950817461</v>
      </c>
      <c r="E22" s="231">
        <v>4.912462339603592</v>
      </c>
      <c r="F22" s="231">
        <v>0.41421073950245729</v>
      </c>
      <c r="G22" s="231">
        <v>0.41421073950214288</v>
      </c>
      <c r="H22" s="231">
        <v>0.41421073950148468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0.41421073950081672</v>
      </c>
      <c r="O22" s="231">
        <v>0.4142107395022166</v>
      </c>
      <c r="P22" s="231">
        <v>0.41421073950038823</v>
      </c>
      <c r="Q22" s="231">
        <v>0.41421073950175857</v>
      </c>
      <c r="R22" s="231">
        <v>1.6568768485803731</v>
      </c>
      <c r="S22" s="231">
        <v>1.6718313999013756</v>
      </c>
      <c r="T22" s="231">
        <v>0.41421073950258569</v>
      </c>
      <c r="U22" s="231">
        <v>0.84337603030926034</v>
      </c>
      <c r="V22" s="231">
        <v>0.41873148490946199</v>
      </c>
      <c r="W22" s="231">
        <v>0.25001487600306194</v>
      </c>
    </row>
    <row r="23" spans="1:23" ht="12" customHeight="1" x14ac:dyDescent="0.25">
      <c r="A23" s="46" t="s">
        <v>72</v>
      </c>
      <c r="B23" s="231">
        <v>33.079536630063373</v>
      </c>
      <c r="C23" s="231">
        <v>38.672747207948746</v>
      </c>
      <c r="D23" s="231">
        <v>30.149080528083786</v>
      </c>
      <c r="E23" s="231">
        <v>46.604593828183248</v>
      </c>
      <c r="F23" s="231">
        <v>44.597296210590109</v>
      </c>
      <c r="G23" s="231">
        <v>43.150763015449485</v>
      </c>
      <c r="H23" s="231">
        <v>46.482711476625425</v>
      </c>
      <c r="I23" s="231">
        <v>47.302138662340305</v>
      </c>
      <c r="J23" s="231">
        <v>40.089388350474238</v>
      </c>
      <c r="K23" s="231">
        <v>30.218529028093183</v>
      </c>
      <c r="L23" s="231">
        <v>37.406426699693313</v>
      </c>
      <c r="M23" s="231">
        <v>36.487064310757312</v>
      </c>
      <c r="N23" s="231">
        <v>36.023337326370417</v>
      </c>
      <c r="O23" s="231">
        <v>44.549256513393942</v>
      </c>
      <c r="P23" s="231">
        <v>30.68974388261897</v>
      </c>
      <c r="Q23" s="231">
        <v>30.426306505146748</v>
      </c>
      <c r="R23" s="231">
        <v>36.381349969843775</v>
      </c>
      <c r="S23" s="231">
        <v>34.15829297318799</v>
      </c>
      <c r="T23" s="231">
        <v>38.991142839897989</v>
      </c>
      <c r="U23" s="231">
        <v>37.211818273218249</v>
      </c>
      <c r="V23" s="231">
        <v>38.562320489357994</v>
      </c>
      <c r="W23" s="231">
        <v>35.488505919989471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2.0778761610441929</v>
      </c>
      <c r="F24" s="231">
        <v>0</v>
      </c>
      <c r="G24" s="231">
        <v>0</v>
      </c>
      <c r="H24" s="231">
        <v>0</v>
      </c>
      <c r="I24" s="231">
        <v>0</v>
      </c>
      <c r="J24" s="231">
        <v>1.8655122894587339</v>
      </c>
      <c r="K24" s="231">
        <v>0.21567433624617879</v>
      </c>
      <c r="L24" s="231">
        <v>0</v>
      </c>
      <c r="M24" s="231">
        <v>0</v>
      </c>
      <c r="N24" s="231">
        <v>9.9228757712499199E-2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31.234706833016965</v>
      </c>
      <c r="C25" s="231">
        <v>34.628103984231785</v>
      </c>
      <c r="D25" s="231">
        <v>43.131099040587664</v>
      </c>
      <c r="E25" s="231">
        <v>42.062493341943146</v>
      </c>
      <c r="F25" s="231">
        <v>42.295365225111219</v>
      </c>
      <c r="G25" s="231">
        <v>46.215439488790139</v>
      </c>
      <c r="H25" s="231">
        <v>30.480868602563866</v>
      </c>
      <c r="I25" s="231">
        <v>31.392518915801418</v>
      </c>
      <c r="J25" s="231">
        <v>42.29166453582657</v>
      </c>
      <c r="K25" s="231">
        <v>31.288381560098244</v>
      </c>
      <c r="L25" s="231">
        <v>38.276595590613518</v>
      </c>
      <c r="M25" s="231">
        <v>39.851042763344189</v>
      </c>
      <c r="N25" s="231">
        <v>28.219137007731227</v>
      </c>
      <c r="O25" s="231">
        <v>32.116914706525257</v>
      </c>
      <c r="P25" s="231">
        <v>32.801658332928703</v>
      </c>
      <c r="Q25" s="231">
        <v>37.786017033002373</v>
      </c>
      <c r="R25" s="231">
        <v>3.5939813742865998</v>
      </c>
      <c r="S25" s="231">
        <v>6.0215916533634761</v>
      </c>
      <c r="T25" s="231">
        <v>7.2117060051308775</v>
      </c>
      <c r="U25" s="231">
        <v>5.8062128857945199</v>
      </c>
      <c r="V25" s="231">
        <v>7.5501378379227475</v>
      </c>
      <c r="W25" s="231">
        <v>7.7025212052401155</v>
      </c>
    </row>
    <row r="26" spans="1:23" ht="12" customHeight="1" x14ac:dyDescent="0.25">
      <c r="A26" s="46" t="s">
        <v>79</v>
      </c>
      <c r="B26" s="231">
        <v>23.983589323232493</v>
      </c>
      <c r="C26" s="231">
        <v>21.984788834741611</v>
      </c>
      <c r="D26" s="231">
        <v>24.565849430783903</v>
      </c>
      <c r="E26" s="231">
        <v>22.912893457693691</v>
      </c>
      <c r="F26" s="231">
        <v>29.686383457452653</v>
      </c>
      <c r="G26" s="231">
        <v>32.571623199180536</v>
      </c>
      <c r="H26" s="231">
        <v>33.857574876405806</v>
      </c>
      <c r="I26" s="231">
        <v>30.88827121821603</v>
      </c>
      <c r="J26" s="231">
        <v>29.446933319870904</v>
      </c>
      <c r="K26" s="231">
        <v>23.677396957169083</v>
      </c>
      <c r="L26" s="231">
        <v>24.326946765239427</v>
      </c>
      <c r="M26" s="231">
        <v>21.158291294109901</v>
      </c>
      <c r="N26" s="231">
        <v>21.588961091499304</v>
      </c>
      <c r="O26" s="231">
        <v>20.093933550536136</v>
      </c>
      <c r="P26" s="231">
        <v>19.156987503440352</v>
      </c>
      <c r="Q26" s="231">
        <v>22.042012427086537</v>
      </c>
      <c r="R26" s="231">
        <v>22.053438533181932</v>
      </c>
      <c r="S26" s="231">
        <v>21.775149567912631</v>
      </c>
      <c r="T26" s="231">
        <v>21.071113982448743</v>
      </c>
      <c r="U26" s="231">
        <v>19.648305106143141</v>
      </c>
      <c r="V26" s="231">
        <v>22.07482692654289</v>
      </c>
      <c r="W26" s="231">
        <v>25.379273692330816</v>
      </c>
    </row>
    <row r="27" spans="1:23" ht="12" customHeight="1" x14ac:dyDescent="0.25">
      <c r="A27" s="39" t="s">
        <v>99</v>
      </c>
      <c r="B27" s="230">
        <f t="shared" ref="B27:W27" si="3">SUM(B28:B37)</f>
        <v>111.14152002727191</v>
      </c>
      <c r="C27" s="230">
        <f t="shared" si="3"/>
        <v>126.87250160790009</v>
      </c>
      <c r="D27" s="230">
        <f t="shared" si="3"/>
        <v>106.8540115892007</v>
      </c>
      <c r="E27" s="230">
        <f t="shared" si="3"/>
        <v>119.07327556185921</v>
      </c>
      <c r="F27" s="230">
        <f t="shared" si="3"/>
        <v>125.40811268465814</v>
      </c>
      <c r="G27" s="230">
        <f t="shared" si="3"/>
        <v>134.37479638220319</v>
      </c>
      <c r="H27" s="230">
        <f t="shared" si="3"/>
        <v>142.81390442110899</v>
      </c>
      <c r="I27" s="230">
        <f t="shared" si="3"/>
        <v>175.0980051016075</v>
      </c>
      <c r="J27" s="230">
        <f t="shared" si="3"/>
        <v>164.64789137422838</v>
      </c>
      <c r="K27" s="230">
        <f t="shared" si="3"/>
        <v>114.94770215383505</v>
      </c>
      <c r="L27" s="230">
        <f t="shared" si="3"/>
        <v>122.51008405234333</v>
      </c>
      <c r="M27" s="230">
        <f t="shared" si="3"/>
        <v>129.17481749490787</v>
      </c>
      <c r="N27" s="230">
        <f t="shared" si="3"/>
        <v>133.29789256520053</v>
      </c>
      <c r="O27" s="230">
        <f t="shared" si="3"/>
        <v>150.88834259937582</v>
      </c>
      <c r="P27" s="230">
        <f t="shared" si="3"/>
        <v>131.96149400460786</v>
      </c>
      <c r="Q27" s="230">
        <f t="shared" si="3"/>
        <v>117.23258776267056</v>
      </c>
      <c r="R27" s="230">
        <f t="shared" si="3"/>
        <v>118.7475398842713</v>
      </c>
      <c r="S27" s="230">
        <f t="shared" si="3"/>
        <v>126.49573186311511</v>
      </c>
      <c r="T27" s="230">
        <f t="shared" si="3"/>
        <v>132.28041434105404</v>
      </c>
      <c r="U27" s="230">
        <f t="shared" si="3"/>
        <v>115.24425500664458</v>
      </c>
      <c r="V27" s="230">
        <f t="shared" si="3"/>
        <v>93.318402213150364</v>
      </c>
      <c r="W27" s="230">
        <f t="shared" si="3"/>
        <v>90.901802918023662</v>
      </c>
    </row>
    <row r="28" spans="1:23" ht="12" customHeight="1" x14ac:dyDescent="0.25">
      <c r="A28" s="18" t="s">
        <v>30</v>
      </c>
      <c r="B28" s="232">
        <v>30.860105009927693</v>
      </c>
      <c r="C28" s="232">
        <v>41.0352649515157</v>
      </c>
      <c r="D28" s="232">
        <v>23.281297334291846</v>
      </c>
      <c r="E28" s="232">
        <v>19.141739321068151</v>
      </c>
      <c r="F28" s="232">
        <v>22.600127178987009</v>
      </c>
      <c r="G28" s="232">
        <v>29.786843512146543</v>
      </c>
      <c r="H28" s="232">
        <v>29.820423671360896</v>
      </c>
      <c r="I28" s="232">
        <v>56.709844815517997</v>
      </c>
      <c r="J28" s="232">
        <v>55.947932927760121</v>
      </c>
      <c r="K28" s="232">
        <v>29.662246424304833</v>
      </c>
      <c r="L28" s="232">
        <v>27.2563752584079</v>
      </c>
      <c r="M28" s="232">
        <v>32.925843374017767</v>
      </c>
      <c r="N28" s="232">
        <v>28.236476737405066</v>
      </c>
      <c r="O28" s="232">
        <v>23.995898369460505</v>
      </c>
      <c r="P28" s="232">
        <v>28.38557702304638</v>
      </c>
      <c r="Q28" s="232">
        <v>10.89478174285569</v>
      </c>
      <c r="R28" s="232">
        <v>8.7168364583416373</v>
      </c>
      <c r="S28" s="232">
        <v>14.464212040092546</v>
      </c>
      <c r="T28" s="232">
        <v>17.690040967807473</v>
      </c>
      <c r="U28" s="232">
        <v>18.041644509093796</v>
      </c>
      <c r="V28" s="232">
        <v>2.7397463764852446</v>
      </c>
      <c r="W28" s="232">
        <v>3.649617866915536E-2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0.35291276467150468</v>
      </c>
      <c r="C30" s="232">
        <v>0.46109409907828669</v>
      </c>
      <c r="D30" s="232">
        <v>0.27002508112989487</v>
      </c>
      <c r="E30" s="232">
        <v>0.4130523612623283</v>
      </c>
      <c r="F30" s="232">
        <v>0.52121586060188285</v>
      </c>
      <c r="G30" s="232">
        <v>0.40224001969834083</v>
      </c>
      <c r="H30" s="232">
        <v>0.72996178573860115</v>
      </c>
      <c r="I30" s="232">
        <v>0.717365776866705</v>
      </c>
      <c r="J30" s="232">
        <v>0.71849845672583057</v>
      </c>
      <c r="K30" s="232">
        <v>0.55651069833218858</v>
      </c>
      <c r="L30" s="232">
        <v>0.77865087475576411</v>
      </c>
      <c r="M30" s="232">
        <v>0.50171881102214266</v>
      </c>
      <c r="N30" s="232">
        <v>1.2888442083227138</v>
      </c>
      <c r="O30" s="232">
        <v>1.1703570235299652</v>
      </c>
      <c r="P30" s="232">
        <v>0.90546034999222991</v>
      </c>
      <c r="Q30" s="232">
        <v>1.3568060578451646</v>
      </c>
      <c r="R30" s="232">
        <v>1.1807213199484843</v>
      </c>
      <c r="S30" s="232">
        <v>1.3734793265972065</v>
      </c>
      <c r="T30" s="232">
        <v>0.99441981141249824</v>
      </c>
      <c r="U30" s="232">
        <v>1.7196055245545676</v>
      </c>
      <c r="V30" s="232">
        <v>1.4095131086822632</v>
      </c>
      <c r="W30" s="232">
        <v>0.90704052258511902</v>
      </c>
    </row>
    <row r="31" spans="1:23" ht="12" customHeight="1" x14ac:dyDescent="0.25">
      <c r="A31" s="18" t="s">
        <v>83</v>
      </c>
      <c r="B31" s="232">
        <v>7.2671472308060059</v>
      </c>
      <c r="C31" s="232">
        <v>6.8814015960507229</v>
      </c>
      <c r="D31" s="232">
        <v>8.3541762309216701</v>
      </c>
      <c r="E31" s="232">
        <v>13.942943154215033</v>
      </c>
      <c r="F31" s="232">
        <v>12.791409823580336</v>
      </c>
      <c r="G31" s="232">
        <v>11.806936574607935</v>
      </c>
      <c r="H31" s="232">
        <v>13.079815770152313</v>
      </c>
      <c r="I31" s="232">
        <v>14.206591893813677</v>
      </c>
      <c r="J31" s="232">
        <v>12.203926119278329</v>
      </c>
      <c r="K31" s="232">
        <v>10.39805862493753</v>
      </c>
      <c r="L31" s="232">
        <v>10.559300832844265</v>
      </c>
      <c r="M31" s="232">
        <v>12.469189551374825</v>
      </c>
      <c r="N31" s="232">
        <v>13.562516252909532</v>
      </c>
      <c r="O31" s="232">
        <v>12.502187861887002</v>
      </c>
      <c r="P31" s="232">
        <v>12.068103068464794</v>
      </c>
      <c r="Q31" s="232">
        <v>12.912973182846819</v>
      </c>
      <c r="R31" s="232">
        <v>14.365121420927316</v>
      </c>
      <c r="S31" s="232">
        <v>11.09603271602148</v>
      </c>
      <c r="T31" s="232">
        <v>11.821448557898211</v>
      </c>
      <c r="U31" s="232">
        <v>9.5680950208487729</v>
      </c>
      <c r="V31" s="232">
        <v>9.8158561696589341</v>
      </c>
      <c r="W31" s="232">
        <v>4.1543974859184161</v>
      </c>
    </row>
    <row r="32" spans="1:23" ht="12" customHeight="1" x14ac:dyDescent="0.25">
      <c r="A32" s="18" t="s">
        <v>70</v>
      </c>
      <c r="B32" s="232">
        <v>4.5918403845375089</v>
      </c>
      <c r="C32" s="232">
        <v>6.1269634547045433</v>
      </c>
      <c r="D32" s="232">
        <v>4.8509195772606937</v>
      </c>
      <c r="E32" s="232">
        <v>2.7446017820396076</v>
      </c>
      <c r="F32" s="232">
        <v>4.5101588655719702</v>
      </c>
      <c r="G32" s="232">
        <v>4.6721635862516795</v>
      </c>
      <c r="H32" s="232">
        <v>3.6365091031962109</v>
      </c>
      <c r="I32" s="232">
        <v>2.5139328154348388</v>
      </c>
      <c r="J32" s="232">
        <v>1.8045707055837961</v>
      </c>
      <c r="K32" s="232">
        <v>1.3300404618485568</v>
      </c>
      <c r="L32" s="232">
        <v>2.0425284473611427</v>
      </c>
      <c r="M32" s="232">
        <v>1.4620186072483548</v>
      </c>
      <c r="N32" s="232">
        <v>1.4146466675410674</v>
      </c>
      <c r="O32" s="232">
        <v>1.3897348525571438</v>
      </c>
      <c r="P32" s="232">
        <v>1.1783886896197515</v>
      </c>
      <c r="Q32" s="232">
        <v>1.2462234944180137</v>
      </c>
      <c r="R32" s="232">
        <v>1.0798747211492525</v>
      </c>
      <c r="S32" s="232">
        <v>0.60555224572787303</v>
      </c>
      <c r="T32" s="232">
        <v>0.61846183623998763</v>
      </c>
      <c r="U32" s="232">
        <v>1.5635425760163357</v>
      </c>
      <c r="V32" s="232">
        <v>1.9544998054665008</v>
      </c>
      <c r="W32" s="232">
        <v>1.6144007281353572</v>
      </c>
    </row>
    <row r="33" spans="1:23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</row>
    <row r="34" spans="1:23" ht="12" customHeight="1" x14ac:dyDescent="0.25">
      <c r="A34" s="18" t="s">
        <v>72</v>
      </c>
      <c r="B34" s="232">
        <v>20.196344323200215</v>
      </c>
      <c r="C34" s="232">
        <v>24.681807872978428</v>
      </c>
      <c r="D34" s="232">
        <v>18.700927266715325</v>
      </c>
      <c r="E34" s="232">
        <v>27.711339316676675</v>
      </c>
      <c r="F34" s="232">
        <v>27.200425563343316</v>
      </c>
      <c r="G34" s="232">
        <v>29.602857620467724</v>
      </c>
      <c r="H34" s="232">
        <v>30.050738367556939</v>
      </c>
      <c r="I34" s="232">
        <v>30.894787239270158</v>
      </c>
      <c r="J34" s="232">
        <v>25.670733836471364</v>
      </c>
      <c r="K34" s="232">
        <v>16.248935929698142</v>
      </c>
      <c r="L34" s="232">
        <v>18.101772541509565</v>
      </c>
      <c r="M34" s="232">
        <v>18.702633820036006</v>
      </c>
      <c r="N34" s="232">
        <v>21.059665306144424</v>
      </c>
      <c r="O34" s="232">
        <v>24.926492604624411</v>
      </c>
      <c r="P34" s="232">
        <v>16.790738748981958</v>
      </c>
      <c r="Q34" s="232">
        <v>16.177831553486406</v>
      </c>
      <c r="R34" s="232">
        <v>17.157397286594325</v>
      </c>
      <c r="S34" s="232">
        <v>14.640405685679454</v>
      </c>
      <c r="T34" s="232">
        <v>16.244294466384936</v>
      </c>
      <c r="U34" s="232">
        <v>12.977885733980672</v>
      </c>
      <c r="V34" s="232">
        <v>11.489601095137816</v>
      </c>
      <c r="W34" s="232">
        <v>15.032465758966927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0.21712522653473576</v>
      </c>
      <c r="C36" s="232">
        <v>0.2890532362321302</v>
      </c>
      <c r="D36" s="232">
        <v>0.29501109300932787</v>
      </c>
      <c r="E36" s="232">
        <v>0.21271368961451398</v>
      </c>
      <c r="F36" s="232">
        <v>0.167922124028727</v>
      </c>
      <c r="G36" s="232">
        <v>0.21748499117563797</v>
      </c>
      <c r="H36" s="232">
        <v>0.26422208925141744</v>
      </c>
      <c r="I36" s="232">
        <v>0.33261098085097474</v>
      </c>
      <c r="J36" s="232">
        <v>0.30358552601985977</v>
      </c>
      <c r="K36" s="232">
        <v>0.13956109555124813</v>
      </c>
      <c r="L36" s="232">
        <v>9.3479549457953864E-2</v>
      </c>
      <c r="M36" s="232">
        <v>6.5495002798710622E-2</v>
      </c>
      <c r="N36" s="232">
        <v>7.5422270511416561E-2</v>
      </c>
      <c r="O36" s="232">
        <v>22.949223305081695</v>
      </c>
      <c r="P36" s="232">
        <v>6.7320073139854895</v>
      </c>
      <c r="Q36" s="232">
        <v>9.7918946646943077</v>
      </c>
      <c r="R36" s="232">
        <v>7.0692068739089526</v>
      </c>
      <c r="S36" s="232">
        <v>10.910937731537651</v>
      </c>
      <c r="T36" s="232">
        <v>10.098113611790588</v>
      </c>
      <c r="U36" s="232">
        <v>8.2320755496540343</v>
      </c>
      <c r="V36" s="232">
        <v>1.8616169151198227</v>
      </c>
      <c r="W36" s="232">
        <v>0.1148329332564778</v>
      </c>
    </row>
    <row r="37" spans="1:23" ht="12" customHeight="1" x14ac:dyDescent="0.25">
      <c r="A37" s="47" t="s">
        <v>38</v>
      </c>
      <c r="B37" s="233">
        <v>47.656045087594244</v>
      </c>
      <c r="C37" s="233">
        <v>47.396916397340284</v>
      </c>
      <c r="D37" s="233">
        <v>51.101655005871947</v>
      </c>
      <c r="E37" s="233">
        <v>54.906885936982889</v>
      </c>
      <c r="F37" s="233">
        <v>57.616853268544901</v>
      </c>
      <c r="G37" s="233">
        <v>57.886270077855329</v>
      </c>
      <c r="H37" s="233">
        <v>65.232233633852587</v>
      </c>
      <c r="I37" s="233">
        <v>69.722871579853148</v>
      </c>
      <c r="J37" s="233">
        <v>67.998643802389097</v>
      </c>
      <c r="K37" s="233">
        <v>56.612348919162557</v>
      </c>
      <c r="L37" s="233">
        <v>63.677976548006747</v>
      </c>
      <c r="M37" s="233">
        <v>63.047918328410049</v>
      </c>
      <c r="N37" s="233">
        <v>67.660321122366312</v>
      </c>
      <c r="O37" s="233">
        <v>63.954448582235102</v>
      </c>
      <c r="P37" s="233">
        <v>65.90121881051725</v>
      </c>
      <c r="Q37" s="233">
        <v>64.85207706652416</v>
      </c>
      <c r="R37" s="233">
        <v>69.178381803401336</v>
      </c>
      <c r="S37" s="233">
        <v>73.405112117458899</v>
      </c>
      <c r="T37" s="233">
        <v>74.813635089520332</v>
      </c>
      <c r="U37" s="233">
        <v>63.141406092496396</v>
      </c>
      <c r="V37" s="233">
        <v>64.047568742599779</v>
      </c>
      <c r="W37" s="233">
        <v>69.042169310492213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0.99999999999999989</v>
      </c>
      <c r="G41" s="234">
        <f t="shared" si="4"/>
        <v>0.99999999999999978</v>
      </c>
      <c r="H41" s="234">
        <f t="shared" si="4"/>
        <v>0.99999999999999989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0.99999999999999989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0.99999999999999989</v>
      </c>
    </row>
    <row r="42" spans="1:23" ht="12" customHeight="1" x14ac:dyDescent="0.25">
      <c r="A42" s="202" t="s">
        <v>92</v>
      </c>
      <c r="B42" s="235">
        <f t="shared" ref="B42:W42" si="5">IF(B6=0,0,B6/B$5)</f>
        <v>1.3158043940157451E-2</v>
      </c>
      <c r="C42" s="235">
        <f t="shared" si="5"/>
        <v>1.2138618905292501E-2</v>
      </c>
      <c r="D42" s="235">
        <f t="shared" si="5"/>
        <v>1.280065234627834E-2</v>
      </c>
      <c r="E42" s="235">
        <f t="shared" si="5"/>
        <v>1.2116948842312687E-2</v>
      </c>
      <c r="F42" s="235">
        <f t="shared" si="5"/>
        <v>1.221051402191683E-2</v>
      </c>
      <c r="G42" s="235">
        <f t="shared" si="5"/>
        <v>1.1588838918204891E-2</v>
      </c>
      <c r="H42" s="235">
        <f t="shared" si="5"/>
        <v>1.2161671244124213E-2</v>
      </c>
      <c r="I42" s="235">
        <f t="shared" si="5"/>
        <v>1.1263387110344095E-2</v>
      </c>
      <c r="J42" s="235">
        <f t="shared" si="5"/>
        <v>1.1139674083502473E-2</v>
      </c>
      <c r="K42" s="235">
        <f t="shared" si="5"/>
        <v>1.2254944930740268E-2</v>
      </c>
      <c r="L42" s="235">
        <f t="shared" si="5"/>
        <v>1.1700481594873309E-2</v>
      </c>
      <c r="M42" s="235">
        <f t="shared" si="5"/>
        <v>1.1788196855547765E-2</v>
      </c>
      <c r="N42" s="235">
        <f t="shared" si="5"/>
        <v>1.2736486093080042E-2</v>
      </c>
      <c r="O42" s="235">
        <f t="shared" si="5"/>
        <v>1.1742863630650741E-2</v>
      </c>
      <c r="P42" s="235">
        <f t="shared" si="5"/>
        <v>1.265263846081675E-2</v>
      </c>
      <c r="Q42" s="235">
        <f t="shared" si="5"/>
        <v>1.2602397997805949E-2</v>
      </c>
      <c r="R42" s="235">
        <f t="shared" si="5"/>
        <v>1.4106442123570024E-2</v>
      </c>
      <c r="S42" s="235">
        <f t="shared" si="5"/>
        <v>1.4077644692592274E-2</v>
      </c>
      <c r="T42" s="235">
        <f t="shared" si="5"/>
        <v>1.3953949468117094E-2</v>
      </c>
      <c r="U42" s="235">
        <f t="shared" si="5"/>
        <v>1.4097852056800159E-2</v>
      </c>
      <c r="V42" s="235">
        <f t="shared" si="5"/>
        <v>1.5183258892786919E-2</v>
      </c>
      <c r="W42" s="235">
        <f t="shared" si="5"/>
        <v>1.5096672276653893E-2</v>
      </c>
    </row>
    <row r="43" spans="1:23" ht="12" customHeight="1" x14ac:dyDescent="0.25">
      <c r="A43" s="202" t="s">
        <v>93</v>
      </c>
      <c r="B43" s="235">
        <f t="shared" ref="B43:W43" si="6">IF(B7=0,0,B7/B$5)</f>
        <v>4.8727660949581938E-3</v>
      </c>
      <c r="C43" s="235">
        <f t="shared" si="6"/>
        <v>4.4982354187152037E-3</v>
      </c>
      <c r="D43" s="235">
        <f t="shared" si="6"/>
        <v>4.5883390654215817E-3</v>
      </c>
      <c r="E43" s="235">
        <f t="shared" si="6"/>
        <v>4.4173740253718634E-3</v>
      </c>
      <c r="F43" s="235">
        <f t="shared" si="6"/>
        <v>4.5553919508022423E-3</v>
      </c>
      <c r="G43" s="235">
        <f t="shared" si="6"/>
        <v>4.4998907556420041E-3</v>
      </c>
      <c r="H43" s="235">
        <f t="shared" si="6"/>
        <v>4.6685286414268187E-3</v>
      </c>
      <c r="I43" s="235">
        <f t="shared" si="6"/>
        <v>4.1172038841173876E-3</v>
      </c>
      <c r="J43" s="235">
        <f t="shared" si="6"/>
        <v>4.3270842850381425E-3</v>
      </c>
      <c r="K43" s="235">
        <f t="shared" si="6"/>
        <v>4.8643183777299015E-3</v>
      </c>
      <c r="L43" s="235">
        <f t="shared" si="6"/>
        <v>4.3183098946505171E-3</v>
      </c>
      <c r="M43" s="235">
        <f t="shared" si="6"/>
        <v>3.9903939572959821E-3</v>
      </c>
      <c r="N43" s="235">
        <f t="shared" si="6"/>
        <v>4.3105987135732193E-3</v>
      </c>
      <c r="O43" s="235">
        <f t="shared" si="6"/>
        <v>4.3147209123799999E-3</v>
      </c>
      <c r="P43" s="235">
        <f t="shared" si="6"/>
        <v>3.9638060949781168E-3</v>
      </c>
      <c r="Q43" s="235">
        <f t="shared" si="6"/>
        <v>3.9097895800365911E-3</v>
      </c>
      <c r="R43" s="235">
        <f t="shared" si="6"/>
        <v>4.2681548426274077E-3</v>
      </c>
      <c r="S43" s="235">
        <f t="shared" si="6"/>
        <v>4.2841479338129483E-3</v>
      </c>
      <c r="T43" s="235">
        <f t="shared" si="6"/>
        <v>4.250826520701096E-3</v>
      </c>
      <c r="U43" s="235">
        <f t="shared" si="6"/>
        <v>4.4837671381614186E-3</v>
      </c>
      <c r="V43" s="235">
        <f t="shared" si="6"/>
        <v>4.6563215406299199E-3</v>
      </c>
      <c r="W43" s="235">
        <f t="shared" si="6"/>
        <v>4.7939372337406985E-3</v>
      </c>
    </row>
    <row r="44" spans="1:23" ht="12" customHeight="1" x14ac:dyDescent="0.25">
      <c r="A44" s="202" t="s">
        <v>94</v>
      </c>
      <c r="B44" s="235">
        <f t="shared" ref="B44:W44" si="7">IF(B8=0,0,B8/B$5)</f>
        <v>3.9930576731485395E-2</v>
      </c>
      <c r="C44" s="235">
        <f t="shared" si="7"/>
        <v>3.6638214635233798E-2</v>
      </c>
      <c r="D44" s="235">
        <f t="shared" si="7"/>
        <v>4.0107816871605625E-2</v>
      </c>
      <c r="E44" s="235">
        <f t="shared" si="7"/>
        <v>3.8206065678551143E-2</v>
      </c>
      <c r="F44" s="235">
        <f t="shared" si="7"/>
        <v>3.8842644712884691E-2</v>
      </c>
      <c r="G44" s="235">
        <f t="shared" si="7"/>
        <v>3.8497356142626886E-2</v>
      </c>
      <c r="H44" s="235">
        <f t="shared" si="7"/>
        <v>4.0911361958015514E-2</v>
      </c>
      <c r="I44" s="235">
        <f t="shared" si="7"/>
        <v>3.7108523716770515E-2</v>
      </c>
      <c r="J44" s="235">
        <f t="shared" si="7"/>
        <v>3.7831350122217715E-2</v>
      </c>
      <c r="K44" s="235">
        <f t="shared" si="7"/>
        <v>4.3317594784865472E-2</v>
      </c>
      <c r="L44" s="235">
        <f t="shared" si="7"/>
        <v>4.1558995255398572E-2</v>
      </c>
      <c r="M44" s="235">
        <f t="shared" si="7"/>
        <v>3.8970601460210967E-2</v>
      </c>
      <c r="N44" s="235">
        <f t="shared" si="7"/>
        <v>4.2532242568591415E-2</v>
      </c>
      <c r="O44" s="235">
        <f t="shared" si="7"/>
        <v>3.9553705549696963E-2</v>
      </c>
      <c r="P44" s="235">
        <f t="shared" si="7"/>
        <v>4.0692133706494667E-2</v>
      </c>
      <c r="Q44" s="235">
        <f t="shared" si="7"/>
        <v>4.1447148488899833E-2</v>
      </c>
      <c r="R44" s="235">
        <f t="shared" si="7"/>
        <v>4.6763224550653265E-2</v>
      </c>
      <c r="S44" s="235">
        <f t="shared" si="7"/>
        <v>4.7849534252571976E-2</v>
      </c>
      <c r="T44" s="235">
        <f t="shared" si="7"/>
        <v>4.7924602245467247E-2</v>
      </c>
      <c r="U44" s="235">
        <f t="shared" si="7"/>
        <v>4.9789477891227868E-2</v>
      </c>
      <c r="V44" s="235">
        <f t="shared" si="7"/>
        <v>5.4176323635468211E-2</v>
      </c>
      <c r="W44" s="235">
        <f t="shared" si="7"/>
        <v>5.6087591892997883E-2</v>
      </c>
    </row>
    <row r="45" spans="1:23" ht="12" customHeight="1" x14ac:dyDescent="0.25">
      <c r="A45" s="202" t="s">
        <v>95</v>
      </c>
      <c r="B45" s="235">
        <f t="shared" ref="B45:W45" si="8">IF(B9=0,0,B9/B$5)</f>
        <v>3.8052710440437218E-2</v>
      </c>
      <c r="C45" s="235">
        <f t="shared" si="8"/>
        <v>3.5007848057458095E-2</v>
      </c>
      <c r="D45" s="235">
        <f t="shared" si="8"/>
        <v>3.7325425445205299E-2</v>
      </c>
      <c r="E45" s="235">
        <f t="shared" si="8"/>
        <v>3.6983232885693086E-2</v>
      </c>
      <c r="F45" s="235">
        <f t="shared" si="8"/>
        <v>3.8917886761842192E-2</v>
      </c>
      <c r="G45" s="235">
        <f t="shared" si="8"/>
        <v>3.8627299464193264E-2</v>
      </c>
      <c r="H45" s="235">
        <f t="shared" si="8"/>
        <v>4.003006344021607E-2</v>
      </c>
      <c r="I45" s="235">
        <f t="shared" si="8"/>
        <v>3.4380945927581133E-2</v>
      </c>
      <c r="J45" s="235">
        <f t="shared" si="8"/>
        <v>3.4730286199949577E-2</v>
      </c>
      <c r="K45" s="235">
        <f t="shared" si="8"/>
        <v>3.9251465636702093E-2</v>
      </c>
      <c r="L45" s="235">
        <f t="shared" si="8"/>
        <v>3.6586059951293964E-2</v>
      </c>
      <c r="M45" s="235">
        <f t="shared" si="8"/>
        <v>3.4455656203458224E-2</v>
      </c>
      <c r="N45" s="235">
        <f t="shared" si="8"/>
        <v>3.7508382287979841E-2</v>
      </c>
      <c r="O45" s="235">
        <f t="shared" si="8"/>
        <v>3.732762668900784E-2</v>
      </c>
      <c r="P45" s="235">
        <f t="shared" si="8"/>
        <v>3.7561811629941919E-2</v>
      </c>
      <c r="Q45" s="235">
        <f t="shared" si="8"/>
        <v>3.8320746865176503E-2</v>
      </c>
      <c r="R45" s="235">
        <f t="shared" si="8"/>
        <v>4.3447458918878488E-2</v>
      </c>
      <c r="S45" s="235">
        <f t="shared" si="8"/>
        <v>4.7247732961531598E-2</v>
      </c>
      <c r="T45" s="235">
        <f t="shared" si="8"/>
        <v>4.7761784808363954E-2</v>
      </c>
      <c r="U45" s="235">
        <f t="shared" si="8"/>
        <v>5.2755630902237921E-2</v>
      </c>
      <c r="V45" s="235">
        <f t="shared" si="8"/>
        <v>5.7269087656717545E-2</v>
      </c>
      <c r="W45" s="235">
        <f t="shared" si="8"/>
        <v>5.5582330860039178E-2</v>
      </c>
    </row>
    <row r="46" spans="1:23" ht="12" customHeight="1" x14ac:dyDescent="0.25">
      <c r="A46" s="202" t="s">
        <v>96</v>
      </c>
      <c r="B46" s="235">
        <f t="shared" ref="B46:W46" si="9">IF(B10=0,0,B10/B$5)</f>
        <v>3.8658673832529945E-2</v>
      </c>
      <c r="C46" s="235">
        <f t="shared" si="9"/>
        <v>3.6073016453545728E-2</v>
      </c>
      <c r="D46" s="235">
        <f t="shared" si="9"/>
        <v>3.7059199444302901E-2</v>
      </c>
      <c r="E46" s="235">
        <f t="shared" si="9"/>
        <v>3.9105940773052558E-2</v>
      </c>
      <c r="F46" s="235">
        <f t="shared" si="9"/>
        <v>3.4948506387268111E-2</v>
      </c>
      <c r="G46" s="235">
        <f t="shared" si="9"/>
        <v>3.3036178395179389E-2</v>
      </c>
      <c r="H46" s="235">
        <f t="shared" si="9"/>
        <v>3.438318795368113E-2</v>
      </c>
      <c r="I46" s="235">
        <f t="shared" si="9"/>
        <v>3.1999465680469998E-2</v>
      </c>
      <c r="J46" s="235">
        <f t="shared" si="9"/>
        <v>2.9299653995471457E-2</v>
      </c>
      <c r="K46" s="235">
        <f t="shared" si="9"/>
        <v>3.2131829832710034E-2</v>
      </c>
      <c r="L46" s="235">
        <f t="shared" si="9"/>
        <v>3.1690473568838827E-2</v>
      </c>
      <c r="M46" s="235">
        <f t="shared" si="9"/>
        <v>3.0856650198533564E-2</v>
      </c>
      <c r="N46" s="235">
        <f t="shared" si="9"/>
        <v>3.2609123527075033E-2</v>
      </c>
      <c r="O46" s="235">
        <f t="shared" si="9"/>
        <v>3.039861393394104E-2</v>
      </c>
      <c r="P46" s="235">
        <f t="shared" si="9"/>
        <v>3.2358550908671881E-2</v>
      </c>
      <c r="Q46" s="235">
        <f t="shared" si="9"/>
        <v>3.2838068846994702E-2</v>
      </c>
      <c r="R46" s="235">
        <f t="shared" si="9"/>
        <v>3.5936046190342047E-2</v>
      </c>
      <c r="S46" s="235">
        <f t="shared" si="9"/>
        <v>3.7150199616298028E-2</v>
      </c>
      <c r="T46" s="235">
        <f t="shared" si="9"/>
        <v>3.7611058255860738E-2</v>
      </c>
      <c r="U46" s="235">
        <f t="shared" si="9"/>
        <v>3.7839329259818387E-2</v>
      </c>
      <c r="V46" s="235">
        <f t="shared" si="9"/>
        <v>4.0687535582524019E-2</v>
      </c>
      <c r="W46" s="235">
        <f t="shared" si="9"/>
        <v>4.167124976173496E-2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0.43233817643492878</v>
      </c>
      <c r="C47" s="236">
        <f t="shared" si="10"/>
        <v>0.4215249253874806</v>
      </c>
      <c r="D47" s="236">
        <f t="shared" si="10"/>
        <v>0.45414124930838995</v>
      </c>
      <c r="E47" s="236">
        <f t="shared" si="10"/>
        <v>0.4643565334883486</v>
      </c>
      <c r="F47" s="236">
        <f t="shared" si="10"/>
        <v>0.45209986517762424</v>
      </c>
      <c r="G47" s="236">
        <f t="shared" si="10"/>
        <v>0.44422530804643034</v>
      </c>
      <c r="H47" s="236">
        <f t="shared" si="10"/>
        <v>0.40662438036969051</v>
      </c>
      <c r="I47" s="236">
        <f t="shared" si="10"/>
        <v>0.36766806749860187</v>
      </c>
      <c r="J47" s="236">
        <f t="shared" si="10"/>
        <v>0.38017276168441405</v>
      </c>
      <c r="K47" s="236">
        <f t="shared" si="10"/>
        <v>0.39011537134634783</v>
      </c>
      <c r="L47" s="236">
        <f t="shared" si="10"/>
        <v>0.41319369757880181</v>
      </c>
      <c r="M47" s="236">
        <f t="shared" si="10"/>
        <v>0.39491783919485313</v>
      </c>
      <c r="N47" s="236">
        <f t="shared" si="10"/>
        <v>0.3610610183120847</v>
      </c>
      <c r="O47" s="236">
        <f t="shared" si="10"/>
        <v>0.36037846186411687</v>
      </c>
      <c r="P47" s="236">
        <f t="shared" si="10"/>
        <v>0.35640592757800177</v>
      </c>
      <c r="Q47" s="236">
        <f t="shared" si="10"/>
        <v>0.39957153083485486</v>
      </c>
      <c r="R47" s="236">
        <f t="shared" si="10"/>
        <v>0.32608558484360106</v>
      </c>
      <c r="S47" s="236">
        <f t="shared" si="10"/>
        <v>0.2995779243980492</v>
      </c>
      <c r="T47" s="236">
        <f t="shared" si="10"/>
        <v>0.29897947681085241</v>
      </c>
      <c r="U47" s="236">
        <f t="shared" si="10"/>
        <v>0.32584209846980011</v>
      </c>
      <c r="V47" s="236">
        <f t="shared" si="10"/>
        <v>0.37463035248827542</v>
      </c>
      <c r="W47" s="236">
        <f t="shared" si="10"/>
        <v>0.37333232250925569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0.43298905252550296</v>
      </c>
      <c r="C48" s="237">
        <f t="shared" si="11"/>
        <v>0.45411914114227403</v>
      </c>
      <c r="D48" s="237">
        <f t="shared" si="11"/>
        <v>0.41397731751879624</v>
      </c>
      <c r="E48" s="237">
        <f t="shared" si="11"/>
        <v>0.40481390430667008</v>
      </c>
      <c r="F48" s="237">
        <f t="shared" si="11"/>
        <v>0.41842519098766162</v>
      </c>
      <c r="G48" s="237">
        <f t="shared" si="11"/>
        <v>0.42952512827772305</v>
      </c>
      <c r="H48" s="237">
        <f t="shared" si="11"/>
        <v>0.46122080639284568</v>
      </c>
      <c r="I48" s="237">
        <f t="shared" si="11"/>
        <v>0.51346240618211503</v>
      </c>
      <c r="J48" s="237">
        <f t="shared" si="11"/>
        <v>0.50249918962940654</v>
      </c>
      <c r="K48" s="237">
        <f t="shared" si="11"/>
        <v>0.47806447509090449</v>
      </c>
      <c r="L48" s="237">
        <f t="shared" si="11"/>
        <v>0.46095198215614308</v>
      </c>
      <c r="M48" s="237">
        <f t="shared" si="11"/>
        <v>0.48502066213010042</v>
      </c>
      <c r="N48" s="237">
        <f t="shared" si="11"/>
        <v>0.50924214849761573</v>
      </c>
      <c r="O48" s="237">
        <f t="shared" si="11"/>
        <v>0.51628400742020653</v>
      </c>
      <c r="P48" s="237">
        <f t="shared" si="11"/>
        <v>0.51636513162109476</v>
      </c>
      <c r="Q48" s="237">
        <f t="shared" si="11"/>
        <v>0.47131031738623153</v>
      </c>
      <c r="R48" s="237">
        <f t="shared" si="11"/>
        <v>0.52939308853032774</v>
      </c>
      <c r="S48" s="237">
        <f t="shared" si="11"/>
        <v>0.54981281614514399</v>
      </c>
      <c r="T48" s="237">
        <f t="shared" si="11"/>
        <v>0.54951830189063744</v>
      </c>
      <c r="U48" s="237">
        <f t="shared" si="11"/>
        <v>0.51519184428195408</v>
      </c>
      <c r="V48" s="237">
        <f t="shared" si="11"/>
        <v>0.45339712020359801</v>
      </c>
      <c r="W48" s="237">
        <f t="shared" si="11"/>
        <v>0.45343589546557761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EE: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1545.4168031488207</v>
      </c>
      <c r="C5" s="225">
        <f t="shared" si="0"/>
        <v>1754.6828532430191</v>
      </c>
      <c r="D5" s="225">
        <f t="shared" si="0"/>
        <v>1257.0146309438758</v>
      </c>
      <c r="E5" s="225">
        <f t="shared" si="0"/>
        <v>1435.8981857252859</v>
      </c>
      <c r="F5" s="225">
        <f t="shared" si="0"/>
        <v>1566.2388187154015</v>
      </c>
      <c r="G5" s="225">
        <f t="shared" si="0"/>
        <v>1589.4952791143878</v>
      </c>
      <c r="H5" s="225">
        <f t="shared" si="0"/>
        <v>1607.3752537873229</v>
      </c>
      <c r="I5" s="225">
        <f t="shared" si="0"/>
        <v>2063.4154614162544</v>
      </c>
      <c r="J5" s="225">
        <f t="shared" si="0"/>
        <v>1966.3472508390901</v>
      </c>
      <c r="K5" s="225">
        <f t="shared" si="0"/>
        <v>1046.134268800188</v>
      </c>
      <c r="L5" s="225">
        <f t="shared" si="0"/>
        <v>1122.7602918158802</v>
      </c>
      <c r="M5" s="225">
        <f t="shared" si="0"/>
        <v>1299.0364159800079</v>
      </c>
      <c r="N5" s="225">
        <f t="shared" si="0"/>
        <v>1513.816413834074</v>
      </c>
      <c r="O5" s="225">
        <f t="shared" si="0"/>
        <v>2093.9308272340195</v>
      </c>
      <c r="P5" s="225">
        <f t="shared" si="0"/>
        <v>1387.8558248030154</v>
      </c>
      <c r="Q5" s="225">
        <f t="shared" si="0"/>
        <v>977.6804814059717</v>
      </c>
      <c r="R5" s="225">
        <f t="shared" si="0"/>
        <v>947.22681807364836</v>
      </c>
      <c r="S5" s="225">
        <f t="shared" si="0"/>
        <v>1094.8917962784158</v>
      </c>
      <c r="T5" s="225">
        <f t="shared" si="0"/>
        <v>1052.3540389905859</v>
      </c>
      <c r="U5" s="225">
        <f t="shared" si="0"/>
        <v>1125.0409306487388</v>
      </c>
      <c r="V5" s="225">
        <f t="shared" si="0"/>
        <v>573.99088920761938</v>
      </c>
      <c r="W5" s="225">
        <f t="shared" si="0"/>
        <v>446.85375058620582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17.80967785551341</v>
      </c>
      <c r="C10" s="227">
        <f t="shared" si="1"/>
        <v>23.479940666567778</v>
      </c>
      <c r="D10" s="227">
        <f t="shared" si="1"/>
        <v>18.469656757793338</v>
      </c>
      <c r="E10" s="227">
        <f t="shared" si="1"/>
        <v>29.950976392641472</v>
      </c>
      <c r="F10" s="227">
        <f t="shared" si="1"/>
        <v>22.672384450522266</v>
      </c>
      <c r="G10" s="227">
        <f t="shared" si="1"/>
        <v>22.214390301558382</v>
      </c>
      <c r="H10" s="227">
        <f t="shared" si="1"/>
        <v>20.58322792723272</v>
      </c>
      <c r="I10" s="227">
        <f t="shared" si="1"/>
        <v>23.317718799127061</v>
      </c>
      <c r="J10" s="227">
        <f t="shared" si="1"/>
        <v>15.958436609240835</v>
      </c>
      <c r="K10" s="227">
        <f t="shared" si="1"/>
        <v>9.7761642869390677</v>
      </c>
      <c r="L10" s="227">
        <f t="shared" si="1"/>
        <v>10.935186714304153</v>
      </c>
      <c r="M10" s="227">
        <f t="shared" si="1"/>
        <v>10.410145249412132</v>
      </c>
      <c r="N10" s="227">
        <f t="shared" si="1"/>
        <v>9.6442297480935295</v>
      </c>
      <c r="O10" s="227">
        <f t="shared" si="1"/>
        <v>13.087681424967602</v>
      </c>
      <c r="P10" s="227">
        <f t="shared" si="1"/>
        <v>7.4224800875348755</v>
      </c>
      <c r="Q10" s="227">
        <f t="shared" si="1"/>
        <v>8.5681895837445374</v>
      </c>
      <c r="R10" s="227">
        <f t="shared" si="1"/>
        <v>7.5430281647328652</v>
      </c>
      <c r="S10" s="227">
        <f t="shared" si="1"/>
        <v>5.8262748322160789</v>
      </c>
      <c r="T10" s="227">
        <f t="shared" si="1"/>
        <v>6.2898660762695835</v>
      </c>
      <c r="U10" s="227">
        <f t="shared" si="1"/>
        <v>6.8152358086111278</v>
      </c>
      <c r="V10" s="227">
        <f t="shared" si="1"/>
        <v>5.5756810951286981</v>
      </c>
      <c r="W10" s="227">
        <f t="shared" si="1"/>
        <v>4.5928446202559066</v>
      </c>
      <c r="DA10" s="90"/>
    </row>
    <row r="11" spans="1:105" ht="12" customHeight="1" x14ac:dyDescent="0.25">
      <c r="A11" s="37" t="s">
        <v>83</v>
      </c>
      <c r="B11" s="228">
        <v>3.0769309861011531</v>
      </c>
      <c r="C11" s="228">
        <v>3.8887530009397753</v>
      </c>
      <c r="D11" s="228">
        <v>2.7488530991007161</v>
      </c>
      <c r="E11" s="228">
        <v>6.6665117818023676</v>
      </c>
      <c r="F11" s="228">
        <v>5.2643630687285281</v>
      </c>
      <c r="G11" s="228">
        <v>4.2947851304005482</v>
      </c>
      <c r="H11" s="228">
        <v>4.2509174023612566</v>
      </c>
      <c r="I11" s="228">
        <v>7.3349537370598483</v>
      </c>
      <c r="J11" s="228">
        <v>3.3163954119385712</v>
      </c>
      <c r="K11" s="228">
        <v>2.8509380952074768</v>
      </c>
      <c r="L11" s="228">
        <v>2.6439292637594547</v>
      </c>
      <c r="M11" s="228">
        <v>2.71807606417548</v>
      </c>
      <c r="N11" s="228">
        <v>2.6528523863283597</v>
      </c>
      <c r="O11" s="228">
        <v>2.5619690249316376</v>
      </c>
      <c r="P11" s="228">
        <v>2.1016542479131664</v>
      </c>
      <c r="Q11" s="228">
        <v>3.4392554090517908</v>
      </c>
      <c r="R11" s="228">
        <v>2.9539386569264576</v>
      </c>
      <c r="S11" s="228">
        <v>1.9156924610779211</v>
      </c>
      <c r="T11" s="228">
        <v>1.7929671914524787</v>
      </c>
      <c r="U11" s="228">
        <v>1.67285361724328</v>
      </c>
      <c r="V11" s="228">
        <v>1.4974710644768381</v>
      </c>
      <c r="W11" s="228">
        <v>0.5845853677266426</v>
      </c>
      <c r="DA11" s="69"/>
    </row>
    <row r="12" spans="1:105" ht="12" customHeight="1" x14ac:dyDescent="0.25">
      <c r="A12" s="37" t="s">
        <v>72</v>
      </c>
      <c r="B12" s="228">
        <v>14.732746869412257</v>
      </c>
      <c r="C12" s="228">
        <v>19.591187665628002</v>
      </c>
      <c r="D12" s="228">
        <v>15.720803658692621</v>
      </c>
      <c r="E12" s="228">
        <v>23.284464610839105</v>
      </c>
      <c r="F12" s="228">
        <v>17.408021381793738</v>
      </c>
      <c r="G12" s="228">
        <v>17.919605171157833</v>
      </c>
      <c r="H12" s="228">
        <v>16.332310524871463</v>
      </c>
      <c r="I12" s="228">
        <v>15.982765062067212</v>
      </c>
      <c r="J12" s="228">
        <v>12.642041197302262</v>
      </c>
      <c r="K12" s="228">
        <v>6.9252261917315918</v>
      </c>
      <c r="L12" s="228">
        <v>8.2912574505446983</v>
      </c>
      <c r="M12" s="228">
        <v>7.692069185236651</v>
      </c>
      <c r="N12" s="228">
        <v>6.9913773617651707</v>
      </c>
      <c r="O12" s="228">
        <v>10.525712400035966</v>
      </c>
      <c r="P12" s="228">
        <v>5.3208258396217092</v>
      </c>
      <c r="Q12" s="228">
        <v>5.1289341746927466</v>
      </c>
      <c r="R12" s="228">
        <v>4.589089507806408</v>
      </c>
      <c r="S12" s="228">
        <v>3.9105823711381573</v>
      </c>
      <c r="T12" s="228">
        <v>4.4968988848171048</v>
      </c>
      <c r="U12" s="228">
        <v>5.1423821913678474</v>
      </c>
      <c r="V12" s="228">
        <v>4.0782100306518601</v>
      </c>
      <c r="W12" s="228">
        <v>4.008259252529264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324.05544517393912</v>
      </c>
      <c r="C16" s="230">
        <f t="shared" si="2"/>
        <v>352.81835148380304</v>
      </c>
      <c r="D16" s="230">
        <f t="shared" si="2"/>
        <v>285.09706677329888</v>
      </c>
      <c r="E16" s="230">
        <f t="shared" si="2"/>
        <v>364.61997144315882</v>
      </c>
      <c r="F16" s="230">
        <f t="shared" si="2"/>
        <v>335.59366098161536</v>
      </c>
      <c r="G16" s="230">
        <f t="shared" si="2"/>
        <v>315.82054801770039</v>
      </c>
      <c r="H16" s="230">
        <f t="shared" si="2"/>
        <v>310.38365522554517</v>
      </c>
      <c r="I16" s="230">
        <f t="shared" si="2"/>
        <v>315.49246888812633</v>
      </c>
      <c r="J16" s="230">
        <f t="shared" si="2"/>
        <v>251.59396416572849</v>
      </c>
      <c r="K16" s="230">
        <f t="shared" si="2"/>
        <v>181.12591983051712</v>
      </c>
      <c r="L16" s="230">
        <f t="shared" si="2"/>
        <v>216.88924410656233</v>
      </c>
      <c r="M16" s="230">
        <f t="shared" si="2"/>
        <v>201.97878348689261</v>
      </c>
      <c r="N16" s="230">
        <f t="shared" si="2"/>
        <v>206.03035609561852</v>
      </c>
      <c r="O16" s="230">
        <f t="shared" si="2"/>
        <v>262.41708156112639</v>
      </c>
      <c r="P16" s="230">
        <f t="shared" si="2"/>
        <v>189.94430837269871</v>
      </c>
      <c r="Q16" s="230">
        <f t="shared" si="2"/>
        <v>185.76648238412989</v>
      </c>
      <c r="R16" s="230">
        <f t="shared" si="2"/>
        <v>222.92775204479918</v>
      </c>
      <c r="S16" s="230">
        <f t="shared" si="2"/>
        <v>184.23530871638681</v>
      </c>
      <c r="T16" s="230">
        <f t="shared" si="2"/>
        <v>186.38411908314197</v>
      </c>
      <c r="U16" s="230">
        <f t="shared" si="2"/>
        <v>227.28994837823515</v>
      </c>
      <c r="V16" s="230">
        <f t="shared" si="2"/>
        <v>218.93477645185123</v>
      </c>
      <c r="W16" s="230">
        <f t="shared" si="2"/>
        <v>186.34814013753876</v>
      </c>
      <c r="DA16" s="92"/>
    </row>
    <row r="17" spans="1:105" ht="12" customHeight="1" x14ac:dyDescent="0.25">
      <c r="A17" s="46" t="s">
        <v>30</v>
      </c>
      <c r="B17" s="231">
        <v>20.857469513220515</v>
      </c>
      <c r="C17" s="231">
        <v>23.006982741380639</v>
      </c>
      <c r="D17" s="231">
        <v>15.892673382940176</v>
      </c>
      <c r="E17" s="231">
        <v>15.372926758415179</v>
      </c>
      <c r="F17" s="231">
        <v>11.233768832173665</v>
      </c>
      <c r="G17" s="231">
        <v>16.332124726893102</v>
      </c>
      <c r="H17" s="231">
        <v>14.49580756274964</v>
      </c>
      <c r="I17" s="231">
        <v>24.502360294108655</v>
      </c>
      <c r="J17" s="231">
        <v>21.623745225455526</v>
      </c>
      <c r="K17" s="231">
        <v>10.804271422580193</v>
      </c>
      <c r="L17" s="231">
        <v>12.817673450352812</v>
      </c>
      <c r="M17" s="231">
        <v>17.643789317631384</v>
      </c>
      <c r="N17" s="231">
        <v>11.547575419149148</v>
      </c>
      <c r="O17" s="231">
        <v>8.3566400434147319</v>
      </c>
      <c r="P17" s="231">
        <v>11.284784565365609</v>
      </c>
      <c r="Q17" s="231">
        <v>3.5804387775042059</v>
      </c>
      <c r="R17" s="231">
        <v>2.8204785717353724</v>
      </c>
      <c r="S17" s="231">
        <v>5.3045677783750618</v>
      </c>
      <c r="T17" s="231">
        <v>6.3179483364822948</v>
      </c>
      <c r="U17" s="231">
        <v>5.8456754473845756</v>
      </c>
      <c r="V17" s="231">
        <v>0.76904929830093538</v>
      </c>
      <c r="W17" s="231">
        <v>8.3946648639398713E-2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0.7183812284508011</v>
      </c>
      <c r="C19" s="231">
        <v>2.8881166703020247</v>
      </c>
      <c r="D19" s="231">
        <v>3.7945068301668496</v>
      </c>
      <c r="E19" s="231">
        <v>1.8385475723715692</v>
      </c>
      <c r="F19" s="231">
        <v>2.3511794489718261</v>
      </c>
      <c r="G19" s="231">
        <v>1.9529703634104387</v>
      </c>
      <c r="H19" s="231">
        <v>3.7300714477491508</v>
      </c>
      <c r="I19" s="231">
        <v>3.8052930199978228</v>
      </c>
      <c r="J19" s="231">
        <v>3.7942874049626454</v>
      </c>
      <c r="K19" s="231">
        <v>2.1394099276068825</v>
      </c>
      <c r="L19" s="231">
        <v>3.2834154837877554</v>
      </c>
      <c r="M19" s="231">
        <v>2.0784543699191755</v>
      </c>
      <c r="N19" s="231">
        <v>4.0641771807541511</v>
      </c>
      <c r="O19" s="231">
        <v>3.1923082954390494</v>
      </c>
      <c r="P19" s="231">
        <v>2.5110717593325207</v>
      </c>
      <c r="Q19" s="231">
        <v>3.4205968956238317</v>
      </c>
      <c r="R19" s="231">
        <v>5.5561152293562728</v>
      </c>
      <c r="S19" s="231">
        <v>6.3742973678427406</v>
      </c>
      <c r="T19" s="231">
        <v>3.3881233258983832</v>
      </c>
      <c r="U19" s="231">
        <v>8.1910280851565531</v>
      </c>
      <c r="V19" s="231">
        <v>8.4418536465195846</v>
      </c>
      <c r="W19" s="231">
        <v>3.7165705013879138</v>
      </c>
      <c r="DA19" s="73"/>
    </row>
    <row r="20" spans="1:105" ht="12" customHeight="1" x14ac:dyDescent="0.25">
      <c r="A20" s="46" t="s">
        <v>83</v>
      </c>
      <c r="B20" s="231">
        <v>38.458323965653136</v>
      </c>
      <c r="C20" s="231">
        <v>36.73488822079122</v>
      </c>
      <c r="D20" s="231">
        <v>28.299103666348472</v>
      </c>
      <c r="E20" s="231">
        <v>65.24411294468139</v>
      </c>
      <c r="F20" s="231">
        <v>40.90747554487487</v>
      </c>
      <c r="G20" s="231">
        <v>35.133468881215265</v>
      </c>
      <c r="H20" s="231">
        <v>35.284255029825516</v>
      </c>
      <c r="I20" s="231">
        <v>57.653399901130754</v>
      </c>
      <c r="J20" s="231">
        <v>31.744275432162368</v>
      </c>
      <c r="K20" s="231">
        <v>28.911742009583971</v>
      </c>
      <c r="L20" s="231">
        <v>29.53412573555828</v>
      </c>
      <c r="M20" s="231">
        <v>20.684266812664852</v>
      </c>
      <c r="N20" s="231">
        <v>25.796468102031774</v>
      </c>
      <c r="O20" s="231">
        <v>31.296532049735816</v>
      </c>
      <c r="P20" s="231">
        <v>26.637022706789285</v>
      </c>
      <c r="Q20" s="231">
        <v>31.360517693823994</v>
      </c>
      <c r="R20" s="231">
        <v>33.859693607737519</v>
      </c>
      <c r="S20" s="231">
        <v>24.925377670182144</v>
      </c>
      <c r="T20" s="231">
        <v>20.630248410088488</v>
      </c>
      <c r="U20" s="231">
        <v>26.665930416626846</v>
      </c>
      <c r="V20" s="231">
        <v>16.148953418248176</v>
      </c>
      <c r="W20" s="231">
        <v>15.546823205305197</v>
      </c>
      <c r="DA20" s="73"/>
    </row>
    <row r="21" spans="1:105" ht="12" customHeight="1" x14ac:dyDescent="0.25">
      <c r="A21" s="46" t="s">
        <v>70</v>
      </c>
      <c r="B21" s="231">
        <v>118.9146205343642</v>
      </c>
      <c r="C21" s="231">
        <v>118.85317671286657</v>
      </c>
      <c r="D21" s="231">
        <v>103.24935146660903</v>
      </c>
      <c r="E21" s="231">
        <v>44.856380906988754</v>
      </c>
      <c r="F21" s="231">
        <v>90.47106050243697</v>
      </c>
      <c r="G21" s="231">
        <v>75.48614192790744</v>
      </c>
      <c r="H21" s="231">
        <v>58.481558618545648</v>
      </c>
      <c r="I21" s="231">
        <v>33.420785115203593</v>
      </c>
      <c r="J21" s="231">
        <v>26.136423135817623</v>
      </c>
      <c r="K21" s="231">
        <v>19.215844654054706</v>
      </c>
      <c r="L21" s="231">
        <v>26.900704050093051</v>
      </c>
      <c r="M21" s="231">
        <v>21.638128419410137</v>
      </c>
      <c r="N21" s="231">
        <v>22.057437092010609</v>
      </c>
      <c r="O21" s="231">
        <v>19.089954397582314</v>
      </c>
      <c r="P21" s="231">
        <v>22.343392586909747</v>
      </c>
      <c r="Q21" s="231">
        <v>24.747179036112641</v>
      </c>
      <c r="R21" s="231">
        <v>26.636052237063829</v>
      </c>
      <c r="S21" s="231">
        <v>0.92197466937751782</v>
      </c>
      <c r="T21" s="231">
        <v>1.324269770920973</v>
      </c>
      <c r="U21" s="231">
        <v>29.388346634594789</v>
      </c>
      <c r="V21" s="231">
        <v>39.81916839796088</v>
      </c>
      <c r="W21" s="231">
        <v>26.702604897312696</v>
      </c>
      <c r="DA21" s="73"/>
    </row>
    <row r="22" spans="1:105" ht="12" customHeight="1" x14ac:dyDescent="0.25">
      <c r="A22" s="46" t="s">
        <v>34</v>
      </c>
      <c r="B22" s="231">
        <v>3.049144560133179</v>
      </c>
      <c r="C22" s="231">
        <v>3.0491445601187759</v>
      </c>
      <c r="D22" s="231">
        <v>3.049144560106436</v>
      </c>
      <c r="E22" s="231">
        <v>30.491944559611369</v>
      </c>
      <c r="F22" s="231">
        <v>3.0491445600643501</v>
      </c>
      <c r="G22" s="231">
        <v>3.049144560062035</v>
      </c>
      <c r="H22" s="231">
        <v>3.04914456005719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3.0491445600522731</v>
      </c>
      <c r="O22" s="231">
        <v>3.0491445600625782</v>
      </c>
      <c r="P22" s="231">
        <v>3.0491445600491178</v>
      </c>
      <c r="Q22" s="231">
        <v>3.0491445600592062</v>
      </c>
      <c r="R22" s="231">
        <v>12.19682772014519</v>
      </c>
      <c r="S22" s="231">
        <v>12.196827720236524</v>
      </c>
      <c r="T22" s="231">
        <v>3.0491445600652951</v>
      </c>
      <c r="U22" s="231">
        <v>6.0982891200991816</v>
      </c>
      <c r="V22" s="231">
        <v>3.0493940400502733</v>
      </c>
      <c r="W22" s="231">
        <v>1.829436840062147</v>
      </c>
      <c r="DA22" s="73"/>
    </row>
    <row r="23" spans="1:105" ht="12" customHeight="1" x14ac:dyDescent="0.25">
      <c r="A23" s="46" t="s">
        <v>72</v>
      </c>
      <c r="B23" s="231">
        <v>142.05750537211725</v>
      </c>
      <c r="C23" s="231">
        <v>168.2860425783438</v>
      </c>
      <c r="D23" s="231">
        <v>130.81228686712791</v>
      </c>
      <c r="E23" s="231">
        <v>199.7231587011843</v>
      </c>
      <c r="F23" s="231">
        <v>187.58103209309371</v>
      </c>
      <c r="G23" s="231">
        <v>183.86669755821208</v>
      </c>
      <c r="H23" s="231">
        <v>195.34281800661802</v>
      </c>
      <c r="I23" s="231">
        <v>196.11063055768551</v>
      </c>
      <c r="J23" s="231">
        <v>162.05412032740756</v>
      </c>
      <c r="K23" s="231">
        <v>119.34959757666361</v>
      </c>
      <c r="L23" s="231">
        <v>144.35332538677042</v>
      </c>
      <c r="M23" s="231">
        <v>139.93414456726705</v>
      </c>
      <c r="N23" s="231">
        <v>139.19011950163056</v>
      </c>
      <c r="O23" s="231">
        <v>175.03557488297642</v>
      </c>
      <c r="P23" s="231">
        <v>116.48523176682534</v>
      </c>
      <c r="Q23" s="231">
        <v>113.05872867779689</v>
      </c>
      <c r="R23" s="231">
        <v>137.16902382667305</v>
      </c>
      <c r="S23" s="231">
        <v>127.46675742390462</v>
      </c>
      <c r="T23" s="231">
        <v>149.19757576889225</v>
      </c>
      <c r="U23" s="231">
        <v>146.28226474373568</v>
      </c>
      <c r="V23" s="231">
        <v>149.90713589489891</v>
      </c>
      <c r="W23" s="231">
        <v>138.4611017402863</v>
      </c>
      <c r="DA23" s="73"/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7.0928999999062583</v>
      </c>
      <c r="F24" s="231">
        <v>0</v>
      </c>
      <c r="G24" s="231">
        <v>0</v>
      </c>
      <c r="H24" s="231">
        <v>0</v>
      </c>
      <c r="I24" s="231">
        <v>0</v>
      </c>
      <c r="J24" s="231">
        <v>6.2411126399228021</v>
      </c>
      <c r="K24" s="231">
        <v>0.70505424002775319</v>
      </c>
      <c r="L24" s="231">
        <v>0</v>
      </c>
      <c r="M24" s="231">
        <v>0</v>
      </c>
      <c r="N24" s="231">
        <v>0.32543423999000093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/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22.396927331915471</v>
      </c>
      <c r="P25" s="231">
        <v>7.6336604274270776</v>
      </c>
      <c r="Q25" s="231">
        <v>6.5498767432091283</v>
      </c>
      <c r="R25" s="231">
        <v>4.6895608520879408</v>
      </c>
      <c r="S25" s="231">
        <v>7.045506086468186</v>
      </c>
      <c r="T25" s="231">
        <v>2.4768089107942846</v>
      </c>
      <c r="U25" s="231">
        <v>4.8184139306375382</v>
      </c>
      <c r="V25" s="231">
        <v>0.79922175587245414</v>
      </c>
      <c r="W25" s="231">
        <v>7.6563045451211783E-3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597.44339944656792</v>
      </c>
      <c r="C27" s="230">
        <f t="shared" si="3"/>
        <v>753.18204876683512</v>
      </c>
      <c r="D27" s="230">
        <f t="shared" si="3"/>
        <v>506.72912394379011</v>
      </c>
      <c r="E27" s="230">
        <f t="shared" si="3"/>
        <v>552.95998200420695</v>
      </c>
      <c r="F27" s="230">
        <f t="shared" si="3"/>
        <v>593.35582023761538</v>
      </c>
      <c r="G27" s="230">
        <f t="shared" si="3"/>
        <v>666.44453748928754</v>
      </c>
      <c r="H27" s="230">
        <f t="shared" si="3"/>
        <v>671.66116030178114</v>
      </c>
      <c r="I27" s="230">
        <f t="shared" si="3"/>
        <v>941.44489664377318</v>
      </c>
      <c r="J27" s="230">
        <f t="shared" si="3"/>
        <v>888.68200310074712</v>
      </c>
      <c r="K27" s="230">
        <f t="shared" si="3"/>
        <v>541.12750548818519</v>
      </c>
      <c r="L27" s="230">
        <f t="shared" si="3"/>
        <v>538.47087820650017</v>
      </c>
      <c r="M27" s="230">
        <f t="shared" si="3"/>
        <v>614.11608285010254</v>
      </c>
      <c r="N27" s="230">
        <f t="shared" si="3"/>
        <v>589.65147500538023</v>
      </c>
      <c r="O27" s="230">
        <f t="shared" si="3"/>
        <v>1033.1292986558879</v>
      </c>
      <c r="P27" s="230">
        <f t="shared" si="3"/>
        <v>702.63482122773178</v>
      </c>
      <c r="Q27" s="230">
        <f t="shared" si="3"/>
        <v>496.21673414325949</v>
      </c>
      <c r="R27" s="230">
        <f t="shared" si="3"/>
        <v>454.14398233266576</v>
      </c>
      <c r="S27" s="230">
        <f t="shared" si="3"/>
        <v>502.50255482823104</v>
      </c>
      <c r="T27" s="230">
        <f t="shared" si="3"/>
        <v>469.89691300174007</v>
      </c>
      <c r="U27" s="230">
        <f t="shared" si="3"/>
        <v>502.3238708218293</v>
      </c>
      <c r="V27" s="230">
        <f t="shared" si="3"/>
        <v>245.88442235459158</v>
      </c>
      <c r="W27" s="230">
        <f t="shared" si="3"/>
        <v>155.64296132313666</v>
      </c>
      <c r="DA27" s="92"/>
    </row>
    <row r="28" spans="1:105" ht="12" customHeight="1" x14ac:dyDescent="0.25">
      <c r="A28" s="18" t="s">
        <v>30</v>
      </c>
      <c r="B28" s="232">
        <v>350.81932316698857</v>
      </c>
      <c r="C28" s="232">
        <v>463.70844217770639</v>
      </c>
      <c r="D28" s="232">
        <v>256.1849408109764</v>
      </c>
      <c r="E28" s="232">
        <v>212.92965516312304</v>
      </c>
      <c r="F28" s="232">
        <v>248.26890452064626</v>
      </c>
      <c r="G28" s="232">
        <v>317.07887508186576</v>
      </c>
      <c r="H28" s="232">
        <v>315.52621464946219</v>
      </c>
      <c r="I28" s="232">
        <v>585.90708775322378</v>
      </c>
      <c r="J28" s="232">
        <v>589.52752740510152</v>
      </c>
      <c r="K28" s="232">
        <v>321.27234825662447</v>
      </c>
      <c r="L28" s="232">
        <v>295.83435857526086</v>
      </c>
      <c r="M28" s="232">
        <v>355.72481298381183</v>
      </c>
      <c r="N28" s="232">
        <v>299.89936594420271</v>
      </c>
      <c r="O28" s="232">
        <v>274.74758775919173</v>
      </c>
      <c r="P28" s="232">
        <v>304.51033818720487</v>
      </c>
      <c r="Q28" s="232">
        <v>117.62626297846855</v>
      </c>
      <c r="R28" s="232">
        <v>90.977816202993196</v>
      </c>
      <c r="S28" s="232">
        <v>152.97047763766628</v>
      </c>
      <c r="T28" s="232">
        <v>186.85298713070796</v>
      </c>
      <c r="U28" s="232">
        <v>190.41615660960474</v>
      </c>
      <c r="V28" s="232">
        <v>25.621749665486274</v>
      </c>
      <c r="W28" s="232">
        <v>0.62228858185765601</v>
      </c>
      <c r="DA28" s="71"/>
    </row>
    <row r="29" spans="1:105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/>
    </row>
    <row r="30" spans="1:105" ht="12" customHeight="1" x14ac:dyDescent="0.25">
      <c r="A30" s="18" t="s">
        <v>33</v>
      </c>
      <c r="B30" s="232">
        <v>2.1526940115223616</v>
      </c>
      <c r="C30" s="232">
        <v>2.854033809677357</v>
      </c>
      <c r="D30" s="232">
        <v>1.9476436497426051</v>
      </c>
      <c r="E30" s="232">
        <v>3.9036029075469747</v>
      </c>
      <c r="F30" s="232">
        <v>3.3909710308178709</v>
      </c>
      <c r="G30" s="232">
        <v>3.7891801165182915</v>
      </c>
      <c r="H30" s="232">
        <v>4.8831542722085759</v>
      </c>
      <c r="I30" s="232">
        <v>4.8079326999119729</v>
      </c>
      <c r="J30" s="232">
        <v>4.8189383149487153</v>
      </c>
      <c r="K30" s="232">
        <v>3.6027405524169005</v>
      </c>
      <c r="L30" s="232">
        <v>5.2453067160760893</v>
      </c>
      <c r="M30" s="232">
        <v>3.6073604299963438</v>
      </c>
      <c r="N30" s="232">
        <v>10.291199019100786</v>
      </c>
      <c r="O30" s="232">
        <v>8.2919926645729927</v>
      </c>
      <c r="P30" s="232">
        <v>6.1021539605816448</v>
      </c>
      <c r="Q30" s="232">
        <v>10.934779304107845</v>
      </c>
      <c r="R30" s="232">
        <v>8.7992609705576541</v>
      </c>
      <c r="S30" s="232">
        <v>10.852154072501886</v>
      </c>
      <c r="T30" s="232">
        <v>8.0961776342923262</v>
      </c>
      <c r="U30" s="232">
        <v>13.428016275060877</v>
      </c>
      <c r="V30" s="232">
        <v>10.937620273781365</v>
      </c>
      <c r="W30" s="232">
        <v>6.9061125787648532</v>
      </c>
      <c r="DA30" s="71"/>
    </row>
    <row r="31" spans="1:105" ht="12" customHeight="1" x14ac:dyDescent="0.25">
      <c r="A31" s="18" t="s">
        <v>83</v>
      </c>
      <c r="B31" s="232">
        <v>68.169795049810034</v>
      </c>
      <c r="C31" s="232">
        <v>65.94697877963732</v>
      </c>
      <c r="D31" s="232">
        <v>78.657093238913319</v>
      </c>
      <c r="E31" s="232">
        <v>131.82732527506707</v>
      </c>
      <c r="F31" s="232">
        <v>119.95295138802481</v>
      </c>
      <c r="G31" s="232">
        <v>107.88995598997604</v>
      </c>
      <c r="H31" s="232">
        <v>120.32075756887622</v>
      </c>
      <c r="I31" s="232">
        <v>129.34630636434736</v>
      </c>
      <c r="J31" s="232">
        <v>112.25753915950651</v>
      </c>
      <c r="K31" s="232">
        <v>96.748949898585863</v>
      </c>
      <c r="L31" s="232">
        <v>99.468005002992868</v>
      </c>
      <c r="M31" s="232">
        <v>120.78143712506616</v>
      </c>
      <c r="N31" s="232">
        <v>131.4066095142648</v>
      </c>
      <c r="O31" s="232">
        <v>119.72856892825703</v>
      </c>
      <c r="P31" s="232">
        <v>115.44510304827081</v>
      </c>
      <c r="Q31" s="232">
        <v>121.9217268993556</v>
      </c>
      <c r="R31" s="232">
        <v>135.58001773771906</v>
      </c>
      <c r="S31" s="232">
        <v>104.33495874963555</v>
      </c>
      <c r="T31" s="232">
        <v>112.35727440166031</v>
      </c>
      <c r="U31" s="232">
        <v>91.208909689377208</v>
      </c>
      <c r="V31" s="232">
        <v>94.629391640194896</v>
      </c>
      <c r="W31" s="232">
        <v>37.749576510497846</v>
      </c>
      <c r="DA31" s="71"/>
    </row>
    <row r="32" spans="1:105" ht="12" customHeight="1" x14ac:dyDescent="0.25">
      <c r="A32" s="18" t="s">
        <v>70</v>
      </c>
      <c r="B32" s="232">
        <v>47.015499463239266</v>
      </c>
      <c r="C32" s="232">
        <v>62.440874244710493</v>
      </c>
      <c r="D32" s="232">
        <v>50.390236771758097</v>
      </c>
      <c r="E32" s="232">
        <v>28.890431972326727</v>
      </c>
      <c r="F32" s="232">
        <v>47.804596777268053</v>
      </c>
      <c r="G32" s="232">
        <v>50.497869032213423</v>
      </c>
      <c r="H32" s="232">
        <v>39.847432341407746</v>
      </c>
      <c r="I32" s="232">
        <v>24.96237544497756</v>
      </c>
      <c r="J32" s="232">
        <v>19.955369744820629</v>
      </c>
      <c r="K32" s="232">
        <v>14.584580546546022</v>
      </c>
      <c r="L32" s="232">
        <v>22.263930750592333</v>
      </c>
      <c r="M32" s="232">
        <v>14.789036061024575</v>
      </c>
      <c r="N32" s="232">
        <v>14.369727388690531</v>
      </c>
      <c r="O32" s="232">
        <v>14.301705923551053</v>
      </c>
      <c r="P32" s="232">
        <v>14.084050534086991</v>
      </c>
      <c r="Q32" s="232">
        <v>14.715768244981284</v>
      </c>
      <c r="R32" s="232">
        <v>12.826895043238952</v>
      </c>
      <c r="S32" s="232">
        <v>8.1848164507617138</v>
      </c>
      <c r="T32" s="232">
        <v>8.3593061492833449</v>
      </c>
      <c r="U32" s="232">
        <v>19.213992645803863</v>
      </c>
      <c r="V32" s="232">
        <v>24.609086963073064</v>
      </c>
      <c r="W32" s="232">
        <v>20.684585343838144</v>
      </c>
      <c r="DA32" s="71"/>
    </row>
    <row r="33" spans="1:105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/>
    </row>
    <row r="34" spans="1:105" ht="12" customHeight="1" x14ac:dyDescent="0.25">
      <c r="A34" s="18" t="s">
        <v>72</v>
      </c>
      <c r="B34" s="232">
        <v>129.28608775500763</v>
      </c>
      <c r="C34" s="232">
        <v>158.23171975510365</v>
      </c>
      <c r="D34" s="232">
        <v>119.54920947239967</v>
      </c>
      <c r="E34" s="232">
        <v>175.40896668614315</v>
      </c>
      <c r="F34" s="232">
        <v>173.93839652085839</v>
      </c>
      <c r="G34" s="232">
        <v>187.18865726871402</v>
      </c>
      <c r="H34" s="232">
        <v>191.08360146982645</v>
      </c>
      <c r="I34" s="232">
        <v>196.4211943813126</v>
      </c>
      <c r="J34" s="232">
        <v>162.12262847636993</v>
      </c>
      <c r="K34" s="232">
        <v>104.91888623401199</v>
      </c>
      <c r="L34" s="232">
        <v>115.65927716157805</v>
      </c>
      <c r="M34" s="232">
        <v>119.21343625020363</v>
      </c>
      <c r="N34" s="232">
        <v>133.68457313912148</v>
      </c>
      <c r="O34" s="232">
        <v>158.12414272105775</v>
      </c>
      <c r="P34" s="232">
        <v>107.87295239757806</v>
      </c>
      <c r="Q34" s="232">
        <v>103.31196715000014</v>
      </c>
      <c r="R34" s="232">
        <v>108.36934666886113</v>
      </c>
      <c r="S34" s="232">
        <v>92.821889525632812</v>
      </c>
      <c r="T34" s="232">
        <v>102.41968562868365</v>
      </c>
      <c r="U34" s="232">
        <v>82.335974667357121</v>
      </c>
      <c r="V34" s="232">
        <v>68.455013757872493</v>
      </c>
      <c r="W34" s="232">
        <v>89.43322861271163</v>
      </c>
      <c r="DA34" s="71"/>
    </row>
    <row r="35" spans="1:105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457.93530065925745</v>
      </c>
      <c r="P36" s="232">
        <v>154.62022310000944</v>
      </c>
      <c r="Q36" s="232">
        <v>127.70622956634604</v>
      </c>
      <c r="R36" s="232">
        <v>97.590645709295742</v>
      </c>
      <c r="S36" s="232">
        <v>133.3382583920328</v>
      </c>
      <c r="T36" s="232">
        <v>51.811482057112514</v>
      </c>
      <c r="U36" s="232">
        <v>105.72082093462552</v>
      </c>
      <c r="V36" s="232">
        <v>21.631560054183492</v>
      </c>
      <c r="W36" s="232">
        <v>0.24716969546652703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606.10828067280011</v>
      </c>
      <c r="C38" s="238">
        <f t="shared" si="4"/>
        <v>625.20251232581302</v>
      </c>
      <c r="D38" s="238">
        <f t="shared" si="4"/>
        <v>446.71878346899354</v>
      </c>
      <c r="E38" s="238">
        <f t="shared" si="4"/>
        <v>488.36725588527855</v>
      </c>
      <c r="F38" s="238">
        <f t="shared" si="4"/>
        <v>614.61695304564864</v>
      </c>
      <c r="G38" s="238">
        <f t="shared" si="4"/>
        <v>585.01580330584159</v>
      </c>
      <c r="H38" s="238">
        <f t="shared" si="4"/>
        <v>604.74721033276398</v>
      </c>
      <c r="I38" s="238">
        <f t="shared" si="4"/>
        <v>783.16037708522788</v>
      </c>
      <c r="J38" s="238">
        <f t="shared" si="4"/>
        <v>810.11284696337361</v>
      </c>
      <c r="K38" s="238">
        <f t="shared" si="4"/>
        <v>314.10467919454658</v>
      </c>
      <c r="L38" s="238">
        <f t="shared" si="4"/>
        <v>356.46498278851351</v>
      </c>
      <c r="M38" s="238">
        <f t="shared" si="4"/>
        <v>472.53140439360067</v>
      </c>
      <c r="N38" s="238">
        <f t="shared" si="4"/>
        <v>708.49035298498177</v>
      </c>
      <c r="O38" s="238">
        <f t="shared" si="4"/>
        <v>785.29676559203756</v>
      </c>
      <c r="P38" s="238">
        <f t="shared" si="4"/>
        <v>487.85421511504995</v>
      </c>
      <c r="Q38" s="238">
        <f t="shared" si="4"/>
        <v>287.12907529483772</v>
      </c>
      <c r="R38" s="238">
        <f t="shared" si="4"/>
        <v>262.61205553145055</v>
      </c>
      <c r="S38" s="238">
        <f t="shared" si="4"/>
        <v>402.3276579015818</v>
      </c>
      <c r="T38" s="238">
        <f t="shared" si="4"/>
        <v>389.78314082943427</v>
      </c>
      <c r="U38" s="238">
        <f t="shared" si="4"/>
        <v>388.61187564006326</v>
      </c>
      <c r="V38" s="238">
        <f t="shared" si="4"/>
        <v>103.5960093060479</v>
      </c>
      <c r="W38" s="238">
        <f t="shared" si="4"/>
        <v>100.26980450527444</v>
      </c>
      <c r="DA38" s="93"/>
    </row>
    <row r="39" spans="1:105" ht="12" customHeight="1" x14ac:dyDescent="0.25">
      <c r="A39" s="43" t="s">
        <v>107</v>
      </c>
      <c r="B39" s="239">
        <f>ISI!B$53</f>
        <v>0</v>
      </c>
      <c r="C39" s="239">
        <f>ISI!C$53</f>
        <v>0</v>
      </c>
      <c r="D39" s="239">
        <f>ISI!D$53</f>
        <v>0</v>
      </c>
      <c r="E39" s="239">
        <f>ISI!E$53</f>
        <v>0</v>
      </c>
      <c r="F39" s="239">
        <f>ISI!F$53</f>
        <v>0</v>
      </c>
      <c r="G39" s="239">
        <f>ISI!G$53</f>
        <v>0</v>
      </c>
      <c r="H39" s="239">
        <f>ISI!H$53</f>
        <v>0</v>
      </c>
      <c r="I39" s="239">
        <f>ISI!I$53</f>
        <v>0</v>
      </c>
      <c r="J39" s="239">
        <f>ISI!J$53</f>
        <v>0</v>
      </c>
      <c r="K39" s="239">
        <f>ISI!K$53</f>
        <v>0</v>
      </c>
      <c r="L39" s="239">
        <f>ISI!L$53</f>
        <v>0</v>
      </c>
      <c r="M39" s="239">
        <f>ISI!M$53</f>
        <v>0</v>
      </c>
      <c r="N39" s="239">
        <f>ISI!N$53</f>
        <v>0</v>
      </c>
      <c r="O39" s="239">
        <f>ISI!O$53</f>
        <v>0</v>
      </c>
      <c r="P39" s="239">
        <f>ISI!P$53</f>
        <v>0</v>
      </c>
      <c r="Q39" s="239">
        <f>ISI!Q$53</f>
        <v>0</v>
      </c>
      <c r="R39" s="239">
        <f>ISI!R$53</f>
        <v>0</v>
      </c>
      <c r="S39" s="239">
        <f>ISI!S$53</f>
        <v>0</v>
      </c>
      <c r="T39" s="239">
        <f>ISI!T$53</f>
        <v>0</v>
      </c>
      <c r="U39" s="239">
        <f>ISI!U$53</f>
        <v>0</v>
      </c>
      <c r="V39" s="239">
        <f>ISI!V$53</f>
        <v>0</v>
      </c>
      <c r="W39" s="239">
        <f>ISI!W$53</f>
        <v>0</v>
      </c>
      <c r="DA39" s="83"/>
    </row>
    <row r="40" spans="1:105" ht="12" customHeight="1" x14ac:dyDescent="0.25">
      <c r="A40" s="44" t="s">
        <v>108</v>
      </c>
      <c r="B40" s="240">
        <f>NFM!B$72</f>
        <v>1.5531326082553301</v>
      </c>
      <c r="C40" s="240">
        <f>NFM!C$72</f>
        <v>1.4529596562662801</v>
      </c>
      <c r="D40" s="240">
        <f>NFM!D$72</f>
        <v>1.3914812379768999</v>
      </c>
      <c r="E40" s="240">
        <f>NFM!E$72</f>
        <v>0.68230420996652996</v>
      </c>
      <c r="F40" s="240">
        <f>NFM!F$72</f>
        <v>1.64931502973988</v>
      </c>
      <c r="G40" s="240">
        <f>NFM!G$72</f>
        <v>1.5212762162684299</v>
      </c>
      <c r="H40" s="240">
        <f>NFM!H$72</f>
        <v>2.3724501078053999</v>
      </c>
      <c r="I40" s="240">
        <f>NFM!I$72</f>
        <v>2.44687369256371</v>
      </c>
      <c r="J40" s="240">
        <f>NFM!J$72</f>
        <v>2.4911418169621902</v>
      </c>
      <c r="K40" s="240">
        <f>NFM!K$72</f>
        <v>2.3896670333493701</v>
      </c>
      <c r="L40" s="240">
        <f>NFM!L$72</f>
        <v>2.4507992644202501</v>
      </c>
      <c r="M40" s="240">
        <f>NFM!M$72</f>
        <v>3.1524834703257398</v>
      </c>
      <c r="N40" s="240">
        <f>NFM!N$72</f>
        <v>3.3706408042025302</v>
      </c>
      <c r="O40" s="240">
        <f>NFM!O$72</f>
        <v>3.1012708522919801</v>
      </c>
      <c r="P40" s="240">
        <f>NFM!P$72</f>
        <v>3.0418417218599201</v>
      </c>
      <c r="Q40" s="240">
        <f>NFM!Q$72</f>
        <v>3.0304409910430401</v>
      </c>
      <c r="R40" s="240">
        <f>NFM!R$72</f>
        <v>3.4771132527628699</v>
      </c>
      <c r="S40" s="240">
        <f>NFM!S$72</f>
        <v>3.4231392534162</v>
      </c>
      <c r="T40" s="240">
        <f>NFM!T$72</f>
        <v>3.35081043428861</v>
      </c>
      <c r="U40" s="240">
        <f>NFM!U$72</f>
        <v>3.29263313031224</v>
      </c>
      <c r="V40" s="240">
        <f>NFM!V$72</f>
        <v>2.9004932834514801</v>
      </c>
      <c r="W40" s="240">
        <f>NFM!W$72</f>
        <v>2.9989608034346</v>
      </c>
      <c r="DA40" s="94"/>
    </row>
    <row r="41" spans="1:105" ht="12" customHeight="1" x14ac:dyDescent="0.25">
      <c r="A41" s="44" t="s">
        <v>109</v>
      </c>
      <c r="B41" s="240">
        <f>CHI!B$78</f>
        <v>180.77707724936181</v>
      </c>
      <c r="C41" s="240">
        <f>CHI!C$78</f>
        <v>195.35377570702241</v>
      </c>
      <c r="D41" s="240">
        <f>CHI!D$78</f>
        <v>31.325675259747321</v>
      </c>
      <c r="E41" s="240">
        <f>CHI!E$78</f>
        <v>92.174714999024161</v>
      </c>
      <c r="F41" s="240">
        <f>CHI!F$78</f>
        <v>184.47285675000001</v>
      </c>
      <c r="G41" s="240">
        <f>CHI!G$78</f>
        <v>146.35546666666681</v>
      </c>
      <c r="H41" s="240">
        <f>CHI!H$78</f>
        <v>117.58437000000001</v>
      </c>
      <c r="I41" s="240">
        <f>CHI!I$78</f>
        <v>110.63712750000001</v>
      </c>
      <c r="J41" s="240">
        <f>CHI!J$78</f>
        <v>141.61574891666669</v>
      </c>
      <c r="K41" s="240">
        <f>CHI!K$78</f>
        <v>14.185750000000001</v>
      </c>
      <c r="L41" s="240">
        <f>CHI!L$78</f>
        <v>0</v>
      </c>
      <c r="M41" s="240">
        <f>CHI!M$78</f>
        <v>0</v>
      </c>
      <c r="N41" s="240">
        <f>CHI!N$78</f>
        <v>16.619605833333331</v>
      </c>
      <c r="O41" s="240">
        <f>CHI!O$78</f>
        <v>68.631441466666672</v>
      </c>
      <c r="P41" s="240">
        <f>CHI!P$78</f>
        <v>0</v>
      </c>
      <c r="Q41" s="240">
        <f>CHI!Q$78</f>
        <v>0</v>
      </c>
      <c r="R41" s="240">
        <f>CHI!R$78</f>
        <v>0</v>
      </c>
      <c r="S41" s="240">
        <f>CHI!S$78</f>
        <v>0</v>
      </c>
      <c r="T41" s="240">
        <f>CHI!T$78</f>
        <v>0</v>
      </c>
      <c r="U41" s="240">
        <f>CHI!U$78</f>
        <v>0</v>
      </c>
      <c r="V41" s="240">
        <f>CHI!V$78</f>
        <v>0</v>
      </c>
      <c r="W41" s="240">
        <f>CHI!W$78</f>
        <v>0</v>
      </c>
      <c r="DA41" s="94"/>
    </row>
    <row r="42" spans="1:105" ht="12" customHeight="1" x14ac:dyDescent="0.25">
      <c r="A42" s="44" t="s">
        <v>110</v>
      </c>
      <c r="B42" s="240">
        <f>NMM!B$58</f>
        <v>399.87467108354298</v>
      </c>
      <c r="C42" s="240">
        <f>NMM!C$58</f>
        <v>407.48180076116432</v>
      </c>
      <c r="D42" s="240">
        <f>NMM!D$58</f>
        <v>391.00533702606936</v>
      </c>
      <c r="E42" s="240">
        <f>NMM!E$58</f>
        <v>372.83225335268787</v>
      </c>
      <c r="F42" s="240">
        <f>NMM!F$58</f>
        <v>405.39059042385958</v>
      </c>
      <c r="G42" s="240">
        <f>NMM!G$58</f>
        <v>413.58697646709993</v>
      </c>
      <c r="H42" s="240">
        <f>NMM!H$58</f>
        <v>460.68205485756027</v>
      </c>
      <c r="I42" s="240">
        <f>NMM!I$58</f>
        <v>645.80200701772844</v>
      </c>
      <c r="J42" s="240">
        <f>NMM!J$58</f>
        <v>644.12428398169175</v>
      </c>
      <c r="K42" s="240">
        <f>NMM!K$58</f>
        <v>281.13886261999437</v>
      </c>
      <c r="L42" s="240">
        <f>NMM!L$58</f>
        <v>338.50946368204239</v>
      </c>
      <c r="M42" s="240">
        <f>NMM!M$58</f>
        <v>452.19078246710711</v>
      </c>
      <c r="N42" s="240">
        <f>NMM!N$58</f>
        <v>669.1039658956123</v>
      </c>
      <c r="O42" s="240">
        <f>NMM!O$58</f>
        <v>694.29410625987146</v>
      </c>
      <c r="P42" s="240">
        <f>NMM!P$58</f>
        <v>464.28422523855943</v>
      </c>
      <c r="Q42" s="240">
        <f>NMM!Q$58</f>
        <v>262.84085772367916</v>
      </c>
      <c r="R42" s="240">
        <f>NMM!R$58</f>
        <v>237.20412185872448</v>
      </c>
      <c r="S42" s="240">
        <f>NMM!S$58</f>
        <v>374.67356999366098</v>
      </c>
      <c r="T42" s="240">
        <f>NMM!T$58</f>
        <v>363.03746799103146</v>
      </c>
      <c r="U42" s="240">
        <f>NMM!U$58</f>
        <v>359.22479930794532</v>
      </c>
      <c r="V42" s="240">
        <f>NMM!V$58</f>
        <v>70.314413057930196</v>
      </c>
      <c r="W42" s="240">
        <f>NMM!W$58</f>
        <v>58.82983413100343</v>
      </c>
      <c r="DA42" s="94"/>
    </row>
    <row r="43" spans="1:105" ht="12" customHeight="1" x14ac:dyDescent="0.25">
      <c r="A43" s="45" t="s">
        <v>111</v>
      </c>
      <c r="B43" s="241">
        <v>23.90339973164</v>
      </c>
      <c r="C43" s="241">
        <v>20.913976201360001</v>
      </c>
      <c r="D43" s="241">
        <v>22.996289945200001</v>
      </c>
      <c r="E43" s="241">
        <v>22.677983323599999</v>
      </c>
      <c r="F43" s="241">
        <v>23.10419084204915</v>
      </c>
      <c r="G43" s="241">
        <v>23.552083955806459</v>
      </c>
      <c r="H43" s="241">
        <v>24.10833536739835</v>
      </c>
      <c r="I43" s="241">
        <v>24.274368874935728</v>
      </c>
      <c r="J43" s="241">
        <v>21.881672248052912</v>
      </c>
      <c r="K43" s="241">
        <v>16.390399541202861</v>
      </c>
      <c r="L43" s="241">
        <v>15.50471984205085</v>
      </c>
      <c r="M43" s="241">
        <v>17.188138456167799</v>
      </c>
      <c r="N43" s="241">
        <v>19.39614045183361</v>
      </c>
      <c r="O43" s="241">
        <v>19.26994701320741</v>
      </c>
      <c r="P43" s="241">
        <v>20.528148154630632</v>
      </c>
      <c r="Q43" s="241">
        <v>21.2577765801155</v>
      </c>
      <c r="R43" s="241">
        <v>21.930820419963201</v>
      </c>
      <c r="S43" s="241">
        <v>24.23094865450463</v>
      </c>
      <c r="T43" s="241">
        <v>23.394862404114161</v>
      </c>
      <c r="U43" s="241">
        <v>26.094443201805699</v>
      </c>
      <c r="V43" s="241">
        <v>30.38110296466623</v>
      </c>
      <c r="W43" s="241">
        <v>38.4410095708364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0.99999999999999989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0.99999999999999989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0.99999999999999989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0.99999999999999989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1.1524190638555113E-2</v>
      </c>
      <c r="C52" s="235">
        <f t="shared" si="10"/>
        <v>1.3381301711116605E-2</v>
      </c>
      <c r="D52" s="235">
        <f t="shared" si="10"/>
        <v>1.4693271106896119E-2</v>
      </c>
      <c r="E52" s="235">
        <f t="shared" si="10"/>
        <v>2.0858704809570427E-2</v>
      </c>
      <c r="F52" s="235">
        <f t="shared" si="10"/>
        <v>1.447568798551278E-2</v>
      </c>
      <c r="G52" s="235">
        <f t="shared" si="10"/>
        <v>1.3975751040881026E-2</v>
      </c>
      <c r="H52" s="235">
        <f t="shared" si="10"/>
        <v>1.2805490117341421E-2</v>
      </c>
      <c r="I52" s="235">
        <f t="shared" si="10"/>
        <v>1.1300544769167628E-2</v>
      </c>
      <c r="J52" s="235">
        <f t="shared" si="10"/>
        <v>8.1157774154239377E-3</v>
      </c>
      <c r="K52" s="235">
        <f t="shared" si="10"/>
        <v>9.3450378010762961E-3</v>
      </c>
      <c r="L52" s="235">
        <f t="shared" si="10"/>
        <v>9.7395559800376331E-3</v>
      </c>
      <c r="M52" s="235">
        <f t="shared" si="10"/>
        <v>8.0137439731114857E-3</v>
      </c>
      <c r="N52" s="235">
        <f t="shared" si="10"/>
        <v>6.3708053763714915E-3</v>
      </c>
      <c r="O52" s="235">
        <f t="shared" si="10"/>
        <v>6.2502931112847658E-3</v>
      </c>
      <c r="P52" s="235">
        <f t="shared" si="10"/>
        <v>5.3481636600029268E-3</v>
      </c>
      <c r="Q52" s="235">
        <f t="shared" si="10"/>
        <v>8.7637932296887964E-3</v>
      </c>
      <c r="R52" s="235">
        <f t="shared" si="10"/>
        <v>7.9632755542890284E-3</v>
      </c>
      <c r="S52" s="235">
        <f t="shared" si="10"/>
        <v>5.3213247665384262E-3</v>
      </c>
      <c r="T52" s="235">
        <f t="shared" si="10"/>
        <v>5.9769486724285297E-3</v>
      </c>
      <c r="U52" s="235">
        <f t="shared" si="10"/>
        <v>6.0577669869141728E-3</v>
      </c>
      <c r="V52" s="235">
        <f t="shared" si="10"/>
        <v>9.7138843141322193E-3</v>
      </c>
      <c r="W52" s="235">
        <f t="shared" si="10"/>
        <v>1.0278182994393079E-2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0.20968805600771845</v>
      </c>
      <c r="C53" s="236">
        <f t="shared" si="11"/>
        <v>0.20107243359204274</v>
      </c>
      <c r="D53" s="236">
        <f t="shared" si="11"/>
        <v>0.22680489133147419</v>
      </c>
      <c r="E53" s="236">
        <f t="shared" si="11"/>
        <v>0.25393163322299611</v>
      </c>
      <c r="F53" s="236">
        <f t="shared" si="11"/>
        <v>0.21426723496539482</v>
      </c>
      <c r="G53" s="236">
        <f t="shared" si="11"/>
        <v>0.19869234729257249</v>
      </c>
      <c r="H53" s="236">
        <f t="shared" si="11"/>
        <v>0.19309968502638963</v>
      </c>
      <c r="I53" s="236">
        <f t="shared" si="11"/>
        <v>0.15289818012296158</v>
      </c>
      <c r="J53" s="236">
        <f t="shared" si="11"/>
        <v>0.12794991528498692</v>
      </c>
      <c r="K53" s="236">
        <f t="shared" si="11"/>
        <v>0.17313831047543307</v>
      </c>
      <c r="L53" s="236">
        <f t="shared" si="11"/>
        <v>0.19317502203055259</v>
      </c>
      <c r="M53" s="236">
        <f t="shared" si="11"/>
        <v>0.1554835422643002</v>
      </c>
      <c r="N53" s="236">
        <f t="shared" si="11"/>
        <v>0.13609996180038847</v>
      </c>
      <c r="O53" s="236">
        <f t="shared" si="11"/>
        <v>0.12532270796536607</v>
      </c>
      <c r="P53" s="236">
        <f t="shared" si="11"/>
        <v>0.13686170060183186</v>
      </c>
      <c r="Q53" s="236">
        <f t="shared" si="11"/>
        <v>0.19000735507881361</v>
      </c>
      <c r="R53" s="236">
        <f t="shared" si="11"/>
        <v>0.23534780455029958</v>
      </c>
      <c r="S53" s="236">
        <f t="shared" si="11"/>
        <v>0.1682680510919988</v>
      </c>
      <c r="T53" s="236">
        <f t="shared" si="11"/>
        <v>0.17711161090037811</v>
      </c>
      <c r="U53" s="236">
        <f t="shared" si="11"/>
        <v>0.20202815931965395</v>
      </c>
      <c r="V53" s="236">
        <f t="shared" si="11"/>
        <v>0.38142552533209267</v>
      </c>
      <c r="W53" s="236">
        <f t="shared" si="11"/>
        <v>0.41702266097817831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0.38659046428721616</v>
      </c>
      <c r="C54" s="237">
        <f t="shared" si="12"/>
        <v>0.4292411288882193</v>
      </c>
      <c r="D54" s="237">
        <f t="shared" si="12"/>
        <v>0.40312110254698774</v>
      </c>
      <c r="E54" s="237">
        <f t="shared" si="12"/>
        <v>0.38509692922614952</v>
      </c>
      <c r="F54" s="237">
        <f t="shared" si="12"/>
        <v>0.37884121702734597</v>
      </c>
      <c r="G54" s="237">
        <f t="shared" si="12"/>
        <v>0.41928060199122297</v>
      </c>
      <c r="H54" s="237">
        <f t="shared" si="12"/>
        <v>0.4178620759024394</v>
      </c>
      <c r="I54" s="237">
        <f t="shared" si="12"/>
        <v>0.45625561805066595</v>
      </c>
      <c r="J54" s="237">
        <f t="shared" si="12"/>
        <v>0.45194560763442165</v>
      </c>
      <c r="K54" s="237">
        <f t="shared" si="12"/>
        <v>0.51726391308144859</v>
      </c>
      <c r="L54" s="237">
        <f t="shared" si="12"/>
        <v>0.4795955843215759</v>
      </c>
      <c r="M54" s="237">
        <f t="shared" si="12"/>
        <v>0.47274739591253595</v>
      </c>
      <c r="N54" s="237">
        <f t="shared" si="12"/>
        <v>0.38951319963030245</v>
      </c>
      <c r="O54" s="237">
        <f t="shared" si="12"/>
        <v>0.49339227696485144</v>
      </c>
      <c r="P54" s="237">
        <f t="shared" si="12"/>
        <v>0.50627364072738601</v>
      </c>
      <c r="Q54" s="237">
        <f t="shared" si="12"/>
        <v>0.50754489179293605</v>
      </c>
      <c r="R54" s="237">
        <f t="shared" si="12"/>
        <v>0.47944586625645491</v>
      </c>
      <c r="S54" s="237">
        <f t="shared" si="12"/>
        <v>0.45895179463053681</v>
      </c>
      <c r="T54" s="237">
        <f t="shared" si="12"/>
        <v>0.44651979808284242</v>
      </c>
      <c r="U54" s="237">
        <f t="shared" si="12"/>
        <v>0.44649386270077429</v>
      </c>
      <c r="V54" s="237">
        <f t="shared" si="12"/>
        <v>0.4283768731835258</v>
      </c>
      <c r="W54" s="237">
        <f t="shared" si="12"/>
        <v>0.34830850388735957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0.39219728906651019</v>
      </c>
      <c r="C55" s="242">
        <f t="shared" si="13"/>
        <v>0.35630513580862128</v>
      </c>
      <c r="D55" s="242">
        <f t="shared" si="13"/>
        <v>0.35538073501464201</v>
      </c>
      <c r="E55" s="242">
        <f t="shared" si="13"/>
        <v>0.3401127327412839</v>
      </c>
      <c r="F55" s="242">
        <f t="shared" si="13"/>
        <v>0.39241586002174655</v>
      </c>
      <c r="G55" s="242">
        <f t="shared" si="13"/>
        <v>0.36805129967532352</v>
      </c>
      <c r="H55" s="242">
        <f t="shared" si="13"/>
        <v>0.37623274895382958</v>
      </c>
      <c r="I55" s="242">
        <f t="shared" si="13"/>
        <v>0.37954565705720489</v>
      </c>
      <c r="J55" s="242">
        <f t="shared" si="13"/>
        <v>0.41198869966516749</v>
      </c>
      <c r="K55" s="242">
        <f t="shared" si="13"/>
        <v>0.30025273864204199</v>
      </c>
      <c r="L55" s="242">
        <f t="shared" si="13"/>
        <v>0.31748983766783379</v>
      </c>
      <c r="M55" s="242">
        <f t="shared" si="13"/>
        <v>0.36375531785005244</v>
      </c>
      <c r="N55" s="242">
        <f t="shared" si="13"/>
        <v>0.46801603319293761</v>
      </c>
      <c r="O55" s="242">
        <f t="shared" si="13"/>
        <v>0.37503472195849769</v>
      </c>
      <c r="P55" s="242">
        <f t="shared" si="13"/>
        <v>0.35151649501077914</v>
      </c>
      <c r="Q55" s="242">
        <f t="shared" si="13"/>
        <v>0.2936839598985615</v>
      </c>
      <c r="R55" s="242">
        <f t="shared" si="13"/>
        <v>0.27724305363895646</v>
      </c>
      <c r="S55" s="242">
        <f t="shared" si="13"/>
        <v>0.3674588295109259</v>
      </c>
      <c r="T55" s="242">
        <f t="shared" si="13"/>
        <v>0.37039164234435096</v>
      </c>
      <c r="U55" s="242">
        <f t="shared" si="13"/>
        <v>0.34542021099265763</v>
      </c>
      <c r="V55" s="242">
        <f t="shared" si="13"/>
        <v>0.18048371717024936</v>
      </c>
      <c r="W55" s="242">
        <f t="shared" si="13"/>
        <v>0.22439065214006892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EE: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0</v>
      </c>
      <c r="C3" s="205">
        <f t="shared" si="0"/>
        <v>0</v>
      </c>
      <c r="D3" s="205">
        <f t="shared" si="0"/>
        <v>0</v>
      </c>
      <c r="E3" s="205">
        <f t="shared" si="0"/>
        <v>0</v>
      </c>
      <c r="F3" s="205">
        <f t="shared" si="0"/>
        <v>0</v>
      </c>
      <c r="G3" s="205">
        <f t="shared" si="0"/>
        <v>0</v>
      </c>
      <c r="H3" s="205">
        <f t="shared" si="0"/>
        <v>0</v>
      </c>
      <c r="I3" s="205">
        <f t="shared" si="0"/>
        <v>0</v>
      </c>
      <c r="J3" s="205">
        <f t="shared" si="0"/>
        <v>0</v>
      </c>
      <c r="K3" s="205">
        <f t="shared" si="0"/>
        <v>0</v>
      </c>
      <c r="L3" s="205">
        <f t="shared" si="0"/>
        <v>0</v>
      </c>
      <c r="M3" s="205">
        <f t="shared" si="0"/>
        <v>0</v>
      </c>
      <c r="N3" s="205">
        <f t="shared" si="0"/>
        <v>0</v>
      </c>
      <c r="O3" s="205">
        <f t="shared" si="0"/>
        <v>0</v>
      </c>
      <c r="P3" s="205">
        <f t="shared" si="0"/>
        <v>0</v>
      </c>
      <c r="Q3" s="205">
        <f t="shared" si="0"/>
        <v>0</v>
      </c>
      <c r="R3" s="205">
        <f t="shared" si="0"/>
        <v>0</v>
      </c>
      <c r="S3" s="205">
        <f t="shared" si="0"/>
        <v>0</v>
      </c>
      <c r="T3" s="205">
        <f t="shared" si="0"/>
        <v>0</v>
      </c>
      <c r="U3" s="205">
        <f t="shared" si="0"/>
        <v>0</v>
      </c>
      <c r="V3" s="205">
        <f t="shared" si="0"/>
        <v>0</v>
      </c>
      <c r="W3" s="205">
        <f t="shared" si="0"/>
        <v>0</v>
      </c>
      <c r="DA3" s="112"/>
    </row>
    <row r="4" spans="1:105" ht="12" customHeight="1" x14ac:dyDescent="0.25">
      <c r="A4" s="50" t="s">
        <v>41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114</v>
      </c>
    </row>
    <row r="5" spans="1:105" ht="12" customHeight="1" x14ac:dyDescent="0.25">
      <c r="A5" s="49" t="s">
        <v>42</v>
      </c>
      <c r="B5" s="244">
        <v>0</v>
      </c>
      <c r="C5" s="244">
        <v>0</v>
      </c>
      <c r="D5" s="244">
        <v>0</v>
      </c>
      <c r="E5" s="244">
        <v>0</v>
      </c>
      <c r="F5" s="244">
        <v>0</v>
      </c>
      <c r="G5" s="244">
        <v>0</v>
      </c>
      <c r="H5" s="244">
        <v>0</v>
      </c>
      <c r="I5" s="244">
        <v>0</v>
      </c>
      <c r="J5" s="244">
        <v>0</v>
      </c>
      <c r="K5" s="244">
        <v>0</v>
      </c>
      <c r="L5" s="244">
        <v>0</v>
      </c>
      <c r="M5" s="244">
        <v>0</v>
      </c>
      <c r="N5" s="244">
        <v>0</v>
      </c>
      <c r="O5" s="244">
        <v>0</v>
      </c>
      <c r="P5" s="244">
        <v>0</v>
      </c>
      <c r="Q5" s="244">
        <v>0</v>
      </c>
      <c r="R5" s="244">
        <v>0</v>
      </c>
      <c r="S5" s="244">
        <v>0</v>
      </c>
      <c r="T5" s="244">
        <v>0</v>
      </c>
      <c r="U5" s="244">
        <v>0</v>
      </c>
      <c r="V5" s="244">
        <v>0</v>
      </c>
      <c r="W5" s="244">
        <v>0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0</v>
      </c>
      <c r="C7" s="205">
        <f t="shared" si="1"/>
        <v>0</v>
      </c>
      <c r="D7" s="205">
        <f t="shared" si="1"/>
        <v>0</v>
      </c>
      <c r="E7" s="205">
        <f t="shared" si="1"/>
        <v>0</v>
      </c>
      <c r="F7" s="205">
        <f t="shared" si="1"/>
        <v>0</v>
      </c>
      <c r="G7" s="205">
        <f t="shared" si="1"/>
        <v>0</v>
      </c>
      <c r="H7" s="205">
        <f t="shared" si="1"/>
        <v>0</v>
      </c>
      <c r="I7" s="205">
        <f t="shared" si="1"/>
        <v>0</v>
      </c>
      <c r="J7" s="205">
        <f t="shared" si="1"/>
        <v>0</v>
      </c>
      <c r="K7" s="205">
        <f t="shared" si="1"/>
        <v>0</v>
      </c>
      <c r="L7" s="205">
        <f t="shared" si="1"/>
        <v>0</v>
      </c>
      <c r="M7" s="205">
        <f t="shared" si="1"/>
        <v>0</v>
      </c>
      <c r="N7" s="205">
        <f t="shared" si="1"/>
        <v>0</v>
      </c>
      <c r="O7" s="205">
        <f t="shared" si="1"/>
        <v>0</v>
      </c>
      <c r="P7" s="205">
        <f t="shared" si="1"/>
        <v>0</v>
      </c>
      <c r="Q7" s="205">
        <f t="shared" si="1"/>
        <v>0</v>
      </c>
      <c r="R7" s="205">
        <f t="shared" si="1"/>
        <v>0</v>
      </c>
      <c r="S7" s="205">
        <f t="shared" si="1"/>
        <v>0</v>
      </c>
      <c r="T7" s="205">
        <f t="shared" si="1"/>
        <v>0</v>
      </c>
      <c r="U7" s="205">
        <f t="shared" si="1"/>
        <v>0</v>
      </c>
      <c r="V7" s="205">
        <f t="shared" si="1"/>
        <v>0</v>
      </c>
      <c r="W7" s="205">
        <f t="shared" si="1"/>
        <v>0</v>
      </c>
      <c r="DA7" s="112"/>
    </row>
    <row r="8" spans="1:105" ht="12" customHeight="1" x14ac:dyDescent="0.25">
      <c r="A8" s="50" t="s">
        <v>41</v>
      </c>
      <c r="B8" s="243">
        <v>0</v>
      </c>
      <c r="C8" s="243">
        <v>0</v>
      </c>
      <c r="D8" s="243">
        <v>0</v>
      </c>
      <c r="E8" s="243">
        <v>0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DA8" s="83" t="s">
        <v>117</v>
      </c>
    </row>
    <row r="9" spans="1:105" ht="12" customHeight="1" x14ac:dyDescent="0.25">
      <c r="A9" s="49" t="s">
        <v>42</v>
      </c>
      <c r="B9" s="244">
        <v>0</v>
      </c>
      <c r="C9" s="244">
        <v>0</v>
      </c>
      <c r="D9" s="244">
        <v>0</v>
      </c>
      <c r="E9" s="244">
        <v>0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>
        <v>0</v>
      </c>
      <c r="P9" s="244">
        <v>0</v>
      </c>
      <c r="Q9" s="244">
        <v>0</v>
      </c>
      <c r="R9" s="244">
        <v>0</v>
      </c>
      <c r="S9" s="244">
        <v>0</v>
      </c>
      <c r="T9" s="244">
        <v>0</v>
      </c>
      <c r="U9" s="244">
        <v>0</v>
      </c>
      <c r="V9" s="244">
        <v>0</v>
      </c>
      <c r="W9" s="244">
        <v>0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0</v>
      </c>
      <c r="C11" s="205">
        <f t="shared" si="2"/>
        <v>0</v>
      </c>
      <c r="D11" s="205">
        <f t="shared" si="2"/>
        <v>0</v>
      </c>
      <c r="E11" s="205">
        <f t="shared" si="2"/>
        <v>0</v>
      </c>
      <c r="F11" s="205">
        <f t="shared" si="2"/>
        <v>0</v>
      </c>
      <c r="G11" s="205">
        <f t="shared" si="2"/>
        <v>0</v>
      </c>
      <c r="H11" s="205">
        <f t="shared" si="2"/>
        <v>0</v>
      </c>
      <c r="I11" s="205">
        <f t="shared" si="2"/>
        <v>0</v>
      </c>
      <c r="J11" s="205">
        <f t="shared" si="2"/>
        <v>0</v>
      </c>
      <c r="K11" s="205">
        <f t="shared" si="2"/>
        <v>0</v>
      </c>
      <c r="L11" s="205">
        <f t="shared" si="2"/>
        <v>0</v>
      </c>
      <c r="M11" s="205">
        <f t="shared" si="2"/>
        <v>0</v>
      </c>
      <c r="N11" s="205">
        <f t="shared" si="2"/>
        <v>0</v>
      </c>
      <c r="O11" s="205">
        <f t="shared" si="2"/>
        <v>0</v>
      </c>
      <c r="P11" s="205">
        <f t="shared" si="2"/>
        <v>0</v>
      </c>
      <c r="Q11" s="205">
        <f t="shared" si="2"/>
        <v>0</v>
      </c>
      <c r="R11" s="205">
        <f t="shared" si="2"/>
        <v>0</v>
      </c>
      <c r="S11" s="205">
        <f t="shared" si="2"/>
        <v>0</v>
      </c>
      <c r="T11" s="205">
        <f t="shared" si="2"/>
        <v>0</v>
      </c>
      <c r="U11" s="205">
        <f t="shared" si="2"/>
        <v>0</v>
      </c>
      <c r="V11" s="205">
        <f t="shared" si="2"/>
        <v>0</v>
      </c>
      <c r="W11" s="205">
        <f t="shared" si="2"/>
        <v>0</v>
      </c>
      <c r="DA11" s="112"/>
    </row>
    <row r="12" spans="1:105" ht="12" customHeight="1" x14ac:dyDescent="0.25">
      <c r="A12" s="50" t="s">
        <v>41</v>
      </c>
      <c r="B12" s="243">
        <v>0</v>
      </c>
      <c r="C12" s="243">
        <v>0</v>
      </c>
      <c r="D12" s="243">
        <v>0</v>
      </c>
      <c r="E12" s="243">
        <v>0</v>
      </c>
      <c r="F12" s="243">
        <v>0</v>
      </c>
      <c r="G12" s="243">
        <v>0</v>
      </c>
      <c r="H12" s="243">
        <v>0</v>
      </c>
      <c r="I12" s="243">
        <v>0</v>
      </c>
      <c r="J12" s="243">
        <v>0</v>
      </c>
      <c r="K12" s="243">
        <v>0</v>
      </c>
      <c r="L12" s="243">
        <v>0</v>
      </c>
      <c r="M12" s="243">
        <v>0</v>
      </c>
      <c r="N12" s="243">
        <v>0</v>
      </c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DA12" s="83" t="s">
        <v>120</v>
      </c>
    </row>
    <row r="13" spans="1:105" ht="12" customHeight="1" x14ac:dyDescent="0.25">
      <c r="A13" s="49" t="s">
        <v>42</v>
      </c>
      <c r="B13" s="244">
        <v>0</v>
      </c>
      <c r="C13" s="244">
        <v>0</v>
      </c>
      <c r="D13" s="244">
        <v>0</v>
      </c>
      <c r="E13" s="244">
        <v>0</v>
      </c>
      <c r="F13" s="244">
        <v>0</v>
      </c>
      <c r="G13" s="244">
        <v>0</v>
      </c>
      <c r="H13" s="244">
        <v>0</v>
      </c>
      <c r="I13" s="244">
        <v>0</v>
      </c>
      <c r="J13" s="244">
        <v>0</v>
      </c>
      <c r="K13" s="244">
        <v>0</v>
      </c>
      <c r="L13" s="244">
        <v>0</v>
      </c>
      <c r="M13" s="244">
        <v>0</v>
      </c>
      <c r="N13" s="244">
        <v>0</v>
      </c>
      <c r="O13" s="244">
        <v>0</v>
      </c>
      <c r="P13" s="244">
        <v>0</v>
      </c>
      <c r="Q13" s="244">
        <v>0</v>
      </c>
      <c r="R13" s="244">
        <v>0</v>
      </c>
      <c r="S13" s="244">
        <v>0</v>
      </c>
      <c r="T13" s="244">
        <v>0</v>
      </c>
      <c r="U13" s="244">
        <v>0</v>
      </c>
      <c r="V13" s="244">
        <v>0</v>
      </c>
      <c r="W13" s="244">
        <v>0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0</v>
      </c>
      <c r="D14" s="212">
        <f t="shared" si="3"/>
        <v>0</v>
      </c>
      <c r="E14" s="212">
        <f t="shared" si="3"/>
        <v>0</v>
      </c>
      <c r="F14" s="212">
        <f t="shared" si="3"/>
        <v>0</v>
      </c>
      <c r="G14" s="212">
        <f t="shared" si="3"/>
        <v>0</v>
      </c>
      <c r="H14" s="212">
        <f t="shared" si="3"/>
        <v>0</v>
      </c>
      <c r="I14" s="212">
        <f t="shared" si="3"/>
        <v>0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0</v>
      </c>
      <c r="S14" s="212">
        <f t="shared" si="3"/>
        <v>0</v>
      </c>
      <c r="T14" s="212">
        <f t="shared" si="3"/>
        <v>0</v>
      </c>
      <c r="U14" s="212">
        <f t="shared" si="3"/>
        <v>0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0</v>
      </c>
      <c r="D17" s="212">
        <f t="shared" si="4"/>
        <v>0</v>
      </c>
      <c r="E17" s="212">
        <f t="shared" si="4"/>
        <v>0</v>
      </c>
      <c r="F17" s="212">
        <f t="shared" si="4"/>
        <v>0</v>
      </c>
      <c r="G17" s="212">
        <f t="shared" si="4"/>
        <v>0</v>
      </c>
      <c r="H17" s="212">
        <f t="shared" si="4"/>
        <v>0</v>
      </c>
      <c r="I17" s="212">
        <f t="shared" si="4"/>
        <v>0</v>
      </c>
      <c r="J17" s="212">
        <f t="shared" si="4"/>
        <v>0</v>
      </c>
      <c r="K17" s="212">
        <f t="shared" si="4"/>
        <v>0</v>
      </c>
      <c r="L17" s="212">
        <f t="shared" si="4"/>
        <v>0</v>
      </c>
      <c r="M17" s="212">
        <f t="shared" si="4"/>
        <v>0</v>
      </c>
      <c r="N17" s="212">
        <f t="shared" si="4"/>
        <v>0</v>
      </c>
      <c r="O17" s="212">
        <f t="shared" si="4"/>
        <v>0</v>
      </c>
      <c r="P17" s="212">
        <f t="shared" si="4"/>
        <v>0</v>
      </c>
      <c r="Q17" s="212">
        <f t="shared" si="4"/>
        <v>0</v>
      </c>
      <c r="R17" s="212">
        <f t="shared" si="4"/>
        <v>0</v>
      </c>
      <c r="S17" s="212">
        <f t="shared" si="4"/>
        <v>0</v>
      </c>
      <c r="T17" s="212">
        <f t="shared" si="4"/>
        <v>0</v>
      </c>
      <c r="U17" s="212">
        <f t="shared" si="4"/>
        <v>0</v>
      </c>
      <c r="V17" s="212">
        <f t="shared" si="4"/>
        <v>0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0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0</v>
      </c>
      <c r="E19" s="244">
        <f t="shared" si="6"/>
        <v>0</v>
      </c>
      <c r="F19" s="244">
        <f t="shared" si="6"/>
        <v>0</v>
      </c>
      <c r="G19" s="244">
        <f t="shared" si="6"/>
        <v>0</v>
      </c>
      <c r="H19" s="244">
        <f t="shared" si="6"/>
        <v>0</v>
      </c>
      <c r="I19" s="244">
        <f t="shared" si="6"/>
        <v>0</v>
      </c>
      <c r="J19" s="244">
        <f t="shared" si="6"/>
        <v>0</v>
      </c>
      <c r="K19" s="244">
        <f t="shared" si="6"/>
        <v>0</v>
      </c>
      <c r="L19" s="244">
        <f t="shared" si="6"/>
        <v>0</v>
      </c>
      <c r="M19" s="244">
        <f t="shared" si="6"/>
        <v>0</v>
      </c>
      <c r="N19" s="244">
        <f t="shared" si="6"/>
        <v>0</v>
      </c>
      <c r="O19" s="244">
        <f t="shared" si="6"/>
        <v>0</v>
      </c>
      <c r="P19" s="244">
        <f t="shared" si="6"/>
        <v>0</v>
      </c>
      <c r="Q19" s="244">
        <f t="shared" si="6"/>
        <v>0</v>
      </c>
      <c r="R19" s="244">
        <f t="shared" si="6"/>
        <v>0</v>
      </c>
      <c r="S19" s="244">
        <f t="shared" si="6"/>
        <v>0</v>
      </c>
      <c r="T19" s="244">
        <f t="shared" si="6"/>
        <v>0</v>
      </c>
      <c r="U19" s="244">
        <f t="shared" si="6"/>
        <v>0</v>
      </c>
      <c r="V19" s="244">
        <f t="shared" si="6"/>
        <v>0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0</v>
      </c>
      <c r="C20" s="205">
        <f t="shared" si="7"/>
        <v>0</v>
      </c>
      <c r="D20" s="205">
        <f t="shared" si="7"/>
        <v>0</v>
      </c>
      <c r="E20" s="205">
        <f t="shared" si="7"/>
        <v>0</v>
      </c>
      <c r="F20" s="205">
        <f t="shared" si="7"/>
        <v>0</v>
      </c>
      <c r="G20" s="205">
        <f t="shared" si="7"/>
        <v>0</v>
      </c>
      <c r="H20" s="205">
        <f t="shared" si="7"/>
        <v>0</v>
      </c>
      <c r="I20" s="205">
        <f t="shared" si="7"/>
        <v>0</v>
      </c>
      <c r="J20" s="205">
        <f t="shared" si="7"/>
        <v>0</v>
      </c>
      <c r="K20" s="205">
        <f t="shared" si="7"/>
        <v>0</v>
      </c>
      <c r="L20" s="205">
        <f t="shared" si="7"/>
        <v>0</v>
      </c>
      <c r="M20" s="205">
        <f t="shared" si="7"/>
        <v>0</v>
      </c>
      <c r="N20" s="205">
        <f t="shared" si="7"/>
        <v>0</v>
      </c>
      <c r="O20" s="205">
        <f t="shared" si="7"/>
        <v>0</v>
      </c>
      <c r="P20" s="205">
        <f t="shared" si="7"/>
        <v>0</v>
      </c>
      <c r="Q20" s="205">
        <f t="shared" si="7"/>
        <v>0</v>
      </c>
      <c r="R20" s="205">
        <f t="shared" si="7"/>
        <v>0</v>
      </c>
      <c r="S20" s="205">
        <f t="shared" si="7"/>
        <v>0</v>
      </c>
      <c r="T20" s="205">
        <f t="shared" si="7"/>
        <v>0</v>
      </c>
      <c r="U20" s="205">
        <f t="shared" si="7"/>
        <v>0</v>
      </c>
      <c r="V20" s="205">
        <f t="shared" si="7"/>
        <v>0</v>
      </c>
      <c r="W20" s="205">
        <f t="shared" si="7"/>
        <v>0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0</v>
      </c>
      <c r="C21" s="243">
        <f t="shared" si="8"/>
        <v>0</v>
      </c>
      <c r="D21" s="243">
        <f t="shared" si="8"/>
        <v>0</v>
      </c>
      <c r="E21" s="243">
        <f t="shared" si="8"/>
        <v>0</v>
      </c>
      <c r="F21" s="243">
        <f t="shared" si="8"/>
        <v>0</v>
      </c>
      <c r="G21" s="243">
        <f t="shared" si="8"/>
        <v>0</v>
      </c>
      <c r="H21" s="243">
        <f t="shared" si="8"/>
        <v>0</v>
      </c>
      <c r="I21" s="243">
        <f t="shared" si="8"/>
        <v>0</v>
      </c>
      <c r="J21" s="243">
        <f t="shared" si="8"/>
        <v>0</v>
      </c>
      <c r="K21" s="243">
        <f t="shared" si="8"/>
        <v>0</v>
      </c>
      <c r="L21" s="243">
        <f t="shared" si="8"/>
        <v>0</v>
      </c>
      <c r="M21" s="243">
        <f t="shared" si="8"/>
        <v>0</v>
      </c>
      <c r="N21" s="243">
        <f t="shared" si="8"/>
        <v>0</v>
      </c>
      <c r="O21" s="243">
        <f t="shared" si="8"/>
        <v>0</v>
      </c>
      <c r="P21" s="243">
        <f t="shared" si="8"/>
        <v>0</v>
      </c>
      <c r="Q21" s="243">
        <f t="shared" si="8"/>
        <v>0</v>
      </c>
      <c r="R21" s="243">
        <f t="shared" si="8"/>
        <v>0</v>
      </c>
      <c r="S21" s="243">
        <f t="shared" si="8"/>
        <v>0</v>
      </c>
      <c r="T21" s="243">
        <f t="shared" si="8"/>
        <v>0</v>
      </c>
      <c r="U21" s="243">
        <f t="shared" si="8"/>
        <v>0</v>
      </c>
      <c r="V21" s="243">
        <f t="shared" si="8"/>
        <v>0</v>
      </c>
      <c r="W21" s="243">
        <f t="shared" si="8"/>
        <v>0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0</v>
      </c>
      <c r="C22" s="244">
        <f t="shared" si="9"/>
        <v>0</v>
      </c>
      <c r="D22" s="244">
        <f t="shared" si="9"/>
        <v>0</v>
      </c>
      <c r="E22" s="244">
        <f t="shared" si="9"/>
        <v>0</v>
      </c>
      <c r="F22" s="244">
        <f t="shared" si="9"/>
        <v>0</v>
      </c>
      <c r="G22" s="244">
        <f t="shared" si="9"/>
        <v>0</v>
      </c>
      <c r="H22" s="244">
        <f t="shared" si="9"/>
        <v>0</v>
      </c>
      <c r="I22" s="244">
        <f t="shared" si="9"/>
        <v>0</v>
      </c>
      <c r="J22" s="244">
        <f t="shared" si="9"/>
        <v>0</v>
      </c>
      <c r="K22" s="244">
        <f t="shared" si="9"/>
        <v>0</v>
      </c>
      <c r="L22" s="244">
        <f t="shared" si="9"/>
        <v>0</v>
      </c>
      <c r="M22" s="244">
        <f t="shared" si="9"/>
        <v>0</v>
      </c>
      <c r="N22" s="244">
        <f t="shared" si="9"/>
        <v>0</v>
      </c>
      <c r="O22" s="244">
        <f t="shared" si="9"/>
        <v>0</v>
      </c>
      <c r="P22" s="244">
        <f t="shared" si="9"/>
        <v>0</v>
      </c>
      <c r="Q22" s="244">
        <f t="shared" si="9"/>
        <v>0</v>
      </c>
      <c r="R22" s="244">
        <f t="shared" si="9"/>
        <v>0</v>
      </c>
      <c r="S22" s="244">
        <f t="shared" si="9"/>
        <v>0</v>
      </c>
      <c r="T22" s="244">
        <f t="shared" si="9"/>
        <v>0</v>
      </c>
      <c r="U22" s="244">
        <f t="shared" si="9"/>
        <v>0</v>
      </c>
      <c r="V22" s="244">
        <f t="shared" si="9"/>
        <v>0</v>
      </c>
      <c r="W22" s="244">
        <f t="shared" si="9"/>
        <v>0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0</v>
      </c>
      <c r="C25" s="212">
        <v>0</v>
      </c>
      <c r="D25" s="212">
        <v>0</v>
      </c>
      <c r="E25" s="212">
        <v>0</v>
      </c>
      <c r="F25" s="212">
        <v>0</v>
      </c>
      <c r="G25" s="212">
        <v>0</v>
      </c>
      <c r="H25" s="212">
        <v>0</v>
      </c>
      <c r="I25" s="212">
        <v>0</v>
      </c>
      <c r="J25" s="212">
        <v>0</v>
      </c>
      <c r="K25" s="212">
        <v>0</v>
      </c>
      <c r="L25" s="212">
        <v>0</v>
      </c>
      <c r="M25" s="212">
        <v>0</v>
      </c>
      <c r="N25" s="212">
        <v>0</v>
      </c>
      <c r="O25" s="212">
        <v>0</v>
      </c>
      <c r="P25" s="212">
        <v>0</v>
      </c>
      <c r="Q25" s="212">
        <v>0</v>
      </c>
      <c r="R25" s="212">
        <v>0</v>
      </c>
      <c r="S25" s="212">
        <v>0</v>
      </c>
      <c r="T25" s="212">
        <v>0</v>
      </c>
      <c r="U25" s="212">
        <v>0</v>
      </c>
      <c r="V25" s="212">
        <v>0</v>
      </c>
      <c r="W25" s="212">
        <v>0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0</v>
      </c>
      <c r="C26" s="215">
        <f t="shared" si="10"/>
        <v>0</v>
      </c>
      <c r="D26" s="215">
        <f t="shared" si="10"/>
        <v>0</v>
      </c>
      <c r="E26" s="215">
        <f t="shared" si="10"/>
        <v>0</v>
      </c>
      <c r="F26" s="215">
        <f t="shared" si="10"/>
        <v>0</v>
      </c>
      <c r="G26" s="215">
        <f t="shared" si="10"/>
        <v>0</v>
      </c>
      <c r="H26" s="215">
        <f t="shared" si="10"/>
        <v>0</v>
      </c>
      <c r="I26" s="215">
        <f t="shared" si="10"/>
        <v>0</v>
      </c>
      <c r="J26" s="215">
        <f t="shared" si="10"/>
        <v>0</v>
      </c>
      <c r="K26" s="215">
        <f t="shared" si="10"/>
        <v>0</v>
      </c>
      <c r="L26" s="215">
        <f t="shared" si="10"/>
        <v>0</v>
      </c>
      <c r="M26" s="215">
        <f t="shared" si="10"/>
        <v>0</v>
      </c>
      <c r="N26" s="215">
        <f t="shared" si="10"/>
        <v>0</v>
      </c>
      <c r="O26" s="215">
        <f t="shared" si="10"/>
        <v>0</v>
      </c>
      <c r="P26" s="215">
        <f t="shared" si="10"/>
        <v>0</v>
      </c>
      <c r="Q26" s="215">
        <f t="shared" si="10"/>
        <v>0</v>
      </c>
      <c r="R26" s="215">
        <f t="shared" si="10"/>
        <v>0</v>
      </c>
      <c r="S26" s="215">
        <f t="shared" si="10"/>
        <v>0</v>
      </c>
      <c r="T26" s="215">
        <f t="shared" si="10"/>
        <v>0</v>
      </c>
      <c r="U26" s="215">
        <f t="shared" si="10"/>
        <v>0</v>
      </c>
      <c r="V26" s="215">
        <f t="shared" si="10"/>
        <v>0</v>
      </c>
      <c r="W26" s="215">
        <f t="shared" si="10"/>
        <v>0</v>
      </c>
      <c r="DA26" s="85"/>
    </row>
    <row r="27" spans="1:105" ht="12" customHeight="1" x14ac:dyDescent="0.25">
      <c r="A27" s="18" t="s">
        <v>39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128</v>
      </c>
    </row>
    <row r="28" spans="1:105" ht="12" customHeight="1" x14ac:dyDescent="0.25">
      <c r="A28" s="18" t="s">
        <v>40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0</v>
      </c>
      <c r="C29" s="206">
        <f t="shared" si="11"/>
        <v>0</v>
      </c>
      <c r="D29" s="206">
        <f t="shared" si="11"/>
        <v>0</v>
      </c>
      <c r="E29" s="206">
        <f t="shared" si="11"/>
        <v>0</v>
      </c>
      <c r="F29" s="206">
        <f t="shared" si="11"/>
        <v>0</v>
      </c>
      <c r="G29" s="206">
        <f t="shared" si="11"/>
        <v>0</v>
      </c>
      <c r="H29" s="206">
        <f t="shared" si="11"/>
        <v>0</v>
      </c>
      <c r="I29" s="206">
        <f t="shared" si="11"/>
        <v>0</v>
      </c>
      <c r="J29" s="206">
        <f t="shared" si="11"/>
        <v>0</v>
      </c>
      <c r="K29" s="206">
        <f t="shared" si="11"/>
        <v>0</v>
      </c>
      <c r="L29" s="206">
        <f t="shared" si="11"/>
        <v>0</v>
      </c>
      <c r="M29" s="206">
        <f t="shared" si="11"/>
        <v>0</v>
      </c>
      <c r="N29" s="206">
        <f t="shared" si="11"/>
        <v>0</v>
      </c>
      <c r="O29" s="206">
        <f t="shared" si="11"/>
        <v>0</v>
      </c>
      <c r="P29" s="206">
        <f t="shared" si="11"/>
        <v>0</v>
      </c>
      <c r="Q29" s="206">
        <f t="shared" si="11"/>
        <v>0</v>
      </c>
      <c r="R29" s="206">
        <f t="shared" si="11"/>
        <v>0</v>
      </c>
      <c r="S29" s="206">
        <f t="shared" si="11"/>
        <v>0</v>
      </c>
      <c r="T29" s="206">
        <f t="shared" si="11"/>
        <v>0</v>
      </c>
      <c r="U29" s="206">
        <f t="shared" si="11"/>
        <v>0</v>
      </c>
      <c r="V29" s="206">
        <f t="shared" si="11"/>
        <v>0</v>
      </c>
      <c r="W29" s="206">
        <f t="shared" si="11"/>
        <v>0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0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  <c r="L31" s="206">
        <v>0</v>
      </c>
      <c r="M31" s="206">
        <v>0</v>
      </c>
      <c r="N31" s="206">
        <v>0</v>
      </c>
      <c r="O31" s="206">
        <v>0</v>
      </c>
      <c r="P31" s="206">
        <v>0</v>
      </c>
      <c r="Q31" s="206">
        <v>0</v>
      </c>
      <c r="R31" s="206">
        <v>0</v>
      </c>
      <c r="S31" s="206">
        <v>0</v>
      </c>
      <c r="T31" s="206">
        <v>0</v>
      </c>
      <c r="U31" s="206">
        <v>0</v>
      </c>
      <c r="V31" s="206">
        <v>0</v>
      </c>
      <c r="W31" s="206">
        <v>0</v>
      </c>
      <c r="DA31" s="71" t="s">
        <v>131</v>
      </c>
    </row>
    <row r="32" spans="1:105" ht="12" customHeight="1" x14ac:dyDescent="0.25">
      <c r="A32" s="18" t="s">
        <v>69</v>
      </c>
      <c r="B32" s="206">
        <v>0</v>
      </c>
      <c r="C32" s="206">
        <v>0</v>
      </c>
      <c r="D32" s="206">
        <v>0</v>
      </c>
      <c r="E32" s="206">
        <v>0</v>
      </c>
      <c r="F32" s="206">
        <v>0</v>
      </c>
      <c r="G32" s="206">
        <v>0</v>
      </c>
      <c r="H32" s="206">
        <v>0</v>
      </c>
      <c r="I32" s="206">
        <v>0</v>
      </c>
      <c r="J32" s="206">
        <v>0</v>
      </c>
      <c r="K32" s="206">
        <v>0</v>
      </c>
      <c r="L32" s="206">
        <v>0</v>
      </c>
      <c r="M32" s="206">
        <v>0</v>
      </c>
      <c r="N32" s="206">
        <v>0</v>
      </c>
      <c r="O32" s="206">
        <v>0</v>
      </c>
      <c r="P32" s="206">
        <v>0</v>
      </c>
      <c r="Q32" s="206">
        <v>0</v>
      </c>
      <c r="R32" s="206">
        <v>0</v>
      </c>
      <c r="S32" s="206">
        <v>0</v>
      </c>
      <c r="T32" s="206">
        <v>0</v>
      </c>
      <c r="U32" s="206">
        <v>0</v>
      </c>
      <c r="V32" s="206">
        <v>0</v>
      </c>
      <c r="W32" s="206">
        <v>0</v>
      </c>
      <c r="DA32" s="71" t="s">
        <v>132</v>
      </c>
    </row>
    <row r="33" spans="1:105" ht="12" customHeight="1" x14ac:dyDescent="0.25">
      <c r="A33" s="18" t="s">
        <v>70</v>
      </c>
      <c r="B33" s="206">
        <v>0</v>
      </c>
      <c r="C33" s="206">
        <v>0</v>
      </c>
      <c r="D33" s="206">
        <v>0</v>
      </c>
      <c r="E33" s="206">
        <v>0</v>
      </c>
      <c r="F33" s="206">
        <v>0</v>
      </c>
      <c r="G33" s="206">
        <v>0</v>
      </c>
      <c r="H33" s="206">
        <v>0</v>
      </c>
      <c r="I33" s="206">
        <v>0</v>
      </c>
      <c r="J33" s="206">
        <v>0</v>
      </c>
      <c r="K33" s="206">
        <v>0</v>
      </c>
      <c r="L33" s="206">
        <v>0</v>
      </c>
      <c r="M33" s="206">
        <v>0</v>
      </c>
      <c r="N33" s="206">
        <v>0</v>
      </c>
      <c r="O33" s="206">
        <v>0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0</v>
      </c>
      <c r="C35" s="206">
        <f t="shared" si="12"/>
        <v>0</v>
      </c>
      <c r="D35" s="206">
        <f t="shared" si="12"/>
        <v>0</v>
      </c>
      <c r="E35" s="206">
        <f t="shared" si="12"/>
        <v>0</v>
      </c>
      <c r="F35" s="206">
        <f t="shared" si="12"/>
        <v>0</v>
      </c>
      <c r="G35" s="206">
        <f t="shared" si="12"/>
        <v>0</v>
      </c>
      <c r="H35" s="206">
        <f t="shared" si="12"/>
        <v>0</v>
      </c>
      <c r="I35" s="206">
        <f t="shared" si="12"/>
        <v>0</v>
      </c>
      <c r="J35" s="206">
        <f t="shared" si="12"/>
        <v>0</v>
      </c>
      <c r="K35" s="206">
        <f t="shared" si="12"/>
        <v>0</v>
      </c>
      <c r="L35" s="206">
        <f t="shared" si="12"/>
        <v>0</v>
      </c>
      <c r="M35" s="206">
        <f t="shared" si="12"/>
        <v>0</v>
      </c>
      <c r="N35" s="206">
        <f t="shared" si="12"/>
        <v>0</v>
      </c>
      <c r="O35" s="206">
        <f t="shared" si="12"/>
        <v>0</v>
      </c>
      <c r="P35" s="206">
        <f t="shared" si="12"/>
        <v>0</v>
      </c>
      <c r="Q35" s="206">
        <f t="shared" si="12"/>
        <v>0</v>
      </c>
      <c r="R35" s="206">
        <f t="shared" si="12"/>
        <v>0</v>
      </c>
      <c r="S35" s="206">
        <f t="shared" si="12"/>
        <v>0</v>
      </c>
      <c r="T35" s="206">
        <f t="shared" si="12"/>
        <v>0</v>
      </c>
      <c r="U35" s="206">
        <f t="shared" si="12"/>
        <v>0</v>
      </c>
      <c r="V35" s="206">
        <f t="shared" si="12"/>
        <v>0</v>
      </c>
      <c r="W35" s="206">
        <f t="shared" si="12"/>
        <v>0</v>
      </c>
      <c r="DA35" s="71"/>
    </row>
    <row r="36" spans="1:105" ht="12" customHeight="1" x14ac:dyDescent="0.25">
      <c r="A36" s="18" t="s">
        <v>72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</v>
      </c>
      <c r="U36" s="206">
        <v>0</v>
      </c>
      <c r="V36" s="206">
        <v>0</v>
      </c>
      <c r="W36" s="206">
        <v>0</v>
      </c>
      <c r="DA36" s="71" t="s">
        <v>135</v>
      </c>
    </row>
    <row r="37" spans="1:105" ht="12" customHeight="1" x14ac:dyDescent="0.25">
      <c r="A37" s="18" t="s">
        <v>36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0</v>
      </c>
      <c r="M38" s="206">
        <f t="shared" si="13"/>
        <v>0</v>
      </c>
      <c r="N38" s="206">
        <f t="shared" si="13"/>
        <v>0</v>
      </c>
      <c r="O38" s="206">
        <f t="shared" si="13"/>
        <v>0</v>
      </c>
      <c r="P38" s="206">
        <f t="shared" si="13"/>
        <v>0</v>
      </c>
      <c r="Q38" s="206">
        <f t="shared" si="13"/>
        <v>0</v>
      </c>
      <c r="R38" s="206">
        <f t="shared" si="13"/>
        <v>0</v>
      </c>
      <c r="S38" s="206">
        <f t="shared" si="13"/>
        <v>0</v>
      </c>
      <c r="T38" s="206">
        <f t="shared" si="13"/>
        <v>0</v>
      </c>
      <c r="U38" s="206">
        <f t="shared" si="13"/>
        <v>0</v>
      </c>
      <c r="V38" s="206">
        <f t="shared" si="13"/>
        <v>0</v>
      </c>
      <c r="W38" s="206">
        <f t="shared" si="13"/>
        <v>0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</v>
      </c>
    </row>
    <row r="46" spans="1:105" ht="12" customHeight="1" x14ac:dyDescent="0.25">
      <c r="A46" s="21" t="s">
        <v>38</v>
      </c>
      <c r="B46" s="209">
        <v>0</v>
      </c>
      <c r="C46" s="209">
        <v>0</v>
      </c>
      <c r="D46" s="209">
        <v>0</v>
      </c>
      <c r="E46" s="209">
        <v>0</v>
      </c>
      <c r="F46" s="209">
        <v>0</v>
      </c>
      <c r="G46" s="209">
        <v>0</v>
      </c>
      <c r="H46" s="209">
        <v>0</v>
      </c>
      <c r="I46" s="209">
        <v>0</v>
      </c>
      <c r="J46" s="209">
        <v>0</v>
      </c>
      <c r="K46" s="209">
        <v>0</v>
      </c>
      <c r="L46" s="209">
        <v>0</v>
      </c>
      <c r="M46" s="209">
        <v>0</v>
      </c>
      <c r="N46" s="209">
        <v>0</v>
      </c>
      <c r="O46" s="209">
        <v>0</v>
      </c>
      <c r="P46" s="209">
        <v>0</v>
      </c>
      <c r="Q46" s="209">
        <v>0</v>
      </c>
      <c r="R46" s="209">
        <v>0</v>
      </c>
      <c r="S46" s="209">
        <v>0</v>
      </c>
      <c r="T46" s="209">
        <v>0</v>
      </c>
      <c r="U46" s="209">
        <v>0</v>
      </c>
      <c r="V46" s="209">
        <v>0</v>
      </c>
      <c r="W46" s="209">
        <v>0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0</v>
      </c>
      <c r="C47" s="212">
        <f t="shared" si="14"/>
        <v>0</v>
      </c>
      <c r="D47" s="212">
        <f t="shared" si="14"/>
        <v>0</v>
      </c>
      <c r="E47" s="212">
        <f t="shared" si="14"/>
        <v>0</v>
      </c>
      <c r="F47" s="212">
        <f t="shared" si="14"/>
        <v>0</v>
      </c>
      <c r="G47" s="212">
        <f t="shared" si="14"/>
        <v>0</v>
      </c>
      <c r="H47" s="212">
        <f t="shared" si="14"/>
        <v>0</v>
      </c>
      <c r="I47" s="212">
        <f t="shared" si="14"/>
        <v>0</v>
      </c>
      <c r="J47" s="212">
        <f t="shared" si="14"/>
        <v>0</v>
      </c>
      <c r="K47" s="212">
        <f t="shared" si="14"/>
        <v>0</v>
      </c>
      <c r="L47" s="212">
        <f t="shared" si="14"/>
        <v>0</v>
      </c>
      <c r="M47" s="212">
        <f t="shared" si="14"/>
        <v>0</v>
      </c>
      <c r="N47" s="212">
        <f t="shared" si="14"/>
        <v>0</v>
      </c>
      <c r="O47" s="212">
        <f t="shared" si="14"/>
        <v>0</v>
      </c>
      <c r="P47" s="212">
        <f t="shared" si="14"/>
        <v>0</v>
      </c>
      <c r="Q47" s="212">
        <f t="shared" si="14"/>
        <v>0</v>
      </c>
      <c r="R47" s="212">
        <f t="shared" si="14"/>
        <v>0</v>
      </c>
      <c r="S47" s="212">
        <f t="shared" si="14"/>
        <v>0</v>
      </c>
      <c r="T47" s="212">
        <f t="shared" si="14"/>
        <v>0</v>
      </c>
      <c r="U47" s="212">
        <f t="shared" si="14"/>
        <v>0</v>
      </c>
      <c r="V47" s="212">
        <f t="shared" si="14"/>
        <v>0</v>
      </c>
      <c r="W47" s="212">
        <f t="shared" si="14"/>
        <v>0</v>
      </c>
      <c r="DA47" s="109"/>
    </row>
    <row r="48" spans="1:105" ht="12" customHeight="1" x14ac:dyDescent="0.25">
      <c r="A48" s="51" t="s">
        <v>41</v>
      </c>
      <c r="B48" s="243">
        <f>ISI_fec!B5</f>
        <v>0</v>
      </c>
      <c r="C48" s="243">
        <f>ISI_fec!C5</f>
        <v>0</v>
      </c>
      <c r="D48" s="243">
        <f>ISI_fec!D5</f>
        <v>0</v>
      </c>
      <c r="E48" s="243">
        <f>ISI_fec!E5</f>
        <v>0</v>
      </c>
      <c r="F48" s="243">
        <f>ISI_fec!F5</f>
        <v>0</v>
      </c>
      <c r="G48" s="243">
        <f>ISI_fec!G5</f>
        <v>0</v>
      </c>
      <c r="H48" s="243">
        <f>ISI_fec!H5</f>
        <v>0</v>
      </c>
      <c r="I48" s="243">
        <f>ISI_fec!I5</f>
        <v>0</v>
      </c>
      <c r="J48" s="243">
        <f>ISI_fec!J5</f>
        <v>0</v>
      </c>
      <c r="K48" s="243">
        <f>ISI_fec!K5</f>
        <v>0</v>
      </c>
      <c r="L48" s="243">
        <f>ISI_fec!L5</f>
        <v>0</v>
      </c>
      <c r="M48" s="243">
        <f>ISI_fec!M5</f>
        <v>0</v>
      </c>
      <c r="N48" s="243">
        <f>ISI_fec!N5</f>
        <v>0</v>
      </c>
      <c r="O48" s="243">
        <f>ISI_fec!O5</f>
        <v>0</v>
      </c>
      <c r="P48" s="243">
        <f>ISI_fec!P5</f>
        <v>0</v>
      </c>
      <c r="Q48" s="243">
        <f>ISI_fec!Q5</f>
        <v>0</v>
      </c>
      <c r="R48" s="243">
        <f>ISI_fec!R5</f>
        <v>0</v>
      </c>
      <c r="S48" s="243">
        <f>ISI_fec!S5</f>
        <v>0</v>
      </c>
      <c r="T48" s="243">
        <f>ISI_fec!T5</f>
        <v>0</v>
      </c>
      <c r="U48" s="243">
        <f>ISI_fec!U5</f>
        <v>0</v>
      </c>
      <c r="V48" s="243">
        <f>ISI_fec!V5</f>
        <v>0</v>
      </c>
      <c r="W48" s="243">
        <f>ISI_fec!W5</f>
        <v>0</v>
      </c>
      <c r="DA48" s="83"/>
    </row>
    <row r="49" spans="1:105" ht="12" customHeight="1" x14ac:dyDescent="0.25">
      <c r="A49" s="52" t="s">
        <v>42</v>
      </c>
      <c r="B49" s="244">
        <f>ISI_fec!B54</f>
        <v>0</v>
      </c>
      <c r="C49" s="244">
        <f>ISI_fec!C54</f>
        <v>0</v>
      </c>
      <c r="D49" s="244">
        <f>ISI_fec!D54</f>
        <v>0</v>
      </c>
      <c r="E49" s="244">
        <f>ISI_fec!E54</f>
        <v>0</v>
      </c>
      <c r="F49" s="244">
        <f>ISI_fec!F54</f>
        <v>0</v>
      </c>
      <c r="G49" s="244">
        <f>ISI_fec!G54</f>
        <v>0</v>
      </c>
      <c r="H49" s="244">
        <f>ISI_fec!H54</f>
        <v>0</v>
      </c>
      <c r="I49" s="244">
        <f>ISI_fec!I54</f>
        <v>0</v>
      </c>
      <c r="J49" s="244">
        <f>ISI_fec!J54</f>
        <v>0</v>
      </c>
      <c r="K49" s="244">
        <f>ISI_fec!K54</f>
        <v>0</v>
      </c>
      <c r="L49" s="244">
        <f>ISI_fec!L54</f>
        <v>0</v>
      </c>
      <c r="M49" s="244">
        <f>ISI_fec!M54</f>
        <v>0</v>
      </c>
      <c r="N49" s="244">
        <f>ISI_fec!N54</f>
        <v>0</v>
      </c>
      <c r="O49" s="244">
        <f>ISI_fec!O54</f>
        <v>0</v>
      </c>
      <c r="P49" s="244">
        <f>ISI_fec!P54</f>
        <v>0</v>
      </c>
      <c r="Q49" s="244">
        <f>ISI_fec!Q54</f>
        <v>0</v>
      </c>
      <c r="R49" s="244">
        <f>ISI_fec!R54</f>
        <v>0</v>
      </c>
      <c r="S49" s="244">
        <f>ISI_fec!S54</f>
        <v>0</v>
      </c>
      <c r="T49" s="244">
        <f>ISI_fec!T54</f>
        <v>0</v>
      </c>
      <c r="U49" s="244">
        <f>ISI_fec!U54</f>
        <v>0</v>
      </c>
      <c r="V49" s="244">
        <f>ISI_fec!V54</f>
        <v>0</v>
      </c>
      <c r="W49" s="244">
        <f>ISI_fec!W54</f>
        <v>0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0</v>
      </c>
      <c r="C51" s="205">
        <f t="shared" si="15"/>
        <v>0</v>
      </c>
      <c r="D51" s="205">
        <f t="shared" si="15"/>
        <v>0</v>
      </c>
      <c r="E51" s="205">
        <f t="shared" si="15"/>
        <v>0</v>
      </c>
      <c r="F51" s="205">
        <f t="shared" si="15"/>
        <v>0</v>
      </c>
      <c r="G51" s="205">
        <f t="shared" si="15"/>
        <v>0</v>
      </c>
      <c r="H51" s="205">
        <f t="shared" si="15"/>
        <v>0</v>
      </c>
      <c r="I51" s="205">
        <f t="shared" si="15"/>
        <v>0</v>
      </c>
      <c r="J51" s="205">
        <f t="shared" si="15"/>
        <v>0</v>
      </c>
      <c r="K51" s="205">
        <f t="shared" si="15"/>
        <v>0</v>
      </c>
      <c r="L51" s="205">
        <f t="shared" si="15"/>
        <v>0</v>
      </c>
      <c r="M51" s="205">
        <f t="shared" si="15"/>
        <v>0</v>
      </c>
      <c r="N51" s="205">
        <f t="shared" si="15"/>
        <v>0</v>
      </c>
      <c r="O51" s="205">
        <f t="shared" si="15"/>
        <v>0</v>
      </c>
      <c r="P51" s="205">
        <f t="shared" si="15"/>
        <v>0</v>
      </c>
      <c r="Q51" s="205">
        <f t="shared" si="15"/>
        <v>0</v>
      </c>
      <c r="R51" s="205">
        <f t="shared" si="15"/>
        <v>0</v>
      </c>
      <c r="S51" s="205">
        <f t="shared" si="15"/>
        <v>0</v>
      </c>
      <c r="T51" s="205">
        <f t="shared" si="15"/>
        <v>0</v>
      </c>
      <c r="U51" s="205">
        <f t="shared" si="15"/>
        <v>0</v>
      </c>
      <c r="V51" s="205">
        <f t="shared" si="15"/>
        <v>0</v>
      </c>
      <c r="W51" s="205">
        <f t="shared" si="15"/>
        <v>0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0</v>
      </c>
      <c r="C52" s="215">
        <f>(ISI_emi!C5-ISI_emi!C52)+(ISI_emi!C54-ISI_emi!C96)</f>
        <v>0</v>
      </c>
      <c r="D52" s="215">
        <f>(ISI_emi!D5-ISI_emi!D52)+(ISI_emi!D54-ISI_emi!D96)</f>
        <v>0</v>
      </c>
      <c r="E52" s="215">
        <f>(ISI_emi!E5-ISI_emi!E52)+(ISI_emi!E54-ISI_emi!E96)</f>
        <v>0</v>
      </c>
      <c r="F52" s="215">
        <f>(ISI_emi!F5-ISI_emi!F52)+(ISI_emi!F54-ISI_emi!F96)</f>
        <v>0</v>
      </c>
      <c r="G52" s="215">
        <f>(ISI_emi!G5-ISI_emi!G52)+(ISI_emi!G54-ISI_emi!G96)</f>
        <v>0</v>
      </c>
      <c r="H52" s="215">
        <f>(ISI_emi!H5-ISI_emi!H52)+(ISI_emi!H54-ISI_emi!H96)</f>
        <v>0</v>
      </c>
      <c r="I52" s="215">
        <f>(ISI_emi!I5-ISI_emi!I52)+(ISI_emi!I54-ISI_emi!I96)</f>
        <v>0</v>
      </c>
      <c r="J52" s="215">
        <f>(ISI_emi!J5-ISI_emi!J52)+(ISI_emi!J54-ISI_emi!J96)</f>
        <v>0</v>
      </c>
      <c r="K52" s="215">
        <f>(ISI_emi!K5-ISI_emi!K52)+(ISI_emi!K54-ISI_emi!K96)</f>
        <v>0</v>
      </c>
      <c r="L52" s="215">
        <f>(ISI_emi!L5-ISI_emi!L52)+(ISI_emi!L54-ISI_emi!L96)</f>
        <v>0</v>
      </c>
      <c r="M52" s="215">
        <f>(ISI_emi!M5-ISI_emi!M52)+(ISI_emi!M54-ISI_emi!M96)</f>
        <v>0</v>
      </c>
      <c r="N52" s="215">
        <f>(ISI_emi!N5-ISI_emi!N52)+(ISI_emi!N54-ISI_emi!N96)</f>
        <v>0</v>
      </c>
      <c r="O52" s="215">
        <f>(ISI_emi!O5-ISI_emi!O52)+(ISI_emi!O54-ISI_emi!O96)</f>
        <v>0</v>
      </c>
      <c r="P52" s="215">
        <f>(ISI_emi!P5-ISI_emi!P52)+(ISI_emi!P54-ISI_emi!P96)</f>
        <v>0</v>
      </c>
      <c r="Q52" s="215">
        <f>(ISI_emi!Q5-ISI_emi!Q52)+(ISI_emi!Q54-ISI_emi!Q96)</f>
        <v>0</v>
      </c>
      <c r="R52" s="215">
        <f>(ISI_emi!R5-ISI_emi!R52)+(ISI_emi!R54-ISI_emi!R96)</f>
        <v>0</v>
      </c>
      <c r="S52" s="215">
        <f>(ISI_emi!S5-ISI_emi!S52)+(ISI_emi!S54-ISI_emi!S96)</f>
        <v>0</v>
      </c>
      <c r="T52" s="215">
        <f>(ISI_emi!T5-ISI_emi!T52)+(ISI_emi!T54-ISI_emi!T96)</f>
        <v>0</v>
      </c>
      <c r="U52" s="215">
        <f>(ISI_emi!U5-ISI_emi!U52)+(ISI_emi!U54-ISI_emi!U96)</f>
        <v>0</v>
      </c>
      <c r="V52" s="215">
        <f>(ISI_emi!V5-ISI_emi!V52)+(ISI_emi!V54-ISI_emi!V96)</f>
        <v>0</v>
      </c>
      <c r="W52" s="215">
        <f>(ISI_emi!W5-ISI_emi!W52)+(ISI_emi!W54-ISI_emi!W96)</f>
        <v>0</v>
      </c>
      <c r="DA52" s="85"/>
    </row>
    <row r="53" spans="1:105" ht="12" customHeight="1" x14ac:dyDescent="0.25">
      <c r="A53" s="14" t="s">
        <v>147</v>
      </c>
      <c r="B53" s="206">
        <f>ISI_emi!B52+ISI_emi!B96</f>
        <v>0</v>
      </c>
      <c r="C53" s="206">
        <f>ISI_emi!C52+ISI_emi!C96</f>
        <v>0</v>
      </c>
      <c r="D53" s="206">
        <f>ISI_emi!D52+ISI_emi!D96</f>
        <v>0</v>
      </c>
      <c r="E53" s="206">
        <f>ISI_emi!E52+ISI_emi!E96</f>
        <v>0</v>
      </c>
      <c r="F53" s="206">
        <f>ISI_emi!F52+ISI_emi!F96</f>
        <v>0</v>
      </c>
      <c r="G53" s="206">
        <f>ISI_emi!G52+ISI_emi!G96</f>
        <v>0</v>
      </c>
      <c r="H53" s="206">
        <f>ISI_emi!H52+ISI_emi!H96</f>
        <v>0</v>
      </c>
      <c r="I53" s="206">
        <f>ISI_emi!I52+ISI_emi!I96</f>
        <v>0</v>
      </c>
      <c r="J53" s="206">
        <f>ISI_emi!J52+ISI_emi!J96</f>
        <v>0</v>
      </c>
      <c r="K53" s="206">
        <f>ISI_emi!K52+ISI_emi!K96</f>
        <v>0</v>
      </c>
      <c r="L53" s="206">
        <f>ISI_emi!L52+ISI_emi!L96</f>
        <v>0</v>
      </c>
      <c r="M53" s="206">
        <f>ISI_emi!M52+ISI_emi!M96</f>
        <v>0</v>
      </c>
      <c r="N53" s="206">
        <f>ISI_emi!N52+ISI_emi!N96</f>
        <v>0</v>
      </c>
      <c r="O53" s="206">
        <f>ISI_emi!O52+ISI_emi!O96</f>
        <v>0</v>
      </c>
      <c r="P53" s="206">
        <f>ISI_emi!P52+ISI_emi!P96</f>
        <v>0</v>
      </c>
      <c r="Q53" s="206">
        <f>ISI_emi!Q52+ISI_emi!Q96</f>
        <v>0</v>
      </c>
      <c r="R53" s="206">
        <f>ISI_emi!R52+ISI_emi!R96</f>
        <v>0</v>
      </c>
      <c r="S53" s="206">
        <f>ISI_emi!S52+ISI_emi!S96</f>
        <v>0</v>
      </c>
      <c r="T53" s="206">
        <f>ISI_emi!T52+ISI_emi!T96</f>
        <v>0</v>
      </c>
      <c r="U53" s="206">
        <f>ISI_emi!U52+ISI_emi!U96</f>
        <v>0</v>
      </c>
      <c r="V53" s="206">
        <f>ISI_emi!V52+ISI_emi!V96</f>
        <v>0</v>
      </c>
      <c r="W53" s="206">
        <f>ISI_emi!W52+ISI_emi!W96</f>
        <v>0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0</v>
      </c>
      <c r="C54" s="212">
        <f t="shared" si="16"/>
        <v>0</v>
      </c>
      <c r="D54" s="212">
        <f t="shared" si="16"/>
        <v>0</v>
      </c>
      <c r="E54" s="212">
        <f t="shared" si="16"/>
        <v>0</v>
      </c>
      <c r="F54" s="212">
        <f t="shared" si="16"/>
        <v>0</v>
      </c>
      <c r="G54" s="212">
        <f t="shared" si="16"/>
        <v>0</v>
      </c>
      <c r="H54" s="212">
        <f t="shared" si="16"/>
        <v>0</v>
      </c>
      <c r="I54" s="212">
        <f t="shared" si="16"/>
        <v>0</v>
      </c>
      <c r="J54" s="212">
        <f t="shared" si="16"/>
        <v>0</v>
      </c>
      <c r="K54" s="212">
        <f t="shared" si="16"/>
        <v>0</v>
      </c>
      <c r="L54" s="212">
        <f t="shared" si="16"/>
        <v>0</v>
      </c>
      <c r="M54" s="212">
        <f t="shared" si="16"/>
        <v>0</v>
      </c>
      <c r="N54" s="212">
        <f t="shared" si="16"/>
        <v>0</v>
      </c>
      <c r="O54" s="212">
        <f t="shared" si="16"/>
        <v>0</v>
      </c>
      <c r="P54" s="212">
        <f t="shared" si="16"/>
        <v>0</v>
      </c>
      <c r="Q54" s="212">
        <f t="shared" si="16"/>
        <v>0</v>
      </c>
      <c r="R54" s="212">
        <f t="shared" si="16"/>
        <v>0</v>
      </c>
      <c r="S54" s="212">
        <f t="shared" si="16"/>
        <v>0</v>
      </c>
      <c r="T54" s="212">
        <f t="shared" si="16"/>
        <v>0</v>
      </c>
      <c r="U54" s="212">
        <f t="shared" si="16"/>
        <v>0</v>
      </c>
      <c r="V54" s="212">
        <f t="shared" si="16"/>
        <v>0</v>
      </c>
      <c r="W54" s="212">
        <f t="shared" si="16"/>
        <v>0</v>
      </c>
      <c r="DA54" s="109"/>
    </row>
    <row r="55" spans="1:105" ht="12" customHeight="1" x14ac:dyDescent="0.25">
      <c r="A55" s="51" t="s">
        <v>41</v>
      </c>
      <c r="B55" s="243">
        <f>ISI_emi!B$5</f>
        <v>0</v>
      </c>
      <c r="C55" s="243">
        <f>ISI_emi!C$5</f>
        <v>0</v>
      </c>
      <c r="D55" s="243">
        <f>ISI_emi!D$5</f>
        <v>0</v>
      </c>
      <c r="E55" s="243">
        <f>ISI_emi!E$5</f>
        <v>0</v>
      </c>
      <c r="F55" s="243">
        <f>ISI_emi!F$5</f>
        <v>0</v>
      </c>
      <c r="G55" s="243">
        <f>ISI_emi!G$5</f>
        <v>0</v>
      </c>
      <c r="H55" s="243">
        <f>ISI_emi!H$5</f>
        <v>0</v>
      </c>
      <c r="I55" s="243">
        <f>ISI_emi!I$5</f>
        <v>0</v>
      </c>
      <c r="J55" s="243">
        <f>ISI_emi!J$5</f>
        <v>0</v>
      </c>
      <c r="K55" s="243">
        <f>ISI_emi!K$5</f>
        <v>0</v>
      </c>
      <c r="L55" s="243">
        <f>ISI_emi!L$5</f>
        <v>0</v>
      </c>
      <c r="M55" s="243">
        <f>ISI_emi!M$5</f>
        <v>0</v>
      </c>
      <c r="N55" s="243">
        <f>ISI_emi!N$5</f>
        <v>0</v>
      </c>
      <c r="O55" s="243">
        <f>ISI_emi!O$5</f>
        <v>0</v>
      </c>
      <c r="P55" s="243">
        <f>ISI_emi!P$5</f>
        <v>0</v>
      </c>
      <c r="Q55" s="243">
        <f>ISI_emi!Q$5</f>
        <v>0</v>
      </c>
      <c r="R55" s="243">
        <f>ISI_emi!R$5</f>
        <v>0</v>
      </c>
      <c r="S55" s="243">
        <f>ISI_emi!S$5</f>
        <v>0</v>
      </c>
      <c r="T55" s="243">
        <f>ISI_emi!T$5</f>
        <v>0</v>
      </c>
      <c r="U55" s="243">
        <f>ISI_emi!U$5</f>
        <v>0</v>
      </c>
      <c r="V55" s="243">
        <f>ISI_emi!V$5</f>
        <v>0</v>
      </c>
      <c r="W55" s="243">
        <f>ISI_emi!W$5</f>
        <v>0</v>
      </c>
      <c r="DA55" s="83"/>
    </row>
    <row r="56" spans="1:105" ht="12" customHeight="1" x14ac:dyDescent="0.25">
      <c r="A56" s="52" t="s">
        <v>42</v>
      </c>
      <c r="B56" s="244">
        <f>ISI_emi!B$54</f>
        <v>0</v>
      </c>
      <c r="C56" s="244">
        <f>ISI_emi!C$54</f>
        <v>0</v>
      </c>
      <c r="D56" s="244">
        <f>ISI_emi!D$54</f>
        <v>0</v>
      </c>
      <c r="E56" s="244">
        <f>ISI_emi!E$54</f>
        <v>0</v>
      </c>
      <c r="F56" s="244">
        <f>ISI_emi!F$54</f>
        <v>0</v>
      </c>
      <c r="G56" s="244">
        <f>ISI_emi!G$54</f>
        <v>0</v>
      </c>
      <c r="H56" s="244">
        <f>ISI_emi!H$54</f>
        <v>0</v>
      </c>
      <c r="I56" s="244">
        <f>ISI_emi!I$54</f>
        <v>0</v>
      </c>
      <c r="J56" s="244">
        <f>ISI_emi!J$54</f>
        <v>0</v>
      </c>
      <c r="K56" s="244">
        <f>ISI_emi!K$54</f>
        <v>0</v>
      </c>
      <c r="L56" s="244">
        <f>ISI_emi!L$54</f>
        <v>0</v>
      </c>
      <c r="M56" s="244">
        <f>ISI_emi!M$54</f>
        <v>0</v>
      </c>
      <c r="N56" s="244">
        <f>ISI_emi!N$54</f>
        <v>0</v>
      </c>
      <c r="O56" s="244">
        <f>ISI_emi!O$54</f>
        <v>0</v>
      </c>
      <c r="P56" s="244">
        <f>ISI_emi!P$54</f>
        <v>0</v>
      </c>
      <c r="Q56" s="244">
        <f>ISI_emi!Q$54</f>
        <v>0</v>
      </c>
      <c r="R56" s="244">
        <f>ISI_emi!R$54</f>
        <v>0</v>
      </c>
      <c r="S56" s="244">
        <f>ISI_emi!S$54</f>
        <v>0</v>
      </c>
      <c r="T56" s="244">
        <f>ISI_emi!T$54</f>
        <v>0</v>
      </c>
      <c r="U56" s="244">
        <f>ISI_emi!U$54</f>
        <v>0</v>
      </c>
      <c r="V56" s="244">
        <f>ISI_emi!V$54</f>
        <v>0</v>
      </c>
      <c r="W56" s="244">
        <f>ISI_emi!W$54</f>
        <v>0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 t="str">
        <f t="shared" ref="B58:W58" si="17">IF(B$7=0,"",B$3/B$7*1000)</f>
        <v/>
      </c>
      <c r="C58" s="252" t="str">
        <f t="shared" si="17"/>
        <v/>
      </c>
      <c r="D58" s="252" t="str">
        <f t="shared" si="17"/>
        <v/>
      </c>
      <c r="E58" s="252" t="str">
        <f t="shared" si="17"/>
        <v/>
      </c>
      <c r="F58" s="252" t="str">
        <f t="shared" si="17"/>
        <v/>
      </c>
      <c r="G58" s="252" t="str">
        <f t="shared" si="17"/>
        <v/>
      </c>
      <c r="H58" s="252" t="str">
        <f t="shared" si="17"/>
        <v/>
      </c>
      <c r="I58" s="252" t="str">
        <f t="shared" si="17"/>
        <v/>
      </c>
      <c r="J58" s="252" t="str">
        <f t="shared" si="17"/>
        <v/>
      </c>
      <c r="K58" s="252" t="str">
        <f t="shared" si="17"/>
        <v/>
      </c>
      <c r="L58" s="252" t="str">
        <f t="shared" si="17"/>
        <v/>
      </c>
      <c r="M58" s="252" t="str">
        <f t="shared" si="17"/>
        <v/>
      </c>
      <c r="N58" s="252" t="str">
        <f t="shared" si="17"/>
        <v/>
      </c>
      <c r="O58" s="252" t="str">
        <f t="shared" si="17"/>
        <v/>
      </c>
      <c r="P58" s="252" t="str">
        <f t="shared" si="17"/>
        <v/>
      </c>
      <c r="Q58" s="252" t="str">
        <f t="shared" si="17"/>
        <v/>
      </c>
      <c r="R58" s="252" t="str">
        <f t="shared" si="17"/>
        <v/>
      </c>
      <c r="S58" s="252" t="str">
        <f t="shared" si="17"/>
        <v/>
      </c>
      <c r="T58" s="252" t="str">
        <f t="shared" si="17"/>
        <v/>
      </c>
      <c r="U58" s="252" t="str">
        <f t="shared" si="17"/>
        <v/>
      </c>
      <c r="V58" s="252" t="str">
        <f t="shared" si="17"/>
        <v/>
      </c>
      <c r="W58" s="252" t="str">
        <f t="shared" si="17"/>
        <v/>
      </c>
      <c r="DA58" s="109"/>
    </row>
    <row r="59" spans="1:105" ht="12" customHeight="1" x14ac:dyDescent="0.25">
      <c r="A59" s="110" t="s">
        <v>149</v>
      </c>
      <c r="B59" s="253" t="str">
        <f t="shared" ref="B59:W59" si="18">IF(B$47=0,"",B$47/B$7)</f>
        <v/>
      </c>
      <c r="C59" s="253" t="str">
        <f t="shared" si="18"/>
        <v/>
      </c>
      <c r="D59" s="253" t="str">
        <f t="shared" si="18"/>
        <v/>
      </c>
      <c r="E59" s="253" t="str">
        <f t="shared" si="18"/>
        <v/>
      </c>
      <c r="F59" s="253" t="str">
        <f t="shared" si="18"/>
        <v/>
      </c>
      <c r="G59" s="253" t="str">
        <f t="shared" si="18"/>
        <v/>
      </c>
      <c r="H59" s="253" t="str">
        <f t="shared" si="18"/>
        <v/>
      </c>
      <c r="I59" s="253" t="str">
        <f t="shared" si="18"/>
        <v/>
      </c>
      <c r="J59" s="253" t="str">
        <f t="shared" si="18"/>
        <v/>
      </c>
      <c r="K59" s="253" t="str">
        <f t="shared" si="18"/>
        <v/>
      </c>
      <c r="L59" s="253" t="str">
        <f t="shared" si="18"/>
        <v/>
      </c>
      <c r="M59" s="253" t="str">
        <f t="shared" si="18"/>
        <v/>
      </c>
      <c r="N59" s="253" t="str">
        <f t="shared" si="18"/>
        <v/>
      </c>
      <c r="O59" s="253" t="str">
        <f t="shared" si="18"/>
        <v/>
      </c>
      <c r="P59" s="253" t="str">
        <f t="shared" si="18"/>
        <v/>
      </c>
      <c r="Q59" s="253" t="str">
        <f t="shared" si="18"/>
        <v/>
      </c>
      <c r="R59" s="253" t="str">
        <f t="shared" si="18"/>
        <v/>
      </c>
      <c r="S59" s="253" t="str">
        <f t="shared" si="18"/>
        <v/>
      </c>
      <c r="T59" s="253" t="str">
        <f t="shared" si="18"/>
        <v/>
      </c>
      <c r="U59" s="253" t="str">
        <f t="shared" si="18"/>
        <v/>
      </c>
      <c r="V59" s="253" t="str">
        <f t="shared" si="18"/>
        <v/>
      </c>
      <c r="W59" s="253" t="str">
        <f t="shared" si="18"/>
        <v/>
      </c>
      <c r="DA59" s="109"/>
    </row>
    <row r="60" spans="1:105" ht="12" customHeight="1" x14ac:dyDescent="0.25">
      <c r="A60" s="50" t="s">
        <v>41</v>
      </c>
      <c r="B60" s="254" t="str">
        <f t="shared" ref="B60:W60" si="19">IF(B$48=0,"",B$48/B$8)</f>
        <v/>
      </c>
      <c r="C60" s="254" t="str">
        <f t="shared" si="19"/>
        <v/>
      </c>
      <c r="D60" s="254" t="str">
        <f t="shared" si="19"/>
        <v/>
      </c>
      <c r="E60" s="254" t="str">
        <f t="shared" si="19"/>
        <v/>
      </c>
      <c r="F60" s="254" t="str">
        <f t="shared" si="19"/>
        <v/>
      </c>
      <c r="G60" s="254" t="str">
        <f t="shared" si="19"/>
        <v/>
      </c>
      <c r="H60" s="254" t="str">
        <f t="shared" si="19"/>
        <v/>
      </c>
      <c r="I60" s="254" t="str">
        <f t="shared" si="19"/>
        <v/>
      </c>
      <c r="J60" s="254" t="str">
        <f t="shared" si="19"/>
        <v/>
      </c>
      <c r="K60" s="254" t="str">
        <f t="shared" si="19"/>
        <v/>
      </c>
      <c r="L60" s="254" t="str">
        <f t="shared" si="19"/>
        <v/>
      </c>
      <c r="M60" s="254" t="str">
        <f t="shared" si="19"/>
        <v/>
      </c>
      <c r="N60" s="254" t="str">
        <f t="shared" si="19"/>
        <v/>
      </c>
      <c r="O60" s="254" t="str">
        <f t="shared" si="19"/>
        <v/>
      </c>
      <c r="P60" s="254" t="str">
        <f t="shared" si="19"/>
        <v/>
      </c>
      <c r="Q60" s="254" t="str">
        <f t="shared" si="19"/>
        <v/>
      </c>
      <c r="R60" s="254" t="str">
        <f t="shared" si="19"/>
        <v/>
      </c>
      <c r="S60" s="254" t="str">
        <f t="shared" si="19"/>
        <v/>
      </c>
      <c r="T60" s="254" t="str">
        <f t="shared" si="19"/>
        <v/>
      </c>
      <c r="U60" s="254" t="str">
        <f t="shared" si="19"/>
        <v/>
      </c>
      <c r="V60" s="254" t="str">
        <f t="shared" si="19"/>
        <v/>
      </c>
      <c r="W60" s="254" t="str">
        <f t="shared" si="19"/>
        <v/>
      </c>
      <c r="DA60" s="83"/>
    </row>
    <row r="61" spans="1:105" ht="12" customHeight="1" x14ac:dyDescent="0.25">
      <c r="A61" s="49" t="s">
        <v>42</v>
      </c>
      <c r="B61" s="255" t="str">
        <f t="shared" ref="B61:W61" si="20">IF(B$49=0,"",B$49/B$9)</f>
        <v/>
      </c>
      <c r="C61" s="255" t="str">
        <f t="shared" si="20"/>
        <v/>
      </c>
      <c r="D61" s="255" t="str">
        <f t="shared" si="20"/>
        <v/>
      </c>
      <c r="E61" s="255" t="str">
        <f t="shared" si="20"/>
        <v/>
      </c>
      <c r="F61" s="255" t="str">
        <f t="shared" si="20"/>
        <v/>
      </c>
      <c r="G61" s="255" t="str">
        <f t="shared" si="20"/>
        <v/>
      </c>
      <c r="H61" s="255" t="str">
        <f t="shared" si="20"/>
        <v/>
      </c>
      <c r="I61" s="255" t="str">
        <f t="shared" si="20"/>
        <v/>
      </c>
      <c r="J61" s="255" t="str">
        <f t="shared" si="20"/>
        <v/>
      </c>
      <c r="K61" s="255" t="str">
        <f t="shared" si="20"/>
        <v/>
      </c>
      <c r="L61" s="255" t="str">
        <f t="shared" si="20"/>
        <v/>
      </c>
      <c r="M61" s="255" t="str">
        <f t="shared" si="20"/>
        <v/>
      </c>
      <c r="N61" s="255" t="str">
        <f t="shared" si="20"/>
        <v/>
      </c>
      <c r="O61" s="255" t="str">
        <f t="shared" si="20"/>
        <v/>
      </c>
      <c r="P61" s="255" t="str">
        <f t="shared" si="20"/>
        <v/>
      </c>
      <c r="Q61" s="255" t="str">
        <f t="shared" si="20"/>
        <v/>
      </c>
      <c r="R61" s="255" t="str">
        <f t="shared" si="20"/>
        <v/>
      </c>
      <c r="S61" s="255" t="str">
        <f t="shared" si="20"/>
        <v/>
      </c>
      <c r="T61" s="255" t="str">
        <f t="shared" si="20"/>
        <v/>
      </c>
      <c r="U61" s="255" t="str">
        <f t="shared" si="20"/>
        <v/>
      </c>
      <c r="V61" s="255" t="str">
        <f t="shared" si="20"/>
        <v/>
      </c>
      <c r="W61" s="255" t="str">
        <f t="shared" si="20"/>
        <v/>
      </c>
      <c r="DA61" s="84"/>
    </row>
    <row r="62" spans="1:105" ht="12" customHeight="1" x14ac:dyDescent="0.25">
      <c r="A62" s="110" t="s">
        <v>150</v>
      </c>
      <c r="B62" s="253" t="str">
        <f>IF(SUM(ISI_ued!B$5,ISI_ued!B$54)=0,"",SUM(ISI_ued!B$5,ISI_ued!B$54)/B$7)</f>
        <v/>
      </c>
      <c r="C62" s="253" t="str">
        <f>IF(SUM(ISI_ued!C$5,ISI_ued!C$54)=0,"",SUM(ISI_ued!C$5,ISI_ued!C$54)/C$7)</f>
        <v/>
      </c>
      <c r="D62" s="253" t="str">
        <f>IF(SUM(ISI_ued!D$5,ISI_ued!D$54)=0,"",SUM(ISI_ued!D$5,ISI_ued!D$54)/D$7)</f>
        <v/>
      </c>
      <c r="E62" s="253" t="str">
        <f>IF(SUM(ISI_ued!E$5,ISI_ued!E$54)=0,"",SUM(ISI_ued!E$5,ISI_ued!E$54)/E$7)</f>
        <v/>
      </c>
      <c r="F62" s="253" t="str">
        <f>IF(SUM(ISI_ued!F$5,ISI_ued!F$54)=0,"",SUM(ISI_ued!F$5,ISI_ued!F$54)/F$7)</f>
        <v/>
      </c>
      <c r="G62" s="253" t="str">
        <f>IF(SUM(ISI_ued!G$5,ISI_ued!G$54)=0,"",SUM(ISI_ued!G$5,ISI_ued!G$54)/G$7)</f>
        <v/>
      </c>
      <c r="H62" s="253" t="str">
        <f>IF(SUM(ISI_ued!H$5,ISI_ued!H$54)=0,"",SUM(ISI_ued!H$5,ISI_ued!H$54)/H$7)</f>
        <v/>
      </c>
      <c r="I62" s="253" t="str">
        <f>IF(SUM(ISI_ued!I$5,ISI_ued!I$54)=0,"",SUM(ISI_ued!I$5,ISI_ued!I$54)/I$7)</f>
        <v/>
      </c>
      <c r="J62" s="253" t="str">
        <f>IF(SUM(ISI_ued!J$5,ISI_ued!J$54)=0,"",SUM(ISI_ued!J$5,ISI_ued!J$54)/J$7)</f>
        <v/>
      </c>
      <c r="K62" s="253" t="str">
        <f>IF(SUM(ISI_ued!K$5,ISI_ued!K$54)=0,"",SUM(ISI_ued!K$5,ISI_ued!K$54)/K$7)</f>
        <v/>
      </c>
      <c r="L62" s="253" t="str">
        <f>IF(SUM(ISI_ued!L$5,ISI_ued!L$54)=0,"",SUM(ISI_ued!L$5,ISI_ued!L$54)/L$7)</f>
        <v/>
      </c>
      <c r="M62" s="253" t="str">
        <f>IF(SUM(ISI_ued!M$5,ISI_ued!M$54)=0,"",SUM(ISI_ued!M$5,ISI_ued!M$54)/M$7)</f>
        <v/>
      </c>
      <c r="N62" s="253" t="str">
        <f>IF(SUM(ISI_ued!N$5,ISI_ued!N$54)=0,"",SUM(ISI_ued!N$5,ISI_ued!N$54)/N$7)</f>
        <v/>
      </c>
      <c r="O62" s="253" t="str">
        <f>IF(SUM(ISI_ued!O$5,ISI_ued!O$54)=0,"",SUM(ISI_ued!O$5,ISI_ued!O$54)/O$7)</f>
        <v/>
      </c>
      <c r="P62" s="253" t="str">
        <f>IF(SUM(ISI_ued!P$5,ISI_ued!P$54)=0,"",SUM(ISI_ued!P$5,ISI_ued!P$54)/P$7)</f>
        <v/>
      </c>
      <c r="Q62" s="253" t="str">
        <f>IF(SUM(ISI_ued!Q$5,ISI_ued!Q$54)=0,"",SUM(ISI_ued!Q$5,ISI_ued!Q$54)/Q$7)</f>
        <v/>
      </c>
      <c r="R62" s="253" t="str">
        <f>IF(SUM(ISI_ued!R$5,ISI_ued!R$54)=0,"",SUM(ISI_ued!R$5,ISI_ued!R$54)/R$7)</f>
        <v/>
      </c>
      <c r="S62" s="253" t="str">
        <f>IF(SUM(ISI_ued!S$5,ISI_ued!S$54)=0,"",SUM(ISI_ued!S$5,ISI_ued!S$54)/S$7)</f>
        <v/>
      </c>
      <c r="T62" s="253" t="str">
        <f>IF(SUM(ISI_ued!T$5,ISI_ued!T$54)=0,"",SUM(ISI_ued!T$5,ISI_ued!T$54)/T$7)</f>
        <v/>
      </c>
      <c r="U62" s="253" t="str">
        <f>IF(SUM(ISI_ued!U$5,ISI_ued!U$54)=0,"",SUM(ISI_ued!U$5,ISI_ued!U$54)/U$7)</f>
        <v/>
      </c>
      <c r="V62" s="253" t="str">
        <f>IF(SUM(ISI_ued!V$5,ISI_ued!V$54)=0,"",SUM(ISI_ued!V$5,ISI_ued!V$54)/V$7)</f>
        <v/>
      </c>
      <c r="W62" s="253" t="str">
        <f>IF(SUM(ISI_ued!W$5,ISI_ued!W$54)=0,"",SUM(ISI_ued!W$5,ISI_ued!W$54)/W$7)</f>
        <v/>
      </c>
      <c r="DA62" s="109"/>
    </row>
    <row r="63" spans="1:105" ht="12" customHeight="1" x14ac:dyDescent="0.25">
      <c r="A63" s="50" t="s">
        <v>41</v>
      </c>
      <c r="B63" s="254" t="str">
        <f>IF(ISI_ued!B$5=0,"",ISI_ued!B$5/B$8)</f>
        <v/>
      </c>
      <c r="C63" s="254" t="str">
        <f>IF(ISI_ued!C$5=0,"",ISI_ued!C$5/C$8)</f>
        <v/>
      </c>
      <c r="D63" s="254" t="str">
        <f>IF(ISI_ued!D$5=0,"",ISI_ued!D$5/D$8)</f>
        <v/>
      </c>
      <c r="E63" s="254" t="str">
        <f>IF(ISI_ued!E$5=0,"",ISI_ued!E$5/E$8)</f>
        <v/>
      </c>
      <c r="F63" s="254" t="str">
        <f>IF(ISI_ued!F$5=0,"",ISI_ued!F$5/F$8)</f>
        <v/>
      </c>
      <c r="G63" s="254" t="str">
        <f>IF(ISI_ued!G$5=0,"",ISI_ued!G$5/G$8)</f>
        <v/>
      </c>
      <c r="H63" s="254" t="str">
        <f>IF(ISI_ued!H$5=0,"",ISI_ued!H$5/H$8)</f>
        <v/>
      </c>
      <c r="I63" s="254" t="str">
        <f>IF(ISI_ued!I$5=0,"",ISI_ued!I$5/I$8)</f>
        <v/>
      </c>
      <c r="J63" s="254" t="str">
        <f>IF(ISI_ued!J$5=0,"",ISI_ued!J$5/J$8)</f>
        <v/>
      </c>
      <c r="K63" s="254" t="str">
        <f>IF(ISI_ued!K$5=0,"",ISI_ued!K$5/K$8)</f>
        <v/>
      </c>
      <c r="L63" s="254" t="str">
        <f>IF(ISI_ued!L$5=0,"",ISI_ued!L$5/L$8)</f>
        <v/>
      </c>
      <c r="M63" s="254" t="str">
        <f>IF(ISI_ued!M$5=0,"",ISI_ued!M$5/M$8)</f>
        <v/>
      </c>
      <c r="N63" s="254" t="str">
        <f>IF(ISI_ued!N$5=0,"",ISI_ued!N$5/N$8)</f>
        <v/>
      </c>
      <c r="O63" s="254" t="str">
        <f>IF(ISI_ued!O$5=0,"",ISI_ued!O$5/O$8)</f>
        <v/>
      </c>
      <c r="P63" s="254" t="str">
        <f>IF(ISI_ued!P$5=0,"",ISI_ued!P$5/P$8)</f>
        <v/>
      </c>
      <c r="Q63" s="254" t="str">
        <f>IF(ISI_ued!Q$5=0,"",ISI_ued!Q$5/Q$8)</f>
        <v/>
      </c>
      <c r="R63" s="254" t="str">
        <f>IF(ISI_ued!R$5=0,"",ISI_ued!R$5/R$8)</f>
        <v/>
      </c>
      <c r="S63" s="254" t="str">
        <f>IF(ISI_ued!S$5=0,"",ISI_ued!S$5/S$8)</f>
        <v/>
      </c>
      <c r="T63" s="254" t="str">
        <f>IF(ISI_ued!T$5=0,"",ISI_ued!T$5/T$8)</f>
        <v/>
      </c>
      <c r="U63" s="254" t="str">
        <f>IF(ISI_ued!U$5=0,"",ISI_ued!U$5/U$8)</f>
        <v/>
      </c>
      <c r="V63" s="254" t="str">
        <f>IF(ISI_ued!V$5=0,"",ISI_ued!V$5/V$8)</f>
        <v/>
      </c>
      <c r="W63" s="254" t="str">
        <f>IF(ISI_ued!W$5=0,"",ISI_ued!W$5/W$8)</f>
        <v/>
      </c>
      <c r="DA63" s="83"/>
    </row>
    <row r="64" spans="1:105" ht="12" customHeight="1" x14ac:dyDescent="0.25">
      <c r="A64" s="49" t="s">
        <v>42</v>
      </c>
      <c r="B64" s="255" t="str">
        <f>IF(ISI_ued!B$54=0,"",ISI_ued!B$54/B$9)</f>
        <v/>
      </c>
      <c r="C64" s="255" t="str">
        <f>IF(ISI_ued!C$54=0,"",ISI_ued!C$54/C$9)</f>
        <v/>
      </c>
      <c r="D64" s="255" t="str">
        <f>IF(ISI_ued!D$54=0,"",ISI_ued!D$54/D$9)</f>
        <v/>
      </c>
      <c r="E64" s="255" t="str">
        <f>IF(ISI_ued!E$54=0,"",ISI_ued!E$54/E$9)</f>
        <v/>
      </c>
      <c r="F64" s="255" t="str">
        <f>IF(ISI_ued!F$54=0,"",ISI_ued!F$54/F$9)</f>
        <v/>
      </c>
      <c r="G64" s="255" t="str">
        <f>IF(ISI_ued!G$54=0,"",ISI_ued!G$54/G$9)</f>
        <v/>
      </c>
      <c r="H64" s="255" t="str">
        <f>IF(ISI_ued!H$54=0,"",ISI_ued!H$54/H$9)</f>
        <v/>
      </c>
      <c r="I64" s="255" t="str">
        <f>IF(ISI_ued!I$54=0,"",ISI_ued!I$54/I$9)</f>
        <v/>
      </c>
      <c r="J64" s="255" t="str">
        <f>IF(ISI_ued!J$54=0,"",ISI_ued!J$54/J$9)</f>
        <v/>
      </c>
      <c r="K64" s="255" t="str">
        <f>IF(ISI_ued!K$54=0,"",ISI_ued!K$54/K$9)</f>
        <v/>
      </c>
      <c r="L64" s="255" t="str">
        <f>IF(ISI_ued!L$54=0,"",ISI_ued!L$54/L$9)</f>
        <v/>
      </c>
      <c r="M64" s="255" t="str">
        <f>IF(ISI_ued!M$54=0,"",ISI_ued!M$54/M$9)</f>
        <v/>
      </c>
      <c r="N64" s="255" t="str">
        <f>IF(ISI_ued!N$54=0,"",ISI_ued!N$54/N$9)</f>
        <v/>
      </c>
      <c r="O64" s="255" t="str">
        <f>IF(ISI_ued!O$54=0,"",ISI_ued!O$54/O$9)</f>
        <v/>
      </c>
      <c r="P64" s="255" t="str">
        <f>IF(ISI_ued!P$54=0,"",ISI_ued!P$54/P$9)</f>
        <v/>
      </c>
      <c r="Q64" s="255" t="str">
        <f>IF(ISI_ued!Q$54=0,"",ISI_ued!Q$54/Q$9)</f>
        <v/>
      </c>
      <c r="R64" s="255" t="str">
        <f>IF(ISI_ued!R$54=0,"",ISI_ued!R$54/R$9)</f>
        <v/>
      </c>
      <c r="S64" s="255" t="str">
        <f>IF(ISI_ued!S$54=0,"",ISI_ued!S$54/S$9)</f>
        <v/>
      </c>
      <c r="T64" s="255" t="str">
        <f>IF(ISI_ued!T$54=0,"",ISI_ued!T$54/T$9)</f>
        <v/>
      </c>
      <c r="U64" s="255" t="str">
        <f>IF(ISI_ued!U$54=0,"",ISI_ued!U$54/U$9)</f>
        <v/>
      </c>
      <c r="V64" s="255" t="str">
        <f>IF(ISI_ued!V$54=0,"",ISI_ued!V$54/V$9)</f>
        <v/>
      </c>
      <c r="W64" s="255" t="str">
        <f>IF(ISI_ued!W$54=0,"",ISI_ued!W$54/W$9)</f>
        <v/>
      </c>
      <c r="DA64" s="84"/>
    </row>
    <row r="65" spans="1:105" ht="12" customHeight="1" x14ac:dyDescent="0.25">
      <c r="A65" s="110" t="s">
        <v>88</v>
      </c>
      <c r="B65" s="256" t="str">
        <f t="shared" ref="B65:W65" si="21">IF(B$47=0,"",B$54/B$47)</f>
        <v/>
      </c>
      <c r="C65" s="256" t="str">
        <f t="shared" si="21"/>
        <v/>
      </c>
      <c r="D65" s="256" t="str">
        <f t="shared" si="21"/>
        <v/>
      </c>
      <c r="E65" s="256" t="str">
        <f t="shared" si="21"/>
        <v/>
      </c>
      <c r="F65" s="256" t="str">
        <f t="shared" si="21"/>
        <v/>
      </c>
      <c r="G65" s="256" t="str">
        <f t="shared" si="21"/>
        <v/>
      </c>
      <c r="H65" s="256" t="str">
        <f t="shared" si="21"/>
        <v/>
      </c>
      <c r="I65" s="256" t="str">
        <f t="shared" si="21"/>
        <v/>
      </c>
      <c r="J65" s="256" t="str">
        <f t="shared" si="21"/>
        <v/>
      </c>
      <c r="K65" s="256" t="str">
        <f t="shared" si="21"/>
        <v/>
      </c>
      <c r="L65" s="256" t="str">
        <f t="shared" si="21"/>
        <v/>
      </c>
      <c r="M65" s="256" t="str">
        <f t="shared" si="21"/>
        <v/>
      </c>
      <c r="N65" s="256" t="str">
        <f t="shared" si="21"/>
        <v/>
      </c>
      <c r="O65" s="256" t="str">
        <f t="shared" si="21"/>
        <v/>
      </c>
      <c r="P65" s="256" t="str">
        <f t="shared" si="21"/>
        <v/>
      </c>
      <c r="Q65" s="256" t="str">
        <f t="shared" si="21"/>
        <v/>
      </c>
      <c r="R65" s="256" t="str">
        <f t="shared" si="21"/>
        <v/>
      </c>
      <c r="S65" s="256" t="str">
        <f t="shared" si="21"/>
        <v/>
      </c>
      <c r="T65" s="256" t="str">
        <f t="shared" si="21"/>
        <v/>
      </c>
      <c r="U65" s="256" t="str">
        <f t="shared" si="21"/>
        <v/>
      </c>
      <c r="V65" s="256" t="str">
        <f t="shared" si="21"/>
        <v/>
      </c>
      <c r="W65" s="256" t="str">
        <f t="shared" si="21"/>
        <v/>
      </c>
      <c r="DA65" s="109"/>
    </row>
    <row r="66" spans="1:105" ht="12" customHeight="1" x14ac:dyDescent="0.25">
      <c r="A66" s="50" t="s">
        <v>151</v>
      </c>
      <c r="B66" s="257" t="str">
        <f t="shared" ref="B66:W66" si="22">IF(B$48=0,"",B$55/B$48)</f>
        <v/>
      </c>
      <c r="C66" s="257" t="str">
        <f t="shared" si="22"/>
        <v/>
      </c>
      <c r="D66" s="257" t="str">
        <f t="shared" si="22"/>
        <v/>
      </c>
      <c r="E66" s="257" t="str">
        <f t="shared" si="22"/>
        <v/>
      </c>
      <c r="F66" s="257" t="str">
        <f t="shared" si="22"/>
        <v/>
      </c>
      <c r="G66" s="257" t="str">
        <f t="shared" si="22"/>
        <v/>
      </c>
      <c r="H66" s="257" t="str">
        <f t="shared" si="22"/>
        <v/>
      </c>
      <c r="I66" s="257" t="str">
        <f t="shared" si="22"/>
        <v/>
      </c>
      <c r="J66" s="257" t="str">
        <f t="shared" si="22"/>
        <v/>
      </c>
      <c r="K66" s="257" t="str">
        <f t="shared" si="22"/>
        <v/>
      </c>
      <c r="L66" s="257" t="str">
        <f t="shared" si="22"/>
        <v/>
      </c>
      <c r="M66" s="257" t="str">
        <f t="shared" si="22"/>
        <v/>
      </c>
      <c r="N66" s="257" t="str">
        <f t="shared" si="22"/>
        <v/>
      </c>
      <c r="O66" s="257" t="str">
        <f t="shared" si="22"/>
        <v/>
      </c>
      <c r="P66" s="257" t="str">
        <f t="shared" si="22"/>
        <v/>
      </c>
      <c r="Q66" s="257" t="str">
        <f t="shared" si="22"/>
        <v/>
      </c>
      <c r="R66" s="257" t="str">
        <f t="shared" si="22"/>
        <v/>
      </c>
      <c r="S66" s="257" t="str">
        <f t="shared" si="22"/>
        <v/>
      </c>
      <c r="T66" s="257" t="str">
        <f t="shared" si="22"/>
        <v/>
      </c>
      <c r="U66" s="257" t="str">
        <f t="shared" si="22"/>
        <v/>
      </c>
      <c r="V66" s="257" t="str">
        <f t="shared" si="22"/>
        <v/>
      </c>
      <c r="W66" s="257" t="str">
        <f t="shared" si="22"/>
        <v/>
      </c>
      <c r="DA66" s="83"/>
    </row>
    <row r="67" spans="1:105" ht="12" customHeight="1" x14ac:dyDescent="0.25">
      <c r="A67" s="49" t="s">
        <v>152</v>
      </c>
      <c r="B67" s="258" t="str">
        <f t="shared" ref="B67:W67" si="23">IF(B$49=0,"",B$56/B$49)</f>
        <v/>
      </c>
      <c r="C67" s="258" t="str">
        <f t="shared" si="23"/>
        <v/>
      </c>
      <c r="D67" s="258" t="str">
        <f t="shared" si="23"/>
        <v/>
      </c>
      <c r="E67" s="258" t="str">
        <f t="shared" si="23"/>
        <v/>
      </c>
      <c r="F67" s="258" t="str">
        <f t="shared" si="23"/>
        <v/>
      </c>
      <c r="G67" s="258" t="str">
        <f t="shared" si="23"/>
        <v/>
      </c>
      <c r="H67" s="258" t="str">
        <f t="shared" si="23"/>
        <v/>
      </c>
      <c r="I67" s="258" t="str">
        <f t="shared" si="23"/>
        <v/>
      </c>
      <c r="J67" s="258" t="str">
        <f t="shared" si="23"/>
        <v/>
      </c>
      <c r="K67" s="258" t="str">
        <f t="shared" si="23"/>
        <v/>
      </c>
      <c r="L67" s="258" t="str">
        <f t="shared" si="23"/>
        <v/>
      </c>
      <c r="M67" s="258" t="str">
        <f t="shared" si="23"/>
        <v/>
      </c>
      <c r="N67" s="258" t="str">
        <f t="shared" si="23"/>
        <v/>
      </c>
      <c r="O67" s="258" t="str">
        <f t="shared" si="23"/>
        <v/>
      </c>
      <c r="P67" s="258" t="str">
        <f t="shared" si="23"/>
        <v/>
      </c>
      <c r="Q67" s="258" t="str">
        <f t="shared" si="23"/>
        <v/>
      </c>
      <c r="R67" s="258" t="str">
        <f t="shared" si="23"/>
        <v/>
      </c>
      <c r="S67" s="258" t="str">
        <f t="shared" si="23"/>
        <v/>
      </c>
      <c r="T67" s="258" t="str">
        <f t="shared" si="23"/>
        <v/>
      </c>
      <c r="U67" s="258" t="str">
        <f t="shared" si="23"/>
        <v/>
      </c>
      <c r="V67" s="258" t="str">
        <f t="shared" si="23"/>
        <v/>
      </c>
      <c r="W67" s="258" t="str">
        <f t="shared" si="23"/>
        <v/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EE: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154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155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156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157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158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159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161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169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171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172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173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176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177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179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180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182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186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188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195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196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202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0</v>
      </c>
      <c r="C54" s="225">
        <v>0</v>
      </c>
      <c r="D54" s="225">
        <v>0</v>
      </c>
      <c r="E54" s="225">
        <v>0</v>
      </c>
      <c r="F54" s="225">
        <v>0</v>
      </c>
      <c r="G54" s="225">
        <v>0</v>
      </c>
      <c r="H54" s="225">
        <v>0</v>
      </c>
      <c r="I54" s="225">
        <v>0</v>
      </c>
      <c r="J54" s="225">
        <v>0</v>
      </c>
      <c r="K54" s="225">
        <v>0</v>
      </c>
      <c r="L54" s="225">
        <v>0</v>
      </c>
      <c r="M54" s="225">
        <v>0</v>
      </c>
      <c r="N54" s="225">
        <v>0</v>
      </c>
      <c r="O54" s="225">
        <v>0</v>
      </c>
      <c r="P54" s="225">
        <v>0</v>
      </c>
      <c r="Q54" s="225">
        <v>0</v>
      </c>
      <c r="R54" s="225">
        <v>0</v>
      </c>
      <c r="S54" s="225">
        <v>0</v>
      </c>
      <c r="T54" s="225">
        <v>0</v>
      </c>
      <c r="U54" s="225">
        <v>0</v>
      </c>
      <c r="V54" s="225">
        <v>0</v>
      </c>
      <c r="W54" s="225">
        <v>0</v>
      </c>
      <c r="DA54" s="89" t="s">
        <v>211</v>
      </c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212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213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214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215</v>
      </c>
    </row>
    <row r="59" spans="1:105" ht="12" customHeight="1" x14ac:dyDescent="0.25">
      <c r="A59" s="56" t="s">
        <v>96</v>
      </c>
      <c r="B59" s="262">
        <v>0</v>
      </c>
      <c r="C59" s="262">
        <v>0</v>
      </c>
      <c r="D59" s="262">
        <v>0</v>
      </c>
      <c r="E59" s="262">
        <v>0</v>
      </c>
      <c r="F59" s="262">
        <v>0</v>
      </c>
      <c r="G59" s="262">
        <v>0</v>
      </c>
      <c r="H59" s="262">
        <v>0</v>
      </c>
      <c r="I59" s="262">
        <v>0</v>
      </c>
      <c r="J59" s="262">
        <v>0</v>
      </c>
      <c r="K59" s="262">
        <v>0</v>
      </c>
      <c r="L59" s="262">
        <v>0</v>
      </c>
      <c r="M59" s="262">
        <v>0</v>
      </c>
      <c r="N59" s="262">
        <v>0</v>
      </c>
      <c r="O59" s="262">
        <v>0</v>
      </c>
      <c r="P59" s="262">
        <v>0</v>
      </c>
      <c r="Q59" s="262">
        <v>0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216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217</v>
      </c>
    </row>
    <row r="61" spans="1:105" ht="12" customHeight="1" x14ac:dyDescent="0.25">
      <c r="A61" s="37" t="s">
        <v>162</v>
      </c>
      <c r="B61" s="228">
        <v>0</v>
      </c>
      <c r="C61" s="228">
        <v>0</v>
      </c>
      <c r="D61" s="228">
        <v>0</v>
      </c>
      <c r="E61" s="228">
        <v>0</v>
      </c>
      <c r="F61" s="228">
        <v>0</v>
      </c>
      <c r="G61" s="228">
        <v>0</v>
      </c>
      <c r="H61" s="228">
        <v>0</v>
      </c>
      <c r="I61" s="228">
        <v>0</v>
      </c>
      <c r="J61" s="228">
        <v>0</v>
      </c>
      <c r="K61" s="228">
        <v>0</v>
      </c>
      <c r="L61" s="228">
        <v>0</v>
      </c>
      <c r="M61" s="228">
        <v>0</v>
      </c>
      <c r="N61" s="228">
        <v>0</v>
      </c>
      <c r="O61" s="228">
        <v>0</v>
      </c>
      <c r="P61" s="228">
        <v>0</v>
      </c>
      <c r="Q61" s="228">
        <v>0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221</v>
      </c>
    </row>
    <row r="65" spans="1:105" ht="12" customHeight="1" x14ac:dyDescent="0.25">
      <c r="A65" s="57" t="s">
        <v>222</v>
      </c>
      <c r="B65" s="263">
        <v>0</v>
      </c>
      <c r="C65" s="263">
        <v>0</v>
      </c>
      <c r="D65" s="263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</v>
      </c>
      <c r="K65" s="263">
        <v>0</v>
      </c>
      <c r="L65" s="263">
        <v>0</v>
      </c>
      <c r="M65" s="263">
        <v>0</v>
      </c>
      <c r="N65" s="263">
        <v>0</v>
      </c>
      <c r="O65" s="263">
        <v>0</v>
      </c>
      <c r="P65" s="263">
        <v>0</v>
      </c>
      <c r="Q65" s="263">
        <v>0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223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224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0</v>
      </c>
      <c r="C68" s="232">
        <v>0</v>
      </c>
      <c r="D68" s="232">
        <v>0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226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229</v>
      </c>
    </row>
    <row r="72" spans="1:105" ht="12" customHeight="1" x14ac:dyDescent="0.25">
      <c r="A72" s="57" t="s">
        <v>181</v>
      </c>
      <c r="B72" s="263">
        <v>0</v>
      </c>
      <c r="C72" s="263">
        <v>0</v>
      </c>
      <c r="D72" s="263">
        <v>0</v>
      </c>
      <c r="E72" s="263">
        <v>0</v>
      </c>
      <c r="F72" s="263">
        <v>0</v>
      </c>
      <c r="G72" s="263">
        <v>0</v>
      </c>
      <c r="H72" s="263">
        <v>0</v>
      </c>
      <c r="I72" s="263">
        <v>0</v>
      </c>
      <c r="J72" s="263">
        <v>0</v>
      </c>
      <c r="K72" s="263">
        <v>0</v>
      </c>
      <c r="L72" s="263">
        <v>0</v>
      </c>
      <c r="M72" s="263">
        <v>0</v>
      </c>
      <c r="N72" s="263">
        <v>0</v>
      </c>
      <c r="O72" s="263">
        <v>0</v>
      </c>
      <c r="P72" s="263">
        <v>0</v>
      </c>
      <c r="Q72" s="263">
        <v>0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230</v>
      </c>
    </row>
    <row r="73" spans="1:105" ht="12" customHeight="1" x14ac:dyDescent="0.25">
      <c r="A73" s="60" t="s">
        <v>183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231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232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233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0</v>
      </c>
      <c r="C77" s="232">
        <v>0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235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0</v>
      </c>
      <c r="C79" s="263">
        <f t="shared" si="1"/>
        <v>0</v>
      </c>
      <c r="D79" s="263">
        <f t="shared" si="1"/>
        <v>0</v>
      </c>
      <c r="E79" s="263">
        <f t="shared" si="1"/>
        <v>0</v>
      </c>
      <c r="F79" s="263">
        <f t="shared" si="1"/>
        <v>0</v>
      </c>
      <c r="G79" s="263">
        <f t="shared" si="1"/>
        <v>0</v>
      </c>
      <c r="H79" s="263">
        <f t="shared" si="1"/>
        <v>0</v>
      </c>
      <c r="I79" s="263">
        <f t="shared" si="1"/>
        <v>0</v>
      </c>
      <c r="J79" s="263">
        <f t="shared" si="1"/>
        <v>0</v>
      </c>
      <c r="K79" s="263">
        <f t="shared" si="1"/>
        <v>0</v>
      </c>
      <c r="L79" s="263">
        <f t="shared" si="1"/>
        <v>0</v>
      </c>
      <c r="M79" s="263">
        <f t="shared" si="1"/>
        <v>0</v>
      </c>
      <c r="N79" s="263">
        <f t="shared" si="1"/>
        <v>0</v>
      </c>
      <c r="O79" s="263">
        <f t="shared" si="1"/>
        <v>0</v>
      </c>
      <c r="P79" s="263">
        <f t="shared" si="1"/>
        <v>0</v>
      </c>
      <c r="Q79" s="263">
        <f t="shared" si="1"/>
        <v>0</v>
      </c>
      <c r="R79" s="263">
        <f t="shared" si="1"/>
        <v>0</v>
      </c>
      <c r="S79" s="263">
        <f t="shared" si="1"/>
        <v>0</v>
      </c>
      <c r="T79" s="263">
        <f t="shared" si="1"/>
        <v>0</v>
      </c>
      <c r="U79" s="263">
        <f t="shared" si="1"/>
        <v>0</v>
      </c>
      <c r="V79" s="263">
        <f t="shared" si="1"/>
        <v>0</v>
      </c>
      <c r="W79" s="263">
        <f t="shared" si="1"/>
        <v>0</v>
      </c>
      <c r="DA79" s="70"/>
    </row>
    <row r="80" spans="1:105" ht="12" customHeight="1" x14ac:dyDescent="0.25">
      <c r="A80" s="60" t="s">
        <v>192</v>
      </c>
      <c r="B80" s="264">
        <v>0</v>
      </c>
      <c r="C80" s="264">
        <v>0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237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238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239</v>
      </c>
    </row>
    <row r="83" spans="1:105" ht="12" customHeight="1" x14ac:dyDescent="0.25">
      <c r="A83" s="59" t="s">
        <v>162</v>
      </c>
      <c r="B83" s="232">
        <v>0</v>
      </c>
      <c r="C83" s="232">
        <v>0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240</v>
      </c>
    </row>
    <row r="84" spans="1:105" ht="12" customHeight="1" x14ac:dyDescent="0.25">
      <c r="A84" s="60" t="s">
        <v>197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241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244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245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0</v>
      </c>
      <c r="C91" s="231">
        <v>0</v>
      </c>
      <c r="D91" s="231">
        <v>0</v>
      </c>
      <c r="E91" s="231">
        <v>0</v>
      </c>
      <c r="F91" s="231">
        <v>0</v>
      </c>
      <c r="G91" s="231">
        <v>0</v>
      </c>
      <c r="H91" s="231">
        <v>0</v>
      </c>
      <c r="I91" s="231">
        <v>0</v>
      </c>
      <c r="J91" s="231">
        <v>0</v>
      </c>
      <c r="K91" s="231">
        <v>0</v>
      </c>
      <c r="L91" s="231">
        <v>0</v>
      </c>
      <c r="M91" s="231">
        <v>0</v>
      </c>
      <c r="N91" s="231">
        <v>0</v>
      </c>
      <c r="O91" s="231">
        <v>0</v>
      </c>
      <c r="P91" s="231">
        <v>0</v>
      </c>
      <c r="Q91" s="231">
        <v>0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248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251</v>
      </c>
    </row>
    <row r="95" spans="1:105" ht="12" customHeight="1" x14ac:dyDescent="0.25">
      <c r="A95" s="61" t="s">
        <v>209</v>
      </c>
      <c r="B95" s="265">
        <v>0</v>
      </c>
      <c r="C95" s="265">
        <v>0</v>
      </c>
      <c r="D95" s="265">
        <v>0</v>
      </c>
      <c r="E95" s="265">
        <v>0</v>
      </c>
      <c r="F95" s="265">
        <v>0</v>
      </c>
      <c r="G95" s="265">
        <v>0</v>
      </c>
      <c r="H95" s="265">
        <v>0</v>
      </c>
      <c r="I95" s="265">
        <v>0</v>
      </c>
      <c r="J95" s="265">
        <v>0</v>
      </c>
      <c r="K95" s="265">
        <v>0</v>
      </c>
      <c r="L95" s="265">
        <v>0</v>
      </c>
      <c r="M95" s="265">
        <v>0</v>
      </c>
      <c r="N95" s="265">
        <v>0</v>
      </c>
      <c r="O95" s="265">
        <v>0</v>
      </c>
      <c r="P95" s="265">
        <v>0</v>
      </c>
      <c r="Q95" s="265">
        <v>0</v>
      </c>
      <c r="R95" s="265">
        <v>0</v>
      </c>
      <c r="S95" s="265">
        <v>0</v>
      </c>
      <c r="T95" s="265">
        <v>0</v>
      </c>
      <c r="U95" s="265">
        <v>0</v>
      </c>
      <c r="V95" s="265">
        <v>0</v>
      </c>
      <c r="W95" s="265">
        <v>0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</v>
      </c>
      <c r="C117" s="234">
        <f t="shared" si="17"/>
        <v>0</v>
      </c>
      <c r="D117" s="234">
        <f t="shared" si="17"/>
        <v>0</v>
      </c>
      <c r="E117" s="234">
        <f t="shared" si="17"/>
        <v>0</v>
      </c>
      <c r="F117" s="234">
        <f t="shared" si="17"/>
        <v>0</v>
      </c>
      <c r="G117" s="234">
        <f t="shared" si="17"/>
        <v>0</v>
      </c>
      <c r="H117" s="234">
        <f t="shared" si="17"/>
        <v>0</v>
      </c>
      <c r="I117" s="234">
        <f t="shared" si="17"/>
        <v>0</v>
      </c>
      <c r="J117" s="234">
        <f t="shared" si="17"/>
        <v>0</v>
      </c>
      <c r="K117" s="234">
        <f t="shared" si="17"/>
        <v>0</v>
      </c>
      <c r="L117" s="234">
        <f t="shared" si="17"/>
        <v>0</v>
      </c>
      <c r="M117" s="234">
        <f t="shared" si="17"/>
        <v>0</v>
      </c>
      <c r="N117" s="234">
        <f t="shared" si="17"/>
        <v>0</v>
      </c>
      <c r="O117" s="234">
        <f t="shared" si="17"/>
        <v>0</v>
      </c>
      <c r="P117" s="234">
        <f t="shared" si="17"/>
        <v>0</v>
      </c>
      <c r="Q117" s="234">
        <f t="shared" si="17"/>
        <v>0</v>
      </c>
      <c r="R117" s="234">
        <f t="shared" si="17"/>
        <v>0</v>
      </c>
      <c r="S117" s="234">
        <f t="shared" si="17"/>
        <v>0</v>
      </c>
      <c r="T117" s="234">
        <f t="shared" si="17"/>
        <v>0</v>
      </c>
      <c r="U117" s="234">
        <f t="shared" si="17"/>
        <v>0</v>
      </c>
      <c r="V117" s="234">
        <f t="shared" si="17"/>
        <v>0</v>
      </c>
      <c r="W117" s="234">
        <f t="shared" si="17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0</v>
      </c>
      <c r="C118" s="268">
        <f t="shared" si="18"/>
        <v>0</v>
      </c>
      <c r="D118" s="268">
        <f t="shared" si="18"/>
        <v>0</v>
      </c>
      <c r="E118" s="268">
        <f t="shared" si="18"/>
        <v>0</v>
      </c>
      <c r="F118" s="268">
        <f t="shared" si="18"/>
        <v>0</v>
      </c>
      <c r="G118" s="268">
        <f t="shared" si="18"/>
        <v>0</v>
      </c>
      <c r="H118" s="268">
        <f t="shared" si="18"/>
        <v>0</v>
      </c>
      <c r="I118" s="268">
        <f t="shared" si="18"/>
        <v>0</v>
      </c>
      <c r="J118" s="268">
        <f t="shared" si="18"/>
        <v>0</v>
      </c>
      <c r="K118" s="268">
        <f t="shared" si="18"/>
        <v>0</v>
      </c>
      <c r="L118" s="268">
        <f t="shared" si="18"/>
        <v>0</v>
      </c>
      <c r="M118" s="268">
        <f t="shared" si="18"/>
        <v>0</v>
      </c>
      <c r="N118" s="268">
        <f t="shared" si="18"/>
        <v>0</v>
      </c>
      <c r="O118" s="268">
        <f t="shared" si="18"/>
        <v>0</v>
      </c>
      <c r="P118" s="268">
        <f t="shared" si="18"/>
        <v>0</v>
      </c>
      <c r="Q118" s="268">
        <f t="shared" si="18"/>
        <v>0</v>
      </c>
      <c r="R118" s="268">
        <f t="shared" si="18"/>
        <v>0</v>
      </c>
      <c r="S118" s="268">
        <f t="shared" si="18"/>
        <v>0</v>
      </c>
      <c r="T118" s="268">
        <f t="shared" si="18"/>
        <v>0</v>
      </c>
      <c r="U118" s="268">
        <f t="shared" si="18"/>
        <v>0</v>
      </c>
      <c r="V118" s="268">
        <f t="shared" si="18"/>
        <v>0</v>
      </c>
      <c r="W118" s="268">
        <f t="shared" si="18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0</v>
      </c>
      <c r="C119" s="269">
        <f t="shared" si="19"/>
        <v>0</v>
      </c>
      <c r="D119" s="269">
        <f t="shared" si="19"/>
        <v>0</v>
      </c>
      <c r="E119" s="269">
        <f t="shared" si="19"/>
        <v>0</v>
      </c>
      <c r="F119" s="269">
        <f t="shared" si="19"/>
        <v>0</v>
      </c>
      <c r="G119" s="269">
        <f t="shared" si="19"/>
        <v>0</v>
      </c>
      <c r="H119" s="269">
        <f t="shared" si="19"/>
        <v>0</v>
      </c>
      <c r="I119" s="269">
        <f t="shared" si="19"/>
        <v>0</v>
      </c>
      <c r="J119" s="269">
        <f t="shared" si="19"/>
        <v>0</v>
      </c>
      <c r="K119" s="269">
        <f t="shared" si="19"/>
        <v>0</v>
      </c>
      <c r="L119" s="269">
        <f t="shared" si="19"/>
        <v>0</v>
      </c>
      <c r="M119" s="269">
        <f t="shared" si="19"/>
        <v>0</v>
      </c>
      <c r="N119" s="269">
        <f t="shared" si="19"/>
        <v>0</v>
      </c>
      <c r="O119" s="269">
        <f t="shared" si="19"/>
        <v>0</v>
      </c>
      <c r="P119" s="269">
        <f t="shared" si="19"/>
        <v>0</v>
      </c>
      <c r="Q119" s="269">
        <f t="shared" si="19"/>
        <v>0</v>
      </c>
      <c r="R119" s="269">
        <f t="shared" si="19"/>
        <v>0</v>
      </c>
      <c r="S119" s="269">
        <f t="shared" si="19"/>
        <v>0</v>
      </c>
      <c r="T119" s="269">
        <f t="shared" si="19"/>
        <v>0</v>
      </c>
      <c r="U119" s="269">
        <f t="shared" si="19"/>
        <v>0</v>
      </c>
      <c r="V119" s="269">
        <f t="shared" si="19"/>
        <v>0</v>
      </c>
      <c r="W119" s="269">
        <f t="shared" si="19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0</v>
      </c>
      <c r="C120" s="269">
        <f t="shared" si="20"/>
        <v>0</v>
      </c>
      <c r="D120" s="269">
        <f t="shared" si="20"/>
        <v>0</v>
      </c>
      <c r="E120" s="269">
        <f t="shared" si="20"/>
        <v>0</v>
      </c>
      <c r="F120" s="269">
        <f t="shared" si="20"/>
        <v>0</v>
      </c>
      <c r="G120" s="269">
        <f t="shared" si="20"/>
        <v>0</v>
      </c>
      <c r="H120" s="269">
        <f t="shared" si="20"/>
        <v>0</v>
      </c>
      <c r="I120" s="269">
        <f t="shared" si="20"/>
        <v>0</v>
      </c>
      <c r="J120" s="269">
        <f t="shared" si="20"/>
        <v>0</v>
      </c>
      <c r="K120" s="269">
        <f t="shared" si="20"/>
        <v>0</v>
      </c>
      <c r="L120" s="269">
        <f t="shared" si="20"/>
        <v>0</v>
      </c>
      <c r="M120" s="269">
        <f t="shared" si="20"/>
        <v>0</v>
      </c>
      <c r="N120" s="269">
        <f t="shared" si="20"/>
        <v>0</v>
      </c>
      <c r="O120" s="269">
        <f t="shared" si="20"/>
        <v>0</v>
      </c>
      <c r="P120" s="269">
        <f t="shared" si="20"/>
        <v>0</v>
      </c>
      <c r="Q120" s="269">
        <f t="shared" si="20"/>
        <v>0</v>
      </c>
      <c r="R120" s="269">
        <f t="shared" si="20"/>
        <v>0</v>
      </c>
      <c r="S120" s="269">
        <f t="shared" si="20"/>
        <v>0</v>
      </c>
      <c r="T120" s="269">
        <f t="shared" si="20"/>
        <v>0</v>
      </c>
      <c r="U120" s="269">
        <f t="shared" si="20"/>
        <v>0</v>
      </c>
      <c r="V120" s="269">
        <f t="shared" si="20"/>
        <v>0</v>
      </c>
      <c r="W120" s="269">
        <f t="shared" si="20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0</v>
      </c>
      <c r="C121" s="269">
        <f t="shared" si="21"/>
        <v>0</v>
      </c>
      <c r="D121" s="269">
        <f t="shared" si="21"/>
        <v>0</v>
      </c>
      <c r="E121" s="269">
        <f t="shared" si="21"/>
        <v>0</v>
      </c>
      <c r="F121" s="269">
        <f t="shared" si="21"/>
        <v>0</v>
      </c>
      <c r="G121" s="269">
        <f t="shared" si="21"/>
        <v>0</v>
      </c>
      <c r="H121" s="269">
        <f t="shared" si="21"/>
        <v>0</v>
      </c>
      <c r="I121" s="269">
        <f t="shared" si="21"/>
        <v>0</v>
      </c>
      <c r="J121" s="269">
        <f t="shared" si="21"/>
        <v>0</v>
      </c>
      <c r="K121" s="269">
        <f t="shared" si="21"/>
        <v>0</v>
      </c>
      <c r="L121" s="269">
        <f t="shared" si="21"/>
        <v>0</v>
      </c>
      <c r="M121" s="269">
        <f t="shared" si="21"/>
        <v>0</v>
      </c>
      <c r="N121" s="269">
        <f t="shared" si="21"/>
        <v>0</v>
      </c>
      <c r="O121" s="269">
        <f t="shared" si="21"/>
        <v>0</v>
      </c>
      <c r="P121" s="269">
        <f t="shared" si="21"/>
        <v>0</v>
      </c>
      <c r="Q121" s="269">
        <f t="shared" si="21"/>
        <v>0</v>
      </c>
      <c r="R121" s="269">
        <f t="shared" si="21"/>
        <v>0</v>
      </c>
      <c r="S121" s="269">
        <f t="shared" si="21"/>
        <v>0</v>
      </c>
      <c r="T121" s="269">
        <f t="shared" si="21"/>
        <v>0</v>
      </c>
      <c r="U121" s="269">
        <f t="shared" si="21"/>
        <v>0</v>
      </c>
      <c r="V121" s="269">
        <f t="shared" si="21"/>
        <v>0</v>
      </c>
      <c r="W121" s="269">
        <f t="shared" si="21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0</v>
      </c>
      <c r="C122" s="270">
        <f t="shared" si="22"/>
        <v>0</v>
      </c>
      <c r="D122" s="270">
        <f t="shared" si="22"/>
        <v>0</v>
      </c>
      <c r="E122" s="270">
        <f t="shared" si="22"/>
        <v>0</v>
      </c>
      <c r="F122" s="270">
        <f t="shared" si="22"/>
        <v>0</v>
      </c>
      <c r="G122" s="270">
        <f t="shared" si="22"/>
        <v>0</v>
      </c>
      <c r="H122" s="270">
        <f t="shared" si="22"/>
        <v>0</v>
      </c>
      <c r="I122" s="270">
        <f t="shared" si="22"/>
        <v>0</v>
      </c>
      <c r="J122" s="270">
        <f t="shared" si="22"/>
        <v>0</v>
      </c>
      <c r="K122" s="270">
        <f t="shared" si="22"/>
        <v>0</v>
      </c>
      <c r="L122" s="270">
        <f t="shared" si="22"/>
        <v>0</v>
      </c>
      <c r="M122" s="270">
        <f t="shared" si="22"/>
        <v>0</v>
      </c>
      <c r="N122" s="270">
        <f t="shared" si="22"/>
        <v>0</v>
      </c>
      <c r="O122" s="270">
        <f t="shared" si="22"/>
        <v>0</v>
      </c>
      <c r="P122" s="270">
        <f t="shared" si="22"/>
        <v>0</v>
      </c>
      <c r="Q122" s="270">
        <f t="shared" si="22"/>
        <v>0</v>
      </c>
      <c r="R122" s="270">
        <f t="shared" si="22"/>
        <v>0</v>
      </c>
      <c r="S122" s="270">
        <f t="shared" si="22"/>
        <v>0</v>
      </c>
      <c r="T122" s="270">
        <f t="shared" si="22"/>
        <v>0</v>
      </c>
      <c r="U122" s="270">
        <f t="shared" si="22"/>
        <v>0</v>
      </c>
      <c r="V122" s="270">
        <f t="shared" si="22"/>
        <v>0</v>
      </c>
      <c r="W122" s="270">
        <f t="shared" si="22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</v>
      </c>
      <c r="C123" s="271">
        <f t="shared" si="23"/>
        <v>0</v>
      </c>
      <c r="D123" s="271">
        <f t="shared" si="23"/>
        <v>0</v>
      </c>
      <c r="E123" s="271">
        <f t="shared" si="23"/>
        <v>0</v>
      </c>
      <c r="F123" s="271">
        <f t="shared" si="23"/>
        <v>0</v>
      </c>
      <c r="G123" s="271">
        <f t="shared" si="23"/>
        <v>0</v>
      </c>
      <c r="H123" s="271">
        <f t="shared" si="23"/>
        <v>0</v>
      </c>
      <c r="I123" s="271">
        <f t="shared" si="23"/>
        <v>0</v>
      </c>
      <c r="J123" s="271">
        <f t="shared" si="23"/>
        <v>0</v>
      </c>
      <c r="K123" s="271">
        <f t="shared" si="23"/>
        <v>0</v>
      </c>
      <c r="L123" s="271">
        <f t="shared" si="23"/>
        <v>0</v>
      </c>
      <c r="M123" s="271">
        <f t="shared" si="23"/>
        <v>0</v>
      </c>
      <c r="N123" s="271">
        <f t="shared" si="23"/>
        <v>0</v>
      </c>
      <c r="O123" s="271">
        <f t="shared" si="23"/>
        <v>0</v>
      </c>
      <c r="P123" s="271">
        <f t="shared" si="23"/>
        <v>0</v>
      </c>
      <c r="Q123" s="271">
        <f t="shared" si="23"/>
        <v>0</v>
      </c>
      <c r="R123" s="271">
        <f t="shared" si="23"/>
        <v>0</v>
      </c>
      <c r="S123" s="271">
        <f t="shared" si="23"/>
        <v>0</v>
      </c>
      <c r="T123" s="271">
        <f t="shared" si="23"/>
        <v>0</v>
      </c>
      <c r="U123" s="271">
        <f t="shared" si="23"/>
        <v>0</v>
      </c>
      <c r="V123" s="271">
        <f t="shared" si="23"/>
        <v>0</v>
      </c>
      <c r="W123" s="271">
        <f t="shared" si="23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</v>
      </c>
      <c r="C124" s="271">
        <f t="shared" si="24"/>
        <v>0</v>
      </c>
      <c r="D124" s="271">
        <f t="shared" si="24"/>
        <v>0</v>
      </c>
      <c r="E124" s="271">
        <f t="shared" si="24"/>
        <v>0</v>
      </c>
      <c r="F124" s="271">
        <f t="shared" si="24"/>
        <v>0</v>
      </c>
      <c r="G124" s="271">
        <f t="shared" si="24"/>
        <v>0</v>
      </c>
      <c r="H124" s="271">
        <f t="shared" si="24"/>
        <v>0</v>
      </c>
      <c r="I124" s="271">
        <f t="shared" si="24"/>
        <v>0</v>
      </c>
      <c r="J124" s="271">
        <f t="shared" si="24"/>
        <v>0</v>
      </c>
      <c r="K124" s="271">
        <f t="shared" si="24"/>
        <v>0</v>
      </c>
      <c r="L124" s="271">
        <f t="shared" si="24"/>
        <v>0</v>
      </c>
      <c r="M124" s="271">
        <f t="shared" si="24"/>
        <v>0</v>
      </c>
      <c r="N124" s="271">
        <f t="shared" si="24"/>
        <v>0</v>
      </c>
      <c r="O124" s="271">
        <f t="shared" si="24"/>
        <v>0</v>
      </c>
      <c r="P124" s="271">
        <f t="shared" si="24"/>
        <v>0</v>
      </c>
      <c r="Q124" s="271">
        <f t="shared" si="24"/>
        <v>0</v>
      </c>
      <c r="R124" s="271">
        <f t="shared" si="24"/>
        <v>0</v>
      </c>
      <c r="S124" s="271">
        <f t="shared" si="24"/>
        <v>0</v>
      </c>
      <c r="T124" s="271">
        <f t="shared" si="24"/>
        <v>0</v>
      </c>
      <c r="U124" s="271">
        <f t="shared" si="24"/>
        <v>0</v>
      </c>
      <c r="V124" s="271">
        <f t="shared" si="24"/>
        <v>0</v>
      </c>
      <c r="W124" s="271">
        <f t="shared" si="24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</v>
      </c>
      <c r="C125" s="271">
        <f t="shared" si="25"/>
        <v>0</v>
      </c>
      <c r="D125" s="271">
        <f t="shared" si="25"/>
        <v>0</v>
      </c>
      <c r="E125" s="271">
        <f t="shared" si="25"/>
        <v>0</v>
      </c>
      <c r="F125" s="271">
        <f t="shared" si="25"/>
        <v>0</v>
      </c>
      <c r="G125" s="271">
        <f t="shared" si="25"/>
        <v>0</v>
      </c>
      <c r="H125" s="271">
        <f t="shared" si="25"/>
        <v>0</v>
      </c>
      <c r="I125" s="271">
        <f t="shared" si="25"/>
        <v>0</v>
      </c>
      <c r="J125" s="271">
        <f t="shared" si="25"/>
        <v>0</v>
      </c>
      <c r="K125" s="271">
        <f t="shared" si="25"/>
        <v>0</v>
      </c>
      <c r="L125" s="271">
        <f t="shared" si="25"/>
        <v>0</v>
      </c>
      <c r="M125" s="271">
        <f t="shared" si="25"/>
        <v>0</v>
      </c>
      <c r="N125" s="271">
        <f t="shared" si="25"/>
        <v>0</v>
      </c>
      <c r="O125" s="271">
        <f t="shared" si="25"/>
        <v>0</v>
      </c>
      <c r="P125" s="271">
        <f t="shared" si="25"/>
        <v>0</v>
      </c>
      <c r="Q125" s="271">
        <f t="shared" si="25"/>
        <v>0</v>
      </c>
      <c r="R125" s="271">
        <f t="shared" si="25"/>
        <v>0</v>
      </c>
      <c r="S125" s="271">
        <f t="shared" si="25"/>
        <v>0</v>
      </c>
      <c r="T125" s="271">
        <f t="shared" si="25"/>
        <v>0</v>
      </c>
      <c r="U125" s="271">
        <f t="shared" si="25"/>
        <v>0</v>
      </c>
      <c r="V125" s="271">
        <f t="shared" si="25"/>
        <v>0</v>
      </c>
      <c r="W125" s="271">
        <f t="shared" si="25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</v>
      </c>
      <c r="C126" s="272">
        <f t="shared" si="26"/>
        <v>0</v>
      </c>
      <c r="D126" s="272">
        <f t="shared" si="26"/>
        <v>0</v>
      </c>
      <c r="E126" s="272">
        <f t="shared" si="26"/>
        <v>0</v>
      </c>
      <c r="F126" s="272">
        <f t="shared" si="26"/>
        <v>0</v>
      </c>
      <c r="G126" s="272">
        <f t="shared" si="26"/>
        <v>0</v>
      </c>
      <c r="H126" s="272">
        <f t="shared" si="26"/>
        <v>0</v>
      </c>
      <c r="I126" s="272">
        <f t="shared" si="26"/>
        <v>0</v>
      </c>
      <c r="J126" s="272">
        <f t="shared" si="26"/>
        <v>0</v>
      </c>
      <c r="K126" s="272">
        <f t="shared" si="26"/>
        <v>0</v>
      </c>
      <c r="L126" s="272">
        <f t="shared" si="26"/>
        <v>0</v>
      </c>
      <c r="M126" s="272">
        <f t="shared" si="26"/>
        <v>0</v>
      </c>
      <c r="N126" s="272">
        <f t="shared" si="26"/>
        <v>0</v>
      </c>
      <c r="O126" s="272">
        <f t="shared" si="26"/>
        <v>0</v>
      </c>
      <c r="P126" s="272">
        <f t="shared" si="26"/>
        <v>0</v>
      </c>
      <c r="Q126" s="272">
        <f t="shared" si="26"/>
        <v>0</v>
      </c>
      <c r="R126" s="272">
        <f t="shared" si="26"/>
        <v>0</v>
      </c>
      <c r="S126" s="272">
        <f t="shared" si="26"/>
        <v>0</v>
      </c>
      <c r="T126" s="272">
        <f t="shared" si="26"/>
        <v>0</v>
      </c>
      <c r="U126" s="272">
        <f t="shared" si="26"/>
        <v>0</v>
      </c>
      <c r="V126" s="272">
        <f t="shared" si="26"/>
        <v>0</v>
      </c>
      <c r="W126" s="272">
        <f t="shared" si="26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</v>
      </c>
      <c r="C127" s="272">
        <f t="shared" si="27"/>
        <v>0</v>
      </c>
      <c r="D127" s="272">
        <f t="shared" si="27"/>
        <v>0</v>
      </c>
      <c r="E127" s="272">
        <f t="shared" si="27"/>
        <v>0</v>
      </c>
      <c r="F127" s="272">
        <f t="shared" si="27"/>
        <v>0</v>
      </c>
      <c r="G127" s="272">
        <f t="shared" si="27"/>
        <v>0</v>
      </c>
      <c r="H127" s="272">
        <f t="shared" si="27"/>
        <v>0</v>
      </c>
      <c r="I127" s="272">
        <f t="shared" si="27"/>
        <v>0</v>
      </c>
      <c r="J127" s="272">
        <f t="shared" si="27"/>
        <v>0</v>
      </c>
      <c r="K127" s="272">
        <f t="shared" si="27"/>
        <v>0</v>
      </c>
      <c r="L127" s="272">
        <f t="shared" si="27"/>
        <v>0</v>
      </c>
      <c r="M127" s="272">
        <f t="shared" si="27"/>
        <v>0</v>
      </c>
      <c r="N127" s="272">
        <f t="shared" si="27"/>
        <v>0</v>
      </c>
      <c r="O127" s="272">
        <f t="shared" si="27"/>
        <v>0</v>
      </c>
      <c r="P127" s="272">
        <f t="shared" si="27"/>
        <v>0</v>
      </c>
      <c r="Q127" s="272">
        <f t="shared" si="27"/>
        <v>0</v>
      </c>
      <c r="R127" s="272">
        <f t="shared" si="27"/>
        <v>0</v>
      </c>
      <c r="S127" s="272">
        <f t="shared" si="27"/>
        <v>0</v>
      </c>
      <c r="T127" s="272">
        <f t="shared" si="27"/>
        <v>0</v>
      </c>
      <c r="U127" s="272">
        <f t="shared" si="27"/>
        <v>0</v>
      </c>
      <c r="V127" s="272">
        <f t="shared" si="27"/>
        <v>0</v>
      </c>
      <c r="W127" s="272">
        <f t="shared" si="27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</v>
      </c>
      <c r="C128" s="271">
        <f t="shared" si="28"/>
        <v>0</v>
      </c>
      <c r="D128" s="271">
        <f t="shared" si="28"/>
        <v>0</v>
      </c>
      <c r="E128" s="271">
        <f t="shared" si="28"/>
        <v>0</v>
      </c>
      <c r="F128" s="271">
        <f t="shared" si="28"/>
        <v>0</v>
      </c>
      <c r="G128" s="271">
        <f t="shared" si="28"/>
        <v>0</v>
      </c>
      <c r="H128" s="271">
        <f t="shared" si="28"/>
        <v>0</v>
      </c>
      <c r="I128" s="271">
        <f t="shared" si="28"/>
        <v>0</v>
      </c>
      <c r="J128" s="271">
        <f t="shared" si="28"/>
        <v>0</v>
      </c>
      <c r="K128" s="271">
        <f t="shared" si="28"/>
        <v>0</v>
      </c>
      <c r="L128" s="271">
        <f t="shared" si="28"/>
        <v>0</v>
      </c>
      <c r="M128" s="271">
        <f t="shared" si="28"/>
        <v>0</v>
      </c>
      <c r="N128" s="271">
        <f t="shared" si="28"/>
        <v>0</v>
      </c>
      <c r="O128" s="271">
        <f t="shared" si="28"/>
        <v>0</v>
      </c>
      <c r="P128" s="271">
        <f t="shared" si="28"/>
        <v>0</v>
      </c>
      <c r="Q128" s="271">
        <f t="shared" si="28"/>
        <v>0</v>
      </c>
      <c r="R128" s="271">
        <f t="shared" si="28"/>
        <v>0</v>
      </c>
      <c r="S128" s="271">
        <f t="shared" si="28"/>
        <v>0</v>
      </c>
      <c r="T128" s="271">
        <f t="shared" si="28"/>
        <v>0</v>
      </c>
      <c r="U128" s="271">
        <f t="shared" si="28"/>
        <v>0</v>
      </c>
      <c r="V128" s="271">
        <f t="shared" si="28"/>
        <v>0</v>
      </c>
      <c r="W128" s="271">
        <f t="shared" si="28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0</v>
      </c>
      <c r="C129" s="272">
        <f t="shared" si="29"/>
        <v>0</v>
      </c>
      <c r="D129" s="272">
        <f t="shared" si="29"/>
        <v>0</v>
      </c>
      <c r="E129" s="272">
        <f t="shared" si="29"/>
        <v>0</v>
      </c>
      <c r="F129" s="272">
        <f t="shared" si="29"/>
        <v>0</v>
      </c>
      <c r="G129" s="272">
        <f t="shared" si="29"/>
        <v>0</v>
      </c>
      <c r="H129" s="272">
        <f t="shared" si="29"/>
        <v>0</v>
      </c>
      <c r="I129" s="272">
        <f t="shared" si="29"/>
        <v>0</v>
      </c>
      <c r="J129" s="272">
        <f t="shared" si="29"/>
        <v>0</v>
      </c>
      <c r="K129" s="272">
        <f t="shared" si="29"/>
        <v>0</v>
      </c>
      <c r="L129" s="272">
        <f t="shared" si="29"/>
        <v>0</v>
      </c>
      <c r="M129" s="272">
        <f t="shared" si="29"/>
        <v>0</v>
      </c>
      <c r="N129" s="272">
        <f t="shared" si="29"/>
        <v>0</v>
      </c>
      <c r="O129" s="272">
        <f t="shared" si="29"/>
        <v>0</v>
      </c>
      <c r="P129" s="272">
        <f t="shared" si="29"/>
        <v>0</v>
      </c>
      <c r="Q129" s="272">
        <f t="shared" si="29"/>
        <v>0</v>
      </c>
      <c r="R129" s="272">
        <f t="shared" si="29"/>
        <v>0</v>
      </c>
      <c r="S129" s="272">
        <f t="shared" si="29"/>
        <v>0</v>
      </c>
      <c r="T129" s="272">
        <f t="shared" si="29"/>
        <v>0</v>
      </c>
      <c r="U129" s="272">
        <f t="shared" si="29"/>
        <v>0</v>
      </c>
      <c r="V129" s="272">
        <f t="shared" si="29"/>
        <v>0</v>
      </c>
      <c r="W129" s="272">
        <f t="shared" si="29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0</v>
      </c>
      <c r="C130" s="272">
        <f t="shared" si="30"/>
        <v>0</v>
      </c>
      <c r="D130" s="272">
        <f t="shared" si="30"/>
        <v>0</v>
      </c>
      <c r="E130" s="272">
        <f t="shared" si="30"/>
        <v>0</v>
      </c>
      <c r="F130" s="272">
        <f t="shared" si="30"/>
        <v>0</v>
      </c>
      <c r="G130" s="272">
        <f t="shared" si="30"/>
        <v>0</v>
      </c>
      <c r="H130" s="272">
        <f t="shared" si="30"/>
        <v>0</v>
      </c>
      <c r="I130" s="272">
        <f t="shared" si="30"/>
        <v>0</v>
      </c>
      <c r="J130" s="272">
        <f t="shared" si="30"/>
        <v>0</v>
      </c>
      <c r="K130" s="272">
        <f t="shared" si="30"/>
        <v>0</v>
      </c>
      <c r="L130" s="272">
        <f t="shared" si="30"/>
        <v>0</v>
      </c>
      <c r="M130" s="272">
        <f t="shared" si="30"/>
        <v>0</v>
      </c>
      <c r="N130" s="272">
        <f t="shared" si="30"/>
        <v>0</v>
      </c>
      <c r="O130" s="272">
        <f t="shared" si="30"/>
        <v>0</v>
      </c>
      <c r="P130" s="272">
        <f t="shared" si="30"/>
        <v>0</v>
      </c>
      <c r="Q130" s="272">
        <f t="shared" si="30"/>
        <v>0</v>
      </c>
      <c r="R130" s="272">
        <f t="shared" si="30"/>
        <v>0</v>
      </c>
      <c r="S130" s="272">
        <f t="shared" si="30"/>
        <v>0</v>
      </c>
      <c r="T130" s="272">
        <f t="shared" si="30"/>
        <v>0</v>
      </c>
      <c r="U130" s="272">
        <f t="shared" si="30"/>
        <v>0</v>
      </c>
      <c r="V130" s="272">
        <f t="shared" si="30"/>
        <v>0</v>
      </c>
      <c r="W130" s="272">
        <f t="shared" si="30"/>
        <v>0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0</v>
      </c>
      <c r="C131" s="273">
        <f t="shared" si="31"/>
        <v>0</v>
      </c>
      <c r="D131" s="273">
        <f t="shared" si="31"/>
        <v>0</v>
      </c>
      <c r="E131" s="273">
        <f t="shared" si="31"/>
        <v>0</v>
      </c>
      <c r="F131" s="273">
        <f t="shared" si="31"/>
        <v>0</v>
      </c>
      <c r="G131" s="273">
        <f t="shared" si="31"/>
        <v>0</v>
      </c>
      <c r="H131" s="273">
        <f t="shared" si="31"/>
        <v>0</v>
      </c>
      <c r="I131" s="273">
        <f t="shared" si="31"/>
        <v>0</v>
      </c>
      <c r="J131" s="273">
        <f t="shared" si="31"/>
        <v>0</v>
      </c>
      <c r="K131" s="273">
        <f t="shared" si="31"/>
        <v>0</v>
      </c>
      <c r="L131" s="273">
        <f t="shared" si="31"/>
        <v>0</v>
      </c>
      <c r="M131" s="273">
        <f t="shared" si="31"/>
        <v>0</v>
      </c>
      <c r="N131" s="273">
        <f t="shared" si="31"/>
        <v>0</v>
      </c>
      <c r="O131" s="273">
        <f t="shared" si="31"/>
        <v>0</v>
      </c>
      <c r="P131" s="273">
        <f t="shared" si="31"/>
        <v>0</v>
      </c>
      <c r="Q131" s="273">
        <f t="shared" si="31"/>
        <v>0</v>
      </c>
      <c r="R131" s="273">
        <f t="shared" si="31"/>
        <v>0</v>
      </c>
      <c r="S131" s="273">
        <f t="shared" si="31"/>
        <v>0</v>
      </c>
      <c r="T131" s="273">
        <f t="shared" si="31"/>
        <v>0</v>
      </c>
      <c r="U131" s="273">
        <f t="shared" si="31"/>
        <v>0</v>
      </c>
      <c r="V131" s="273">
        <f t="shared" si="31"/>
        <v>0</v>
      </c>
      <c r="W131" s="273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0</v>
      </c>
      <c r="C136" s="274">
        <f t="shared" si="32"/>
        <v>0</v>
      </c>
      <c r="D136" s="274">
        <f t="shared" si="32"/>
        <v>0</v>
      </c>
      <c r="E136" s="274">
        <f t="shared" si="32"/>
        <v>0</v>
      </c>
      <c r="F136" s="274">
        <f t="shared" si="32"/>
        <v>0</v>
      </c>
      <c r="G136" s="274">
        <f t="shared" si="32"/>
        <v>0</v>
      </c>
      <c r="H136" s="274">
        <f t="shared" si="32"/>
        <v>0</v>
      </c>
      <c r="I136" s="274">
        <f t="shared" si="32"/>
        <v>0</v>
      </c>
      <c r="J136" s="274">
        <f t="shared" si="32"/>
        <v>0</v>
      </c>
      <c r="K136" s="274">
        <f t="shared" si="32"/>
        <v>0</v>
      </c>
      <c r="L136" s="274">
        <f t="shared" si="32"/>
        <v>0</v>
      </c>
      <c r="M136" s="274">
        <f t="shared" si="32"/>
        <v>0</v>
      </c>
      <c r="N136" s="274">
        <f t="shared" si="32"/>
        <v>0</v>
      </c>
      <c r="O136" s="274">
        <f t="shared" si="32"/>
        <v>0</v>
      </c>
      <c r="P136" s="274">
        <f t="shared" si="32"/>
        <v>0</v>
      </c>
      <c r="Q136" s="274">
        <f t="shared" si="32"/>
        <v>0</v>
      </c>
      <c r="R136" s="274">
        <f t="shared" si="32"/>
        <v>0</v>
      </c>
      <c r="S136" s="274">
        <f t="shared" si="32"/>
        <v>0</v>
      </c>
      <c r="T136" s="274">
        <f t="shared" si="32"/>
        <v>0</v>
      </c>
      <c r="U136" s="274">
        <f t="shared" si="32"/>
        <v>0</v>
      </c>
      <c r="V136" s="274">
        <f t="shared" si="32"/>
        <v>0</v>
      </c>
      <c r="W136" s="274">
        <f t="shared" si="32"/>
        <v>0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</v>
      </c>
      <c r="C137" s="275">
        <f>IF(C$6=0,0,C$6/ISI!C$8*1000)</f>
        <v>0</v>
      </c>
      <c r="D137" s="275">
        <f>IF(D$6=0,0,D$6/ISI!D$8*1000)</f>
        <v>0</v>
      </c>
      <c r="E137" s="275">
        <f>IF(E$6=0,0,E$6/ISI!E$8*1000)</f>
        <v>0</v>
      </c>
      <c r="F137" s="275">
        <f>IF(F$6=0,0,F$6/ISI!F$8*1000)</f>
        <v>0</v>
      </c>
      <c r="G137" s="275">
        <f>IF(G$6=0,0,G$6/ISI!G$8*1000)</f>
        <v>0</v>
      </c>
      <c r="H137" s="275">
        <f>IF(H$6=0,0,H$6/ISI!H$8*1000)</f>
        <v>0</v>
      </c>
      <c r="I137" s="275">
        <f>IF(I$6=0,0,I$6/ISI!I$8*1000)</f>
        <v>0</v>
      </c>
      <c r="J137" s="275">
        <f>IF(J$6=0,0,J$6/ISI!J$8*1000)</f>
        <v>0</v>
      </c>
      <c r="K137" s="275">
        <f>IF(K$6=0,0,K$6/ISI!K$8*1000)</f>
        <v>0</v>
      </c>
      <c r="L137" s="275">
        <f>IF(L$6=0,0,L$6/ISI!L$8*1000)</f>
        <v>0</v>
      </c>
      <c r="M137" s="275">
        <f>IF(M$6=0,0,M$6/ISI!M$8*1000)</f>
        <v>0</v>
      </c>
      <c r="N137" s="275">
        <f>IF(N$6=0,0,N$6/ISI!N$8*1000)</f>
        <v>0</v>
      </c>
      <c r="O137" s="275">
        <f>IF(O$6=0,0,O$6/ISI!O$8*1000)</f>
        <v>0</v>
      </c>
      <c r="P137" s="275">
        <f>IF(P$6=0,0,P$6/ISI!P$8*1000)</f>
        <v>0</v>
      </c>
      <c r="Q137" s="275">
        <f>IF(Q$6=0,0,Q$6/ISI!Q$8*1000)</f>
        <v>0</v>
      </c>
      <c r="R137" s="275">
        <f>IF(R$6=0,0,R$6/ISI!R$8*1000)</f>
        <v>0</v>
      </c>
      <c r="S137" s="275">
        <f>IF(S$6=0,0,S$6/ISI!S$8*1000)</f>
        <v>0</v>
      </c>
      <c r="T137" s="275">
        <f>IF(T$6=0,0,T$6/ISI!T$8*1000)</f>
        <v>0</v>
      </c>
      <c r="U137" s="275">
        <f>IF(U$6=0,0,U$6/ISI!U$8*1000)</f>
        <v>0</v>
      </c>
      <c r="V137" s="275">
        <f>IF(V$6=0,0,V$6/ISI!V$8*1000)</f>
        <v>0</v>
      </c>
      <c r="W137" s="275">
        <f>IF(W$6=0,0,W$6/ISI!W$8*1000)</f>
        <v>0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</v>
      </c>
      <c r="C138" s="276">
        <f>IF(C$7=0,0,C$7/ISI!C$8*1000)</f>
        <v>0</v>
      </c>
      <c r="D138" s="276">
        <f>IF(D$7=0,0,D$7/ISI!D$8*1000)</f>
        <v>0</v>
      </c>
      <c r="E138" s="276">
        <f>IF(E$7=0,0,E$7/ISI!E$8*1000)</f>
        <v>0</v>
      </c>
      <c r="F138" s="276">
        <f>IF(F$7=0,0,F$7/ISI!F$8*1000)</f>
        <v>0</v>
      </c>
      <c r="G138" s="276">
        <f>IF(G$7=0,0,G$7/ISI!G$8*1000)</f>
        <v>0</v>
      </c>
      <c r="H138" s="276">
        <f>IF(H$7=0,0,H$7/ISI!H$8*1000)</f>
        <v>0</v>
      </c>
      <c r="I138" s="276">
        <f>IF(I$7=0,0,I$7/ISI!I$8*1000)</f>
        <v>0</v>
      </c>
      <c r="J138" s="276">
        <f>IF(J$7=0,0,J$7/ISI!J$8*1000)</f>
        <v>0</v>
      </c>
      <c r="K138" s="276">
        <f>IF(K$7=0,0,K$7/ISI!K$8*1000)</f>
        <v>0</v>
      </c>
      <c r="L138" s="276">
        <f>IF(L$7=0,0,L$7/ISI!L$8*1000)</f>
        <v>0</v>
      </c>
      <c r="M138" s="276">
        <f>IF(M$7=0,0,M$7/ISI!M$8*1000)</f>
        <v>0</v>
      </c>
      <c r="N138" s="276">
        <f>IF(N$7=0,0,N$7/ISI!N$8*1000)</f>
        <v>0</v>
      </c>
      <c r="O138" s="276">
        <f>IF(O$7=0,0,O$7/ISI!O$8*1000)</f>
        <v>0</v>
      </c>
      <c r="P138" s="276">
        <f>IF(P$7=0,0,P$7/ISI!P$8*1000)</f>
        <v>0</v>
      </c>
      <c r="Q138" s="276">
        <f>IF(Q$7=0,0,Q$7/ISI!Q$8*1000)</f>
        <v>0</v>
      </c>
      <c r="R138" s="276">
        <f>IF(R$7=0,0,R$7/ISI!R$8*1000)</f>
        <v>0</v>
      </c>
      <c r="S138" s="276">
        <f>IF(S$7=0,0,S$7/ISI!S$8*1000)</f>
        <v>0</v>
      </c>
      <c r="T138" s="276">
        <f>IF(T$7=0,0,T$7/ISI!T$8*1000)</f>
        <v>0</v>
      </c>
      <c r="U138" s="276">
        <f>IF(U$7=0,0,U$7/ISI!U$8*1000)</f>
        <v>0</v>
      </c>
      <c r="V138" s="276">
        <f>IF(V$7=0,0,V$7/ISI!V$8*1000)</f>
        <v>0</v>
      </c>
      <c r="W138" s="276">
        <f>IF(W$7=0,0,W$7/ISI!W$8*1000)</f>
        <v>0</v>
      </c>
      <c r="DA138" s="77"/>
    </row>
    <row r="139" spans="1:105" ht="12" customHeight="1" x14ac:dyDescent="0.25">
      <c r="A139" s="202" t="s">
        <v>94</v>
      </c>
      <c r="B139" s="276">
        <f>IF(B$8=0,0,B$8/ISI!B$8*1000)</f>
        <v>0</v>
      </c>
      <c r="C139" s="276">
        <f>IF(C$8=0,0,C$8/ISI!C$8*1000)</f>
        <v>0</v>
      </c>
      <c r="D139" s="276">
        <f>IF(D$8=0,0,D$8/ISI!D$8*1000)</f>
        <v>0</v>
      </c>
      <c r="E139" s="276">
        <f>IF(E$8=0,0,E$8/ISI!E$8*1000)</f>
        <v>0</v>
      </c>
      <c r="F139" s="276">
        <f>IF(F$8=0,0,F$8/ISI!F$8*1000)</f>
        <v>0</v>
      </c>
      <c r="G139" s="276">
        <f>IF(G$8=0,0,G$8/ISI!G$8*1000)</f>
        <v>0</v>
      </c>
      <c r="H139" s="276">
        <f>IF(H$8=0,0,H$8/ISI!H$8*1000)</f>
        <v>0</v>
      </c>
      <c r="I139" s="276">
        <f>IF(I$8=0,0,I$8/ISI!I$8*1000)</f>
        <v>0</v>
      </c>
      <c r="J139" s="276">
        <f>IF(J$8=0,0,J$8/ISI!J$8*1000)</f>
        <v>0</v>
      </c>
      <c r="K139" s="276">
        <f>IF(K$8=0,0,K$8/ISI!K$8*1000)</f>
        <v>0</v>
      </c>
      <c r="L139" s="276">
        <f>IF(L$8=0,0,L$8/ISI!L$8*1000)</f>
        <v>0</v>
      </c>
      <c r="M139" s="276">
        <f>IF(M$8=0,0,M$8/ISI!M$8*1000)</f>
        <v>0</v>
      </c>
      <c r="N139" s="276">
        <f>IF(N$8=0,0,N$8/ISI!N$8*1000)</f>
        <v>0</v>
      </c>
      <c r="O139" s="276">
        <f>IF(O$8=0,0,O$8/ISI!O$8*1000)</f>
        <v>0</v>
      </c>
      <c r="P139" s="276">
        <f>IF(P$8=0,0,P$8/ISI!P$8*1000)</f>
        <v>0</v>
      </c>
      <c r="Q139" s="276">
        <f>IF(Q$8=0,0,Q$8/ISI!Q$8*1000)</f>
        <v>0</v>
      </c>
      <c r="R139" s="276">
        <f>IF(R$8=0,0,R$8/ISI!R$8*1000)</f>
        <v>0</v>
      </c>
      <c r="S139" s="276">
        <f>IF(S$8=0,0,S$8/ISI!S$8*1000)</f>
        <v>0</v>
      </c>
      <c r="T139" s="276">
        <f>IF(T$8=0,0,T$8/ISI!T$8*1000)</f>
        <v>0</v>
      </c>
      <c r="U139" s="276">
        <f>IF(U$8=0,0,U$8/ISI!U$8*1000)</f>
        <v>0</v>
      </c>
      <c r="V139" s="276">
        <f>IF(V$8=0,0,V$8/ISI!V$8*1000)</f>
        <v>0</v>
      </c>
      <c r="W139" s="276">
        <f>IF(W$8=0,0,W$8/ISI!W$8*1000)</f>
        <v>0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</v>
      </c>
      <c r="C140" s="276">
        <f>IF(C$9=0,0,C$9/ISI!C$8*1000)</f>
        <v>0</v>
      </c>
      <c r="D140" s="276">
        <f>IF(D$9=0,0,D$9/ISI!D$8*1000)</f>
        <v>0</v>
      </c>
      <c r="E140" s="276">
        <f>IF(E$9=0,0,E$9/ISI!E$8*1000)</f>
        <v>0</v>
      </c>
      <c r="F140" s="276">
        <f>IF(F$9=0,0,F$9/ISI!F$8*1000)</f>
        <v>0</v>
      </c>
      <c r="G140" s="276">
        <f>IF(G$9=0,0,G$9/ISI!G$8*1000)</f>
        <v>0</v>
      </c>
      <c r="H140" s="276">
        <f>IF(H$9=0,0,H$9/ISI!H$8*1000)</f>
        <v>0</v>
      </c>
      <c r="I140" s="276">
        <f>IF(I$9=0,0,I$9/ISI!I$8*1000)</f>
        <v>0</v>
      </c>
      <c r="J140" s="276">
        <f>IF(J$9=0,0,J$9/ISI!J$8*1000)</f>
        <v>0</v>
      </c>
      <c r="K140" s="276">
        <f>IF(K$9=0,0,K$9/ISI!K$8*1000)</f>
        <v>0</v>
      </c>
      <c r="L140" s="276">
        <f>IF(L$9=0,0,L$9/ISI!L$8*1000)</f>
        <v>0</v>
      </c>
      <c r="M140" s="276">
        <f>IF(M$9=0,0,M$9/ISI!M$8*1000)</f>
        <v>0</v>
      </c>
      <c r="N140" s="276">
        <f>IF(N$9=0,0,N$9/ISI!N$8*1000)</f>
        <v>0</v>
      </c>
      <c r="O140" s="276">
        <f>IF(O$9=0,0,O$9/ISI!O$8*1000)</f>
        <v>0</v>
      </c>
      <c r="P140" s="276">
        <f>IF(P$9=0,0,P$9/ISI!P$8*1000)</f>
        <v>0</v>
      </c>
      <c r="Q140" s="276">
        <f>IF(Q$9=0,0,Q$9/ISI!Q$8*1000)</f>
        <v>0</v>
      </c>
      <c r="R140" s="276">
        <f>IF(R$9=0,0,R$9/ISI!R$8*1000)</f>
        <v>0</v>
      </c>
      <c r="S140" s="276">
        <f>IF(S$9=0,0,S$9/ISI!S$8*1000)</f>
        <v>0</v>
      </c>
      <c r="T140" s="276">
        <f>IF(T$9=0,0,T$9/ISI!T$8*1000)</f>
        <v>0</v>
      </c>
      <c r="U140" s="276">
        <f>IF(U$9=0,0,U$9/ISI!U$8*1000)</f>
        <v>0</v>
      </c>
      <c r="V140" s="276">
        <f>IF(V$9=0,0,V$9/ISI!V$8*1000)</f>
        <v>0</v>
      </c>
      <c r="W140" s="276">
        <f>IF(W$9=0,0,W$9/ISI!W$8*1000)</f>
        <v>0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</v>
      </c>
      <c r="C141" s="277">
        <f>IF(C$10=0,0,C$10/ISI!C$8*1000)</f>
        <v>0</v>
      </c>
      <c r="D141" s="277">
        <f>IF(D$10=0,0,D$10/ISI!D$8*1000)</f>
        <v>0</v>
      </c>
      <c r="E141" s="277">
        <f>IF(E$10=0,0,E$10/ISI!E$8*1000)</f>
        <v>0</v>
      </c>
      <c r="F141" s="277">
        <f>IF(F$10=0,0,F$10/ISI!F$8*1000)</f>
        <v>0</v>
      </c>
      <c r="G141" s="277">
        <f>IF(G$10=0,0,G$10/ISI!G$8*1000)</f>
        <v>0</v>
      </c>
      <c r="H141" s="277">
        <f>IF(H$10=0,0,H$10/ISI!H$8*1000)</f>
        <v>0</v>
      </c>
      <c r="I141" s="277">
        <f>IF(I$10=0,0,I$10/ISI!I$8*1000)</f>
        <v>0</v>
      </c>
      <c r="J141" s="277">
        <f>IF(J$10=0,0,J$10/ISI!J$8*1000)</f>
        <v>0</v>
      </c>
      <c r="K141" s="277">
        <f>IF(K$10=0,0,K$10/ISI!K$8*1000)</f>
        <v>0</v>
      </c>
      <c r="L141" s="277">
        <f>IF(L$10=0,0,L$10/ISI!L$8*1000)</f>
        <v>0</v>
      </c>
      <c r="M141" s="277">
        <f>IF(M$10=0,0,M$10/ISI!M$8*1000)</f>
        <v>0</v>
      </c>
      <c r="N141" s="277">
        <f>IF(N$10=0,0,N$10/ISI!N$8*1000)</f>
        <v>0</v>
      </c>
      <c r="O141" s="277">
        <f>IF(O$10=0,0,O$10/ISI!O$8*1000)</f>
        <v>0</v>
      </c>
      <c r="P141" s="277">
        <f>IF(P$10=0,0,P$10/ISI!P$8*1000)</f>
        <v>0</v>
      </c>
      <c r="Q141" s="277">
        <f>IF(Q$10=0,0,Q$10/ISI!Q$8*1000)</f>
        <v>0</v>
      </c>
      <c r="R141" s="277">
        <f>IF(R$10=0,0,R$10/ISI!R$8*1000)</f>
        <v>0</v>
      </c>
      <c r="S141" s="277">
        <f>IF(S$10=0,0,S$10/ISI!S$8*1000)</f>
        <v>0</v>
      </c>
      <c r="T141" s="277">
        <f>IF(T$10=0,0,T$10/ISI!T$8*1000)</f>
        <v>0</v>
      </c>
      <c r="U141" s="277">
        <f>IF(U$10=0,0,U$10/ISI!U$8*1000)</f>
        <v>0</v>
      </c>
      <c r="V141" s="277">
        <f>IF(V$10=0,0,V$10/ISI!V$8*1000)</f>
        <v>0</v>
      </c>
      <c r="W141" s="277">
        <f>IF(W$10=0,0,W$10/ISI!W$8*1000)</f>
        <v>0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0</v>
      </c>
      <c r="C142" s="278">
        <f>IF(C$16=0,0,C$16/ISI!C$8*1000)</f>
        <v>0</v>
      </c>
      <c r="D142" s="278">
        <f>IF(D$16=0,0,D$16/ISI!D$8*1000)</f>
        <v>0</v>
      </c>
      <c r="E142" s="278">
        <f>IF(E$16=0,0,E$16/ISI!E$8*1000)</f>
        <v>0</v>
      </c>
      <c r="F142" s="278">
        <f>IF(F$16=0,0,F$16/ISI!F$8*1000)</f>
        <v>0</v>
      </c>
      <c r="G142" s="278">
        <f>IF(G$16=0,0,G$16/ISI!G$8*1000)</f>
        <v>0</v>
      </c>
      <c r="H142" s="278">
        <f>IF(H$16=0,0,H$16/ISI!H$8*1000)</f>
        <v>0</v>
      </c>
      <c r="I142" s="278">
        <f>IF(I$16=0,0,I$16/ISI!I$8*1000)</f>
        <v>0</v>
      </c>
      <c r="J142" s="278">
        <f>IF(J$16=0,0,J$16/ISI!J$8*1000)</f>
        <v>0</v>
      </c>
      <c r="K142" s="278">
        <f>IF(K$16=0,0,K$16/ISI!K$8*1000)</f>
        <v>0</v>
      </c>
      <c r="L142" s="278">
        <f>IF(L$16=0,0,L$16/ISI!L$8*1000)</f>
        <v>0</v>
      </c>
      <c r="M142" s="278">
        <f>IF(M$16=0,0,M$16/ISI!M$8*1000)</f>
        <v>0</v>
      </c>
      <c r="N142" s="278">
        <f>IF(N$16=0,0,N$16/ISI!N$8*1000)</f>
        <v>0</v>
      </c>
      <c r="O142" s="278">
        <f>IF(O$16=0,0,O$16/ISI!O$8*1000)</f>
        <v>0</v>
      </c>
      <c r="P142" s="278">
        <f>IF(P$16=0,0,P$16/ISI!P$8*1000)</f>
        <v>0</v>
      </c>
      <c r="Q142" s="278">
        <f>IF(Q$16=0,0,Q$16/ISI!Q$8*1000)</f>
        <v>0</v>
      </c>
      <c r="R142" s="278">
        <f>IF(R$16=0,0,R$16/ISI!R$8*1000)</f>
        <v>0</v>
      </c>
      <c r="S142" s="278">
        <f>IF(S$16=0,0,S$16/ISI!S$8*1000)</f>
        <v>0</v>
      </c>
      <c r="T142" s="278">
        <f>IF(T$16=0,0,T$16/ISI!T$8*1000)</f>
        <v>0</v>
      </c>
      <c r="U142" s="278">
        <f>IF(U$16=0,0,U$16/ISI!U$8*1000)</f>
        <v>0</v>
      </c>
      <c r="V142" s="278">
        <f>IF(V$16=0,0,V$16/ISI!V$8*1000)</f>
        <v>0</v>
      </c>
      <c r="W142" s="278">
        <f>IF(W$16=0,0,W$16/ISI!W$8*1000)</f>
        <v>0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0</v>
      </c>
      <c r="C143" s="278">
        <f>IF(C$22=0,0,C$22/ISI!C$8*1000)</f>
        <v>0</v>
      </c>
      <c r="D143" s="278">
        <f>IF(D$22=0,0,D$22/ISI!D$8*1000)</f>
        <v>0</v>
      </c>
      <c r="E143" s="278">
        <f>IF(E$22=0,0,E$22/ISI!E$8*1000)</f>
        <v>0</v>
      </c>
      <c r="F143" s="278">
        <f>IF(F$22=0,0,F$22/ISI!F$8*1000)</f>
        <v>0</v>
      </c>
      <c r="G143" s="278">
        <f>IF(G$22=0,0,G$22/ISI!G$8*1000)</f>
        <v>0</v>
      </c>
      <c r="H143" s="278">
        <f>IF(H$22=0,0,H$22/ISI!H$8*1000)</f>
        <v>0</v>
      </c>
      <c r="I143" s="278">
        <f>IF(I$22=0,0,I$22/ISI!I$8*1000)</f>
        <v>0</v>
      </c>
      <c r="J143" s="278">
        <f>IF(J$22=0,0,J$22/ISI!J$8*1000)</f>
        <v>0</v>
      </c>
      <c r="K143" s="278">
        <f>IF(K$22=0,0,K$22/ISI!K$8*1000)</f>
        <v>0</v>
      </c>
      <c r="L143" s="278">
        <f>IF(L$22=0,0,L$22/ISI!L$8*1000)</f>
        <v>0</v>
      </c>
      <c r="M143" s="278">
        <f>IF(M$22=0,0,M$22/ISI!M$8*1000)</f>
        <v>0</v>
      </c>
      <c r="N143" s="278">
        <f>IF(N$22=0,0,N$22/ISI!N$8*1000)</f>
        <v>0</v>
      </c>
      <c r="O143" s="278">
        <f>IF(O$22=0,0,O$22/ISI!O$8*1000)</f>
        <v>0</v>
      </c>
      <c r="P143" s="278">
        <f>IF(P$22=0,0,P$22/ISI!P$8*1000)</f>
        <v>0</v>
      </c>
      <c r="Q143" s="278">
        <f>IF(Q$22=0,0,Q$22/ISI!Q$8*1000)</f>
        <v>0</v>
      </c>
      <c r="R143" s="278">
        <f>IF(R$22=0,0,R$22/ISI!R$8*1000)</f>
        <v>0</v>
      </c>
      <c r="S143" s="278">
        <f>IF(S$22=0,0,S$22/ISI!S$8*1000)</f>
        <v>0</v>
      </c>
      <c r="T143" s="278">
        <f>IF(T$22=0,0,T$22/ISI!T$8*1000)</f>
        <v>0</v>
      </c>
      <c r="U143" s="278">
        <f>IF(U$22=0,0,U$22/ISI!U$8*1000)</f>
        <v>0</v>
      </c>
      <c r="V143" s="278">
        <f>IF(V$22=0,0,V$22/ISI!V$8*1000)</f>
        <v>0</v>
      </c>
      <c r="W143" s="278">
        <f>IF(W$22=0,0,W$22/ISI!W$8*1000)</f>
        <v>0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0</v>
      </c>
      <c r="C144" s="278">
        <f>IF(C$28=0,0,C$28/ISI!C$8*1000)</f>
        <v>0</v>
      </c>
      <c r="D144" s="278">
        <f>IF(D$28=0,0,D$28/ISI!D$8*1000)</f>
        <v>0</v>
      </c>
      <c r="E144" s="278">
        <f>IF(E$28=0,0,E$28/ISI!E$8*1000)</f>
        <v>0</v>
      </c>
      <c r="F144" s="278">
        <f>IF(F$28=0,0,F$28/ISI!F$8*1000)</f>
        <v>0</v>
      </c>
      <c r="G144" s="278">
        <f>IF(G$28=0,0,G$28/ISI!G$8*1000)</f>
        <v>0</v>
      </c>
      <c r="H144" s="278">
        <f>IF(H$28=0,0,H$28/ISI!H$8*1000)</f>
        <v>0</v>
      </c>
      <c r="I144" s="278">
        <f>IF(I$28=0,0,I$28/ISI!I$8*1000)</f>
        <v>0</v>
      </c>
      <c r="J144" s="278">
        <f>IF(J$28=0,0,J$28/ISI!J$8*1000)</f>
        <v>0</v>
      </c>
      <c r="K144" s="278">
        <f>IF(K$28=0,0,K$28/ISI!K$8*1000)</f>
        <v>0</v>
      </c>
      <c r="L144" s="278">
        <f>IF(L$28=0,0,L$28/ISI!L$8*1000)</f>
        <v>0</v>
      </c>
      <c r="M144" s="278">
        <f>IF(M$28=0,0,M$28/ISI!M$8*1000)</f>
        <v>0</v>
      </c>
      <c r="N144" s="278">
        <f>IF(N$28=0,0,N$28/ISI!N$8*1000)</f>
        <v>0</v>
      </c>
      <c r="O144" s="278">
        <f>IF(O$28=0,0,O$28/ISI!O$8*1000)</f>
        <v>0</v>
      </c>
      <c r="P144" s="278">
        <f>IF(P$28=0,0,P$28/ISI!P$8*1000)</f>
        <v>0</v>
      </c>
      <c r="Q144" s="278">
        <f>IF(Q$28=0,0,Q$28/ISI!Q$8*1000)</f>
        <v>0</v>
      </c>
      <c r="R144" s="278">
        <f>IF(R$28=0,0,R$28/ISI!R$8*1000)</f>
        <v>0</v>
      </c>
      <c r="S144" s="278">
        <f>IF(S$28=0,0,S$28/ISI!S$8*1000)</f>
        <v>0</v>
      </c>
      <c r="T144" s="278">
        <f>IF(T$28=0,0,T$28/ISI!T$8*1000)</f>
        <v>0</v>
      </c>
      <c r="U144" s="278">
        <f>IF(U$28=0,0,U$28/ISI!U$8*1000)</f>
        <v>0</v>
      </c>
      <c r="V144" s="278">
        <f>IF(V$28=0,0,V$28/ISI!V$8*1000)</f>
        <v>0</v>
      </c>
      <c r="W144" s="278">
        <f>IF(W$28=0,0,W$28/ISI!W$8*1000)</f>
        <v>0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0</v>
      </c>
      <c r="C145" s="279">
        <f>IF(C$35=0,0,C$35/ISI!C$8*1000)</f>
        <v>0</v>
      </c>
      <c r="D145" s="279">
        <f>IF(D$35=0,0,D$35/ISI!D$8*1000)</f>
        <v>0</v>
      </c>
      <c r="E145" s="279">
        <f>IF(E$35=0,0,E$35/ISI!E$8*1000)</f>
        <v>0</v>
      </c>
      <c r="F145" s="279">
        <f>IF(F$35=0,0,F$35/ISI!F$8*1000)</f>
        <v>0</v>
      </c>
      <c r="G145" s="279">
        <f>IF(G$35=0,0,G$35/ISI!G$8*1000)</f>
        <v>0</v>
      </c>
      <c r="H145" s="279">
        <f>IF(H$35=0,0,H$35/ISI!H$8*1000)</f>
        <v>0</v>
      </c>
      <c r="I145" s="279">
        <f>IF(I$35=0,0,I$35/ISI!I$8*1000)</f>
        <v>0</v>
      </c>
      <c r="J145" s="279">
        <f>IF(J$35=0,0,J$35/ISI!J$8*1000)</f>
        <v>0</v>
      </c>
      <c r="K145" s="279">
        <f>IF(K$35=0,0,K$35/ISI!K$8*1000)</f>
        <v>0</v>
      </c>
      <c r="L145" s="279">
        <f>IF(L$35=0,0,L$35/ISI!L$8*1000)</f>
        <v>0</v>
      </c>
      <c r="M145" s="279">
        <f>IF(M$35=0,0,M$35/ISI!M$8*1000)</f>
        <v>0</v>
      </c>
      <c r="N145" s="279">
        <f>IF(N$35=0,0,N$35/ISI!N$8*1000)</f>
        <v>0</v>
      </c>
      <c r="O145" s="279">
        <f>IF(O$35=0,0,O$35/ISI!O$8*1000)</f>
        <v>0</v>
      </c>
      <c r="P145" s="279">
        <f>IF(P$35=0,0,P$35/ISI!P$8*1000)</f>
        <v>0</v>
      </c>
      <c r="Q145" s="279">
        <f>IF(Q$35=0,0,Q$35/ISI!Q$8*1000)</f>
        <v>0</v>
      </c>
      <c r="R145" s="279">
        <f>IF(R$35=0,0,R$35/ISI!R$8*1000)</f>
        <v>0</v>
      </c>
      <c r="S145" s="279">
        <f>IF(S$35=0,0,S$35/ISI!S$8*1000)</f>
        <v>0</v>
      </c>
      <c r="T145" s="279">
        <f>IF(T$35=0,0,T$35/ISI!T$8*1000)</f>
        <v>0</v>
      </c>
      <c r="U145" s="279">
        <f>IF(U$35=0,0,U$35/ISI!U$8*1000)</f>
        <v>0</v>
      </c>
      <c r="V145" s="279">
        <f>IF(V$35=0,0,V$35/ISI!V$8*1000)</f>
        <v>0</v>
      </c>
      <c r="W145" s="279">
        <f>IF(W$35=0,0,W$35/ISI!W$8*1000)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0</v>
      </c>
      <c r="C147" s="274">
        <f t="shared" si="33"/>
        <v>0</v>
      </c>
      <c r="D147" s="274">
        <f t="shared" si="33"/>
        <v>0</v>
      </c>
      <c r="E147" s="274">
        <f t="shared" si="33"/>
        <v>0</v>
      </c>
      <c r="F147" s="274">
        <f t="shared" si="33"/>
        <v>0</v>
      </c>
      <c r="G147" s="274">
        <f t="shared" si="33"/>
        <v>0</v>
      </c>
      <c r="H147" s="274">
        <f t="shared" si="33"/>
        <v>0</v>
      </c>
      <c r="I147" s="274">
        <f t="shared" si="33"/>
        <v>0</v>
      </c>
      <c r="J147" s="274">
        <f t="shared" si="33"/>
        <v>0</v>
      </c>
      <c r="K147" s="274">
        <f t="shared" si="33"/>
        <v>0</v>
      </c>
      <c r="L147" s="274">
        <f t="shared" si="33"/>
        <v>0</v>
      </c>
      <c r="M147" s="274">
        <f t="shared" si="33"/>
        <v>0</v>
      </c>
      <c r="N147" s="274">
        <f t="shared" si="33"/>
        <v>0</v>
      </c>
      <c r="O147" s="274">
        <f t="shared" si="33"/>
        <v>0</v>
      </c>
      <c r="P147" s="274">
        <f t="shared" si="33"/>
        <v>0</v>
      </c>
      <c r="Q147" s="274">
        <f t="shared" si="33"/>
        <v>0</v>
      </c>
      <c r="R147" s="274">
        <f t="shared" si="33"/>
        <v>0</v>
      </c>
      <c r="S147" s="274">
        <f t="shared" si="33"/>
        <v>0</v>
      </c>
      <c r="T147" s="274">
        <f t="shared" si="33"/>
        <v>0</v>
      </c>
      <c r="U147" s="274">
        <f t="shared" si="33"/>
        <v>0</v>
      </c>
      <c r="V147" s="274">
        <f t="shared" si="33"/>
        <v>0</v>
      </c>
      <c r="W147" s="274">
        <f t="shared" si="33"/>
        <v>0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</v>
      </c>
      <c r="C148" s="275">
        <f>IF(C$55=0,0,C$55/ISI!C$9*1000)</f>
        <v>0</v>
      </c>
      <c r="D148" s="275">
        <f>IF(D$55=0,0,D$55/ISI!D$9*1000)</f>
        <v>0</v>
      </c>
      <c r="E148" s="275">
        <f>IF(E$55=0,0,E$55/ISI!E$9*1000)</f>
        <v>0</v>
      </c>
      <c r="F148" s="275">
        <f>IF(F$55=0,0,F$55/ISI!F$9*1000)</f>
        <v>0</v>
      </c>
      <c r="G148" s="275">
        <f>IF(G$55=0,0,G$55/ISI!G$9*1000)</f>
        <v>0</v>
      </c>
      <c r="H148" s="275">
        <f>IF(H$55=0,0,H$55/ISI!H$9*1000)</f>
        <v>0</v>
      </c>
      <c r="I148" s="275">
        <f>IF(I$55=0,0,I$55/ISI!I$9*1000)</f>
        <v>0</v>
      </c>
      <c r="J148" s="275">
        <f>IF(J$55=0,0,J$55/ISI!J$9*1000)</f>
        <v>0</v>
      </c>
      <c r="K148" s="275">
        <f>IF(K$55=0,0,K$55/ISI!K$9*1000)</f>
        <v>0</v>
      </c>
      <c r="L148" s="275">
        <f>IF(L$55=0,0,L$55/ISI!L$9*1000)</f>
        <v>0</v>
      </c>
      <c r="M148" s="275">
        <f>IF(M$55=0,0,M$55/ISI!M$9*1000)</f>
        <v>0</v>
      </c>
      <c r="N148" s="275">
        <f>IF(N$55=0,0,N$55/ISI!N$9*1000)</f>
        <v>0</v>
      </c>
      <c r="O148" s="275">
        <f>IF(O$55=0,0,O$55/ISI!O$9*1000)</f>
        <v>0</v>
      </c>
      <c r="P148" s="275">
        <f>IF(P$55=0,0,P$55/ISI!P$9*1000)</f>
        <v>0</v>
      </c>
      <c r="Q148" s="275">
        <f>IF(Q$55=0,0,Q$55/ISI!Q$9*1000)</f>
        <v>0</v>
      </c>
      <c r="R148" s="275">
        <f>IF(R$55=0,0,R$55/ISI!R$9*1000)</f>
        <v>0</v>
      </c>
      <c r="S148" s="275">
        <f>IF(S$55=0,0,S$55/ISI!S$9*1000)</f>
        <v>0</v>
      </c>
      <c r="T148" s="275">
        <f>IF(T$55=0,0,T$55/ISI!T$9*1000)</f>
        <v>0</v>
      </c>
      <c r="U148" s="275">
        <f>IF(U$55=0,0,U$55/ISI!U$9*1000)</f>
        <v>0</v>
      </c>
      <c r="V148" s="275">
        <f>IF(V$55=0,0,V$55/ISI!V$9*1000)</f>
        <v>0</v>
      </c>
      <c r="W148" s="275">
        <f>IF(W$55=0,0,W$55/ISI!W$9*1000)</f>
        <v>0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</v>
      </c>
      <c r="C149" s="276">
        <f>IF(C$56=0,0,C$56/ISI!C$9*1000)</f>
        <v>0</v>
      </c>
      <c r="D149" s="276">
        <f>IF(D$56=0,0,D$56/ISI!D$9*1000)</f>
        <v>0</v>
      </c>
      <c r="E149" s="276">
        <f>IF(E$56=0,0,E$56/ISI!E$9*1000)</f>
        <v>0</v>
      </c>
      <c r="F149" s="276">
        <f>IF(F$56=0,0,F$56/ISI!F$9*1000)</f>
        <v>0</v>
      </c>
      <c r="G149" s="276">
        <f>IF(G$56=0,0,G$56/ISI!G$9*1000)</f>
        <v>0</v>
      </c>
      <c r="H149" s="276">
        <f>IF(H$56=0,0,H$56/ISI!H$9*1000)</f>
        <v>0</v>
      </c>
      <c r="I149" s="276">
        <f>IF(I$56=0,0,I$56/ISI!I$9*1000)</f>
        <v>0</v>
      </c>
      <c r="J149" s="276">
        <f>IF(J$56=0,0,J$56/ISI!J$9*1000)</f>
        <v>0</v>
      </c>
      <c r="K149" s="276">
        <f>IF(K$56=0,0,K$56/ISI!K$9*1000)</f>
        <v>0</v>
      </c>
      <c r="L149" s="276">
        <f>IF(L$56=0,0,L$56/ISI!L$9*1000)</f>
        <v>0</v>
      </c>
      <c r="M149" s="276">
        <f>IF(M$56=0,0,M$56/ISI!M$9*1000)</f>
        <v>0</v>
      </c>
      <c r="N149" s="276">
        <f>IF(N$56=0,0,N$56/ISI!N$9*1000)</f>
        <v>0</v>
      </c>
      <c r="O149" s="276">
        <f>IF(O$56=0,0,O$56/ISI!O$9*1000)</f>
        <v>0</v>
      </c>
      <c r="P149" s="276">
        <f>IF(P$56=0,0,P$56/ISI!P$9*1000)</f>
        <v>0</v>
      </c>
      <c r="Q149" s="276">
        <f>IF(Q$56=0,0,Q$56/ISI!Q$9*1000)</f>
        <v>0</v>
      </c>
      <c r="R149" s="276">
        <f>IF(R$56=0,0,R$56/ISI!R$9*1000)</f>
        <v>0</v>
      </c>
      <c r="S149" s="276">
        <f>IF(S$56=0,0,S$56/ISI!S$9*1000)</f>
        <v>0</v>
      </c>
      <c r="T149" s="276">
        <f>IF(T$56=0,0,T$56/ISI!T$9*1000)</f>
        <v>0</v>
      </c>
      <c r="U149" s="276">
        <f>IF(U$56=0,0,U$56/ISI!U$9*1000)</f>
        <v>0</v>
      </c>
      <c r="V149" s="276">
        <f>IF(V$56=0,0,V$56/ISI!V$9*1000)</f>
        <v>0</v>
      </c>
      <c r="W149" s="276">
        <f>IF(W$56=0,0,W$56/ISI!W$9*1000)</f>
        <v>0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0</v>
      </c>
      <c r="C150" s="276">
        <f>IF(C$57=0,0,C$57/ISI!C$9*1000)</f>
        <v>0</v>
      </c>
      <c r="D150" s="276">
        <f>IF(D$57=0,0,D$57/ISI!D$9*1000)</f>
        <v>0</v>
      </c>
      <c r="E150" s="276">
        <f>IF(E$57=0,0,E$57/ISI!E$9*1000)</f>
        <v>0</v>
      </c>
      <c r="F150" s="276">
        <f>IF(F$57=0,0,F$57/ISI!F$9*1000)</f>
        <v>0</v>
      </c>
      <c r="G150" s="276">
        <f>IF(G$57=0,0,G$57/ISI!G$9*1000)</f>
        <v>0</v>
      </c>
      <c r="H150" s="276">
        <f>IF(H$57=0,0,H$57/ISI!H$9*1000)</f>
        <v>0</v>
      </c>
      <c r="I150" s="276">
        <f>IF(I$57=0,0,I$57/ISI!I$9*1000)</f>
        <v>0</v>
      </c>
      <c r="J150" s="276">
        <f>IF(J$57=0,0,J$57/ISI!J$9*1000)</f>
        <v>0</v>
      </c>
      <c r="K150" s="276">
        <f>IF(K$57=0,0,K$57/ISI!K$9*1000)</f>
        <v>0</v>
      </c>
      <c r="L150" s="276">
        <f>IF(L$57=0,0,L$57/ISI!L$9*1000)</f>
        <v>0</v>
      </c>
      <c r="M150" s="276">
        <f>IF(M$57=0,0,M$57/ISI!M$9*1000)</f>
        <v>0</v>
      </c>
      <c r="N150" s="276">
        <f>IF(N$57=0,0,N$57/ISI!N$9*1000)</f>
        <v>0</v>
      </c>
      <c r="O150" s="276">
        <f>IF(O$57=0,0,O$57/ISI!O$9*1000)</f>
        <v>0</v>
      </c>
      <c r="P150" s="276">
        <f>IF(P$57=0,0,P$57/ISI!P$9*1000)</f>
        <v>0</v>
      </c>
      <c r="Q150" s="276">
        <f>IF(Q$57=0,0,Q$57/ISI!Q$9*1000)</f>
        <v>0</v>
      </c>
      <c r="R150" s="276">
        <f>IF(R$57=0,0,R$57/ISI!R$9*1000)</f>
        <v>0</v>
      </c>
      <c r="S150" s="276">
        <f>IF(S$57=0,0,S$57/ISI!S$9*1000)</f>
        <v>0</v>
      </c>
      <c r="T150" s="276">
        <f>IF(T$57=0,0,T$57/ISI!T$9*1000)</f>
        <v>0</v>
      </c>
      <c r="U150" s="276">
        <f>IF(U$57=0,0,U$57/ISI!U$9*1000)</f>
        <v>0</v>
      </c>
      <c r="V150" s="276">
        <f>IF(V$57=0,0,V$57/ISI!V$9*1000)</f>
        <v>0</v>
      </c>
      <c r="W150" s="276">
        <f>IF(W$57=0,0,W$57/ISI!W$9*1000)</f>
        <v>0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</v>
      </c>
      <c r="C151" s="276">
        <f>IF(C$58=0,0,C$58/ISI!C$9*1000)</f>
        <v>0</v>
      </c>
      <c r="D151" s="276">
        <f>IF(D$58=0,0,D$58/ISI!D$9*1000)</f>
        <v>0</v>
      </c>
      <c r="E151" s="276">
        <f>IF(E$58=0,0,E$58/ISI!E$9*1000)</f>
        <v>0</v>
      </c>
      <c r="F151" s="276">
        <f>IF(F$58=0,0,F$58/ISI!F$9*1000)</f>
        <v>0</v>
      </c>
      <c r="G151" s="276">
        <f>IF(G$58=0,0,G$58/ISI!G$9*1000)</f>
        <v>0</v>
      </c>
      <c r="H151" s="276">
        <f>IF(H$58=0,0,H$58/ISI!H$9*1000)</f>
        <v>0</v>
      </c>
      <c r="I151" s="276">
        <f>IF(I$58=0,0,I$58/ISI!I$9*1000)</f>
        <v>0</v>
      </c>
      <c r="J151" s="276">
        <f>IF(J$58=0,0,J$58/ISI!J$9*1000)</f>
        <v>0</v>
      </c>
      <c r="K151" s="276">
        <f>IF(K$58=0,0,K$58/ISI!K$9*1000)</f>
        <v>0</v>
      </c>
      <c r="L151" s="276">
        <f>IF(L$58=0,0,L$58/ISI!L$9*1000)</f>
        <v>0</v>
      </c>
      <c r="M151" s="276">
        <f>IF(M$58=0,0,M$58/ISI!M$9*1000)</f>
        <v>0</v>
      </c>
      <c r="N151" s="276">
        <f>IF(N$58=0,0,N$58/ISI!N$9*1000)</f>
        <v>0</v>
      </c>
      <c r="O151" s="276">
        <f>IF(O$58=0,0,O$58/ISI!O$9*1000)</f>
        <v>0</v>
      </c>
      <c r="P151" s="276">
        <f>IF(P$58=0,0,P$58/ISI!P$9*1000)</f>
        <v>0</v>
      </c>
      <c r="Q151" s="276">
        <f>IF(Q$58=0,0,Q$58/ISI!Q$9*1000)</f>
        <v>0</v>
      </c>
      <c r="R151" s="276">
        <f>IF(R$58=0,0,R$58/ISI!R$9*1000)</f>
        <v>0</v>
      </c>
      <c r="S151" s="276">
        <f>IF(S$58=0,0,S$58/ISI!S$9*1000)</f>
        <v>0</v>
      </c>
      <c r="T151" s="276">
        <f>IF(T$58=0,0,T$58/ISI!T$9*1000)</f>
        <v>0</v>
      </c>
      <c r="U151" s="276">
        <f>IF(U$58=0,0,U$58/ISI!U$9*1000)</f>
        <v>0</v>
      </c>
      <c r="V151" s="276">
        <f>IF(V$58=0,0,V$58/ISI!V$9*1000)</f>
        <v>0</v>
      </c>
      <c r="W151" s="276">
        <f>IF(W$58=0,0,W$58/ISI!W$9*1000)</f>
        <v>0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</v>
      </c>
      <c r="C152" s="277">
        <f>IF(C$59=0,0,C$59/ISI!C$9*1000)</f>
        <v>0</v>
      </c>
      <c r="D152" s="277">
        <f>IF(D$59=0,0,D$59/ISI!D$9*1000)</f>
        <v>0</v>
      </c>
      <c r="E152" s="277">
        <f>IF(E$59=0,0,E$59/ISI!E$9*1000)</f>
        <v>0</v>
      </c>
      <c r="F152" s="277">
        <f>IF(F$59=0,0,F$59/ISI!F$9*1000)</f>
        <v>0</v>
      </c>
      <c r="G152" s="277">
        <f>IF(G$59=0,0,G$59/ISI!G$9*1000)</f>
        <v>0</v>
      </c>
      <c r="H152" s="277">
        <f>IF(H$59=0,0,H$59/ISI!H$9*1000)</f>
        <v>0</v>
      </c>
      <c r="I152" s="277">
        <f>IF(I$59=0,0,I$59/ISI!I$9*1000)</f>
        <v>0</v>
      </c>
      <c r="J152" s="277">
        <f>IF(J$59=0,0,J$59/ISI!J$9*1000)</f>
        <v>0</v>
      </c>
      <c r="K152" s="277">
        <f>IF(K$59=0,0,K$59/ISI!K$9*1000)</f>
        <v>0</v>
      </c>
      <c r="L152" s="277">
        <f>IF(L$59=0,0,L$59/ISI!L$9*1000)</f>
        <v>0</v>
      </c>
      <c r="M152" s="277">
        <f>IF(M$59=0,0,M$59/ISI!M$9*1000)</f>
        <v>0</v>
      </c>
      <c r="N152" s="277">
        <f>IF(N$59=0,0,N$59/ISI!N$9*1000)</f>
        <v>0</v>
      </c>
      <c r="O152" s="277">
        <f>IF(O$59=0,0,O$59/ISI!O$9*1000)</f>
        <v>0</v>
      </c>
      <c r="P152" s="277">
        <f>IF(P$59=0,0,P$59/ISI!P$9*1000)</f>
        <v>0</v>
      </c>
      <c r="Q152" s="277">
        <f>IF(Q$59=0,0,Q$59/ISI!Q$9*1000)</f>
        <v>0</v>
      </c>
      <c r="R152" s="277">
        <f>IF(R$59=0,0,R$59/ISI!R$9*1000)</f>
        <v>0</v>
      </c>
      <c r="S152" s="277">
        <f>IF(S$59=0,0,S$59/ISI!S$9*1000)</f>
        <v>0</v>
      </c>
      <c r="T152" s="277">
        <f>IF(T$59=0,0,T$59/ISI!T$9*1000)</f>
        <v>0</v>
      </c>
      <c r="U152" s="277">
        <f>IF(U$59=0,0,U$59/ISI!U$9*1000)</f>
        <v>0</v>
      </c>
      <c r="V152" s="277">
        <f>IF(V$59=0,0,V$59/ISI!V$9*1000)</f>
        <v>0</v>
      </c>
      <c r="W152" s="277">
        <f>IF(W$59=0,0,W$59/ISI!W$9*1000)</f>
        <v>0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0</v>
      </c>
      <c r="C153" s="278">
        <f>IF(C$65=0,0,C$65/ISI!C$9*1000)</f>
        <v>0</v>
      </c>
      <c r="D153" s="278">
        <f>IF(D$65=0,0,D$65/ISI!D$9*1000)</f>
        <v>0</v>
      </c>
      <c r="E153" s="278">
        <f>IF(E$65=0,0,E$65/ISI!E$9*1000)</f>
        <v>0</v>
      </c>
      <c r="F153" s="278">
        <f>IF(F$65=0,0,F$65/ISI!F$9*1000)</f>
        <v>0</v>
      </c>
      <c r="G153" s="278">
        <f>IF(G$65=0,0,G$65/ISI!G$9*1000)</f>
        <v>0</v>
      </c>
      <c r="H153" s="278">
        <f>IF(H$65=0,0,H$65/ISI!H$9*1000)</f>
        <v>0</v>
      </c>
      <c r="I153" s="278">
        <f>IF(I$65=0,0,I$65/ISI!I$9*1000)</f>
        <v>0</v>
      </c>
      <c r="J153" s="278">
        <f>IF(J$65=0,0,J$65/ISI!J$9*1000)</f>
        <v>0</v>
      </c>
      <c r="K153" s="278">
        <f>IF(K$65=0,0,K$65/ISI!K$9*1000)</f>
        <v>0</v>
      </c>
      <c r="L153" s="278">
        <f>IF(L$65=0,0,L$65/ISI!L$9*1000)</f>
        <v>0</v>
      </c>
      <c r="M153" s="278">
        <f>IF(M$65=0,0,M$65/ISI!M$9*1000)</f>
        <v>0</v>
      </c>
      <c r="N153" s="278">
        <f>IF(N$65=0,0,N$65/ISI!N$9*1000)</f>
        <v>0</v>
      </c>
      <c r="O153" s="278">
        <f>IF(O$65=0,0,O$65/ISI!O$9*1000)</f>
        <v>0</v>
      </c>
      <c r="P153" s="278">
        <f>IF(P$65=0,0,P$65/ISI!P$9*1000)</f>
        <v>0</v>
      </c>
      <c r="Q153" s="278">
        <f>IF(Q$65=0,0,Q$65/ISI!Q$9*1000)</f>
        <v>0</v>
      </c>
      <c r="R153" s="278">
        <f>IF(R$65=0,0,R$65/ISI!R$9*1000)</f>
        <v>0</v>
      </c>
      <c r="S153" s="278">
        <f>IF(S$65=0,0,S$65/ISI!S$9*1000)</f>
        <v>0</v>
      </c>
      <c r="T153" s="278">
        <f>IF(T$65=0,0,T$65/ISI!T$9*1000)</f>
        <v>0</v>
      </c>
      <c r="U153" s="278">
        <f>IF(U$65=0,0,U$65/ISI!U$9*1000)</f>
        <v>0</v>
      </c>
      <c r="V153" s="278">
        <f>IF(V$65=0,0,V$65/ISI!V$9*1000)</f>
        <v>0</v>
      </c>
      <c r="W153" s="278">
        <f>IF(W$65=0,0,W$65/ISI!W$9*1000)</f>
        <v>0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0</v>
      </c>
      <c r="C154" s="278">
        <f>IF(C$71=0,0,C$71/ISI!C$9*1000)</f>
        <v>0</v>
      </c>
      <c r="D154" s="278">
        <f>IF(D$71=0,0,D$71/ISI!D$9*1000)</f>
        <v>0</v>
      </c>
      <c r="E154" s="278">
        <f>IF(E$71=0,0,E$71/ISI!E$9*1000)</f>
        <v>0</v>
      </c>
      <c r="F154" s="278">
        <f>IF(F$71=0,0,F$71/ISI!F$9*1000)</f>
        <v>0</v>
      </c>
      <c r="G154" s="278">
        <f>IF(G$71=0,0,G$71/ISI!G$9*1000)</f>
        <v>0</v>
      </c>
      <c r="H154" s="278">
        <f>IF(H$71=0,0,H$71/ISI!H$9*1000)</f>
        <v>0</v>
      </c>
      <c r="I154" s="278">
        <f>IF(I$71=0,0,I$71/ISI!I$9*1000)</f>
        <v>0</v>
      </c>
      <c r="J154" s="278">
        <f>IF(J$71=0,0,J$71/ISI!J$9*1000)</f>
        <v>0</v>
      </c>
      <c r="K154" s="278">
        <f>IF(K$71=0,0,K$71/ISI!K$9*1000)</f>
        <v>0</v>
      </c>
      <c r="L154" s="278">
        <f>IF(L$71=0,0,L$71/ISI!L$9*1000)</f>
        <v>0</v>
      </c>
      <c r="M154" s="278">
        <f>IF(M$71=0,0,M$71/ISI!M$9*1000)</f>
        <v>0</v>
      </c>
      <c r="N154" s="278">
        <f>IF(N$71=0,0,N$71/ISI!N$9*1000)</f>
        <v>0</v>
      </c>
      <c r="O154" s="278">
        <f>IF(O$71=0,0,O$71/ISI!O$9*1000)</f>
        <v>0</v>
      </c>
      <c r="P154" s="278">
        <f>IF(P$71=0,0,P$71/ISI!P$9*1000)</f>
        <v>0</v>
      </c>
      <c r="Q154" s="278">
        <f>IF(Q$71=0,0,Q$71/ISI!Q$9*1000)</f>
        <v>0</v>
      </c>
      <c r="R154" s="278">
        <f>IF(R$71=0,0,R$71/ISI!R$9*1000)</f>
        <v>0</v>
      </c>
      <c r="S154" s="278">
        <f>IF(S$71=0,0,S$71/ISI!S$9*1000)</f>
        <v>0</v>
      </c>
      <c r="T154" s="278">
        <f>IF(T$71=0,0,T$71/ISI!T$9*1000)</f>
        <v>0</v>
      </c>
      <c r="U154" s="278">
        <f>IF(U$71=0,0,U$71/ISI!U$9*1000)</f>
        <v>0</v>
      </c>
      <c r="V154" s="278">
        <f>IF(V$71=0,0,V$71/ISI!V$9*1000)</f>
        <v>0</v>
      </c>
      <c r="W154" s="278">
        <f>IF(W$71=0,0,W$71/ISI!W$9*1000)</f>
        <v>0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0</v>
      </c>
      <c r="C155" s="278">
        <f>IF(C$72=0,0,C$72/ISI!C$9*1000)</f>
        <v>0</v>
      </c>
      <c r="D155" s="278">
        <f>IF(D$72=0,0,D$72/ISI!D$9*1000)</f>
        <v>0</v>
      </c>
      <c r="E155" s="278">
        <f>IF(E$72=0,0,E$72/ISI!E$9*1000)</f>
        <v>0</v>
      </c>
      <c r="F155" s="278">
        <f>IF(F$72=0,0,F$72/ISI!F$9*1000)</f>
        <v>0</v>
      </c>
      <c r="G155" s="278">
        <f>IF(G$72=0,0,G$72/ISI!G$9*1000)</f>
        <v>0</v>
      </c>
      <c r="H155" s="278">
        <f>IF(H$72=0,0,H$72/ISI!H$9*1000)</f>
        <v>0</v>
      </c>
      <c r="I155" s="278">
        <f>IF(I$72=0,0,I$72/ISI!I$9*1000)</f>
        <v>0</v>
      </c>
      <c r="J155" s="278">
        <f>IF(J$72=0,0,J$72/ISI!J$9*1000)</f>
        <v>0</v>
      </c>
      <c r="K155" s="278">
        <f>IF(K$72=0,0,K$72/ISI!K$9*1000)</f>
        <v>0</v>
      </c>
      <c r="L155" s="278">
        <f>IF(L$72=0,0,L$72/ISI!L$9*1000)</f>
        <v>0</v>
      </c>
      <c r="M155" s="278">
        <f>IF(M$72=0,0,M$72/ISI!M$9*1000)</f>
        <v>0</v>
      </c>
      <c r="N155" s="278">
        <f>IF(N$72=0,0,N$72/ISI!N$9*1000)</f>
        <v>0</v>
      </c>
      <c r="O155" s="278">
        <f>IF(O$72=0,0,O$72/ISI!O$9*1000)</f>
        <v>0</v>
      </c>
      <c r="P155" s="278">
        <f>IF(P$72=0,0,P$72/ISI!P$9*1000)</f>
        <v>0</v>
      </c>
      <c r="Q155" s="278">
        <f>IF(Q$72=0,0,Q$72/ISI!Q$9*1000)</f>
        <v>0</v>
      </c>
      <c r="R155" s="278">
        <f>IF(R$72=0,0,R$72/ISI!R$9*1000)</f>
        <v>0</v>
      </c>
      <c r="S155" s="278">
        <f>IF(S$72=0,0,S$72/ISI!S$9*1000)</f>
        <v>0</v>
      </c>
      <c r="T155" s="278">
        <f>IF(T$72=0,0,T$72/ISI!T$9*1000)</f>
        <v>0</v>
      </c>
      <c r="U155" s="278">
        <f>IF(U$72=0,0,U$72/ISI!U$9*1000)</f>
        <v>0</v>
      </c>
      <c r="V155" s="278">
        <f>IF(V$72=0,0,V$72/ISI!V$9*1000)</f>
        <v>0</v>
      </c>
      <c r="W155" s="278">
        <f>IF(W$72=0,0,W$72/ISI!W$9*1000)</f>
        <v>0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0</v>
      </c>
      <c r="C156" s="279">
        <f>IF(C$79=0,0,C$79/ISI!C$9*1000)</f>
        <v>0</v>
      </c>
      <c r="D156" s="279">
        <f>IF(D$79=0,0,D$79/ISI!D$9*1000)</f>
        <v>0</v>
      </c>
      <c r="E156" s="279">
        <f>IF(E$79=0,0,E$79/ISI!E$9*1000)</f>
        <v>0</v>
      </c>
      <c r="F156" s="279">
        <f>IF(F$79=0,0,F$79/ISI!F$9*1000)</f>
        <v>0</v>
      </c>
      <c r="G156" s="279">
        <f>IF(G$79=0,0,G$79/ISI!G$9*1000)</f>
        <v>0</v>
      </c>
      <c r="H156" s="279">
        <f>IF(H$79=0,0,H$79/ISI!H$9*1000)</f>
        <v>0</v>
      </c>
      <c r="I156" s="279">
        <f>IF(I$79=0,0,I$79/ISI!I$9*1000)</f>
        <v>0</v>
      </c>
      <c r="J156" s="279">
        <f>IF(J$79=0,0,J$79/ISI!J$9*1000)</f>
        <v>0</v>
      </c>
      <c r="K156" s="279">
        <f>IF(K$79=0,0,K$79/ISI!K$9*1000)</f>
        <v>0</v>
      </c>
      <c r="L156" s="279">
        <f>IF(L$79=0,0,L$79/ISI!L$9*1000)</f>
        <v>0</v>
      </c>
      <c r="M156" s="279">
        <f>IF(M$79=0,0,M$79/ISI!M$9*1000)</f>
        <v>0</v>
      </c>
      <c r="N156" s="279">
        <f>IF(N$79=0,0,N$79/ISI!N$9*1000)</f>
        <v>0</v>
      </c>
      <c r="O156" s="279">
        <f>IF(O$79=0,0,O$79/ISI!O$9*1000)</f>
        <v>0</v>
      </c>
      <c r="P156" s="279">
        <f>IF(P$79=0,0,P$79/ISI!P$9*1000)</f>
        <v>0</v>
      </c>
      <c r="Q156" s="279">
        <f>IF(Q$79=0,0,Q$79/ISI!Q$9*1000)</f>
        <v>0</v>
      </c>
      <c r="R156" s="279">
        <f>IF(R$79=0,0,R$79/ISI!R$9*1000)</f>
        <v>0</v>
      </c>
      <c r="S156" s="279">
        <f>IF(S$79=0,0,S$79/ISI!S$9*1000)</f>
        <v>0</v>
      </c>
      <c r="T156" s="279">
        <f>IF(T$79=0,0,T$79/ISI!T$9*1000)</f>
        <v>0</v>
      </c>
      <c r="U156" s="279">
        <f>IF(U$79=0,0,U$79/ISI!U$9*1000)</f>
        <v>0</v>
      </c>
      <c r="V156" s="279">
        <f>IF(V$79=0,0,V$79/ISI!V$9*1000)</f>
        <v>0</v>
      </c>
      <c r="W156" s="279">
        <f>IF(W$79=0,0,W$79/ISI!W$9*1000)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EE: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256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257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258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259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261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268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270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271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272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274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275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277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278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279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282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284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288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289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294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297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0</v>
      </c>
      <c r="C54" s="225">
        <v>0</v>
      </c>
      <c r="D54" s="225">
        <v>0</v>
      </c>
      <c r="E54" s="225">
        <v>0</v>
      </c>
      <c r="F54" s="225">
        <v>0</v>
      </c>
      <c r="G54" s="225">
        <v>0</v>
      </c>
      <c r="H54" s="225">
        <v>0</v>
      </c>
      <c r="I54" s="225">
        <v>0</v>
      </c>
      <c r="J54" s="225">
        <v>0</v>
      </c>
      <c r="K54" s="225">
        <v>0</v>
      </c>
      <c r="L54" s="225">
        <v>0</v>
      </c>
      <c r="M54" s="225">
        <v>0</v>
      </c>
      <c r="N54" s="225">
        <v>0</v>
      </c>
      <c r="O54" s="225">
        <v>0</v>
      </c>
      <c r="P54" s="225">
        <v>0</v>
      </c>
      <c r="Q54" s="225">
        <v>0</v>
      </c>
      <c r="R54" s="225">
        <v>0</v>
      </c>
      <c r="S54" s="225">
        <v>0</v>
      </c>
      <c r="T54" s="225">
        <v>0</v>
      </c>
      <c r="U54" s="225">
        <v>0</v>
      </c>
      <c r="V54" s="225">
        <v>0</v>
      </c>
      <c r="W54" s="225">
        <v>0</v>
      </c>
      <c r="DA54" s="89" t="s">
        <v>302</v>
      </c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303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304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305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306</v>
      </c>
    </row>
    <row r="59" spans="1:105" ht="12" customHeight="1" x14ac:dyDescent="0.25">
      <c r="A59" s="56" t="s">
        <v>96</v>
      </c>
      <c r="B59" s="262">
        <v>0</v>
      </c>
      <c r="C59" s="262">
        <v>0</v>
      </c>
      <c r="D59" s="262">
        <v>0</v>
      </c>
      <c r="E59" s="262">
        <v>0</v>
      </c>
      <c r="F59" s="262">
        <v>0</v>
      </c>
      <c r="G59" s="262">
        <v>0</v>
      </c>
      <c r="H59" s="262">
        <v>0</v>
      </c>
      <c r="I59" s="262">
        <v>0</v>
      </c>
      <c r="J59" s="262">
        <v>0</v>
      </c>
      <c r="K59" s="262">
        <v>0</v>
      </c>
      <c r="L59" s="262">
        <v>0</v>
      </c>
      <c r="M59" s="262">
        <v>0</v>
      </c>
      <c r="N59" s="262">
        <v>0</v>
      </c>
      <c r="O59" s="262">
        <v>0</v>
      </c>
      <c r="P59" s="262">
        <v>0</v>
      </c>
      <c r="Q59" s="262">
        <v>0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307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308</v>
      </c>
    </row>
    <row r="61" spans="1:105" ht="12" customHeight="1" x14ac:dyDescent="0.25">
      <c r="A61" s="37" t="s">
        <v>162</v>
      </c>
      <c r="B61" s="228">
        <v>0</v>
      </c>
      <c r="C61" s="228">
        <v>0</v>
      </c>
      <c r="D61" s="228">
        <v>0</v>
      </c>
      <c r="E61" s="228">
        <v>0</v>
      </c>
      <c r="F61" s="228">
        <v>0</v>
      </c>
      <c r="G61" s="228">
        <v>0</v>
      </c>
      <c r="H61" s="228">
        <v>0</v>
      </c>
      <c r="I61" s="228">
        <v>0</v>
      </c>
      <c r="J61" s="228">
        <v>0</v>
      </c>
      <c r="K61" s="228">
        <v>0</v>
      </c>
      <c r="L61" s="228">
        <v>0</v>
      </c>
      <c r="M61" s="228">
        <v>0</v>
      </c>
      <c r="N61" s="228">
        <v>0</v>
      </c>
      <c r="O61" s="228">
        <v>0</v>
      </c>
      <c r="P61" s="228">
        <v>0</v>
      </c>
      <c r="Q61" s="228">
        <v>0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312</v>
      </c>
    </row>
    <row r="65" spans="1:105" ht="12" customHeight="1" x14ac:dyDescent="0.25">
      <c r="A65" s="57" t="s">
        <v>222</v>
      </c>
      <c r="B65" s="263">
        <v>0</v>
      </c>
      <c r="C65" s="263">
        <v>0</v>
      </c>
      <c r="D65" s="263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</v>
      </c>
      <c r="K65" s="263">
        <v>0</v>
      </c>
      <c r="L65" s="263">
        <v>0</v>
      </c>
      <c r="M65" s="263">
        <v>0</v>
      </c>
      <c r="N65" s="263">
        <v>0</v>
      </c>
      <c r="O65" s="263">
        <v>0</v>
      </c>
      <c r="P65" s="263">
        <v>0</v>
      </c>
      <c r="Q65" s="263">
        <v>0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313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314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0</v>
      </c>
      <c r="C68" s="232">
        <v>0</v>
      </c>
      <c r="D68" s="232">
        <v>0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316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318</v>
      </c>
    </row>
    <row r="72" spans="1:105" ht="12" customHeight="1" x14ac:dyDescent="0.25">
      <c r="A72" s="57" t="s">
        <v>181</v>
      </c>
      <c r="B72" s="263">
        <v>0</v>
      </c>
      <c r="C72" s="263">
        <v>0</v>
      </c>
      <c r="D72" s="263">
        <v>0</v>
      </c>
      <c r="E72" s="263">
        <v>0</v>
      </c>
      <c r="F72" s="263">
        <v>0</v>
      </c>
      <c r="G72" s="263">
        <v>0</v>
      </c>
      <c r="H72" s="263">
        <v>0</v>
      </c>
      <c r="I72" s="263">
        <v>0</v>
      </c>
      <c r="J72" s="263">
        <v>0</v>
      </c>
      <c r="K72" s="263">
        <v>0</v>
      </c>
      <c r="L72" s="263">
        <v>0</v>
      </c>
      <c r="M72" s="263">
        <v>0</v>
      </c>
      <c r="N72" s="263">
        <v>0</v>
      </c>
      <c r="O72" s="263">
        <v>0</v>
      </c>
      <c r="P72" s="263">
        <v>0</v>
      </c>
      <c r="Q72" s="263">
        <v>0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319</v>
      </c>
    </row>
    <row r="73" spans="1:105" ht="12" customHeight="1" x14ac:dyDescent="0.25">
      <c r="A73" s="60" t="s">
        <v>183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320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321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322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0</v>
      </c>
      <c r="C77" s="232">
        <v>0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324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0</v>
      </c>
      <c r="C79" s="263">
        <f t="shared" si="1"/>
        <v>0</v>
      </c>
      <c r="D79" s="263">
        <f t="shared" si="1"/>
        <v>0</v>
      </c>
      <c r="E79" s="263">
        <f t="shared" si="1"/>
        <v>0</v>
      </c>
      <c r="F79" s="263">
        <f t="shared" si="1"/>
        <v>0</v>
      </c>
      <c r="G79" s="263">
        <f t="shared" si="1"/>
        <v>0</v>
      </c>
      <c r="H79" s="263">
        <f t="shared" si="1"/>
        <v>0</v>
      </c>
      <c r="I79" s="263">
        <f t="shared" si="1"/>
        <v>0</v>
      </c>
      <c r="J79" s="263">
        <f t="shared" si="1"/>
        <v>0</v>
      </c>
      <c r="K79" s="263">
        <f t="shared" si="1"/>
        <v>0</v>
      </c>
      <c r="L79" s="263">
        <f t="shared" si="1"/>
        <v>0</v>
      </c>
      <c r="M79" s="263">
        <f t="shared" si="1"/>
        <v>0</v>
      </c>
      <c r="N79" s="263">
        <f t="shared" si="1"/>
        <v>0</v>
      </c>
      <c r="O79" s="263">
        <f t="shared" si="1"/>
        <v>0</v>
      </c>
      <c r="P79" s="263">
        <f t="shared" si="1"/>
        <v>0</v>
      </c>
      <c r="Q79" s="263">
        <f t="shared" si="1"/>
        <v>0</v>
      </c>
      <c r="R79" s="263">
        <f t="shared" si="1"/>
        <v>0</v>
      </c>
      <c r="S79" s="263">
        <f t="shared" si="1"/>
        <v>0</v>
      </c>
      <c r="T79" s="263">
        <f t="shared" si="1"/>
        <v>0</v>
      </c>
      <c r="U79" s="263">
        <f t="shared" si="1"/>
        <v>0</v>
      </c>
      <c r="V79" s="263">
        <f t="shared" si="1"/>
        <v>0</v>
      </c>
      <c r="W79" s="263">
        <f t="shared" si="1"/>
        <v>0</v>
      </c>
      <c r="DA79" s="70"/>
    </row>
    <row r="80" spans="1:105" ht="12" customHeight="1" x14ac:dyDescent="0.25">
      <c r="A80" s="60" t="s">
        <v>192</v>
      </c>
      <c r="B80" s="264">
        <v>0</v>
      </c>
      <c r="C80" s="264">
        <v>0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326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327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328</v>
      </c>
    </row>
    <row r="83" spans="1:105" ht="12" customHeight="1" x14ac:dyDescent="0.25">
      <c r="A83" s="59" t="s">
        <v>162</v>
      </c>
      <c r="B83" s="232">
        <v>0</v>
      </c>
      <c r="C83" s="232">
        <v>0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329</v>
      </c>
    </row>
    <row r="84" spans="1:105" ht="12" customHeight="1" x14ac:dyDescent="0.25">
      <c r="A84" s="60" t="s">
        <v>197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330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333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334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0</v>
      </c>
      <c r="C91" s="231">
        <v>0</v>
      </c>
      <c r="D91" s="231">
        <v>0</v>
      </c>
      <c r="E91" s="231">
        <v>0</v>
      </c>
      <c r="F91" s="231">
        <v>0</v>
      </c>
      <c r="G91" s="231">
        <v>0</v>
      </c>
      <c r="H91" s="231">
        <v>0</v>
      </c>
      <c r="I91" s="231">
        <v>0</v>
      </c>
      <c r="J91" s="231">
        <v>0</v>
      </c>
      <c r="K91" s="231">
        <v>0</v>
      </c>
      <c r="L91" s="231">
        <v>0</v>
      </c>
      <c r="M91" s="231">
        <v>0</v>
      </c>
      <c r="N91" s="231">
        <v>0</v>
      </c>
      <c r="O91" s="231">
        <v>0</v>
      </c>
      <c r="P91" s="231">
        <v>0</v>
      </c>
      <c r="Q91" s="231">
        <v>0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337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340</v>
      </c>
    </row>
    <row r="95" spans="1:105" ht="12" customHeight="1" x14ac:dyDescent="0.25">
      <c r="A95" s="61" t="s">
        <v>209</v>
      </c>
      <c r="B95" s="265">
        <v>0</v>
      </c>
      <c r="C95" s="265">
        <v>0</v>
      </c>
      <c r="D95" s="265">
        <v>0</v>
      </c>
      <c r="E95" s="265">
        <v>0</v>
      </c>
      <c r="F95" s="265">
        <v>0</v>
      </c>
      <c r="G95" s="265">
        <v>0</v>
      </c>
      <c r="H95" s="265">
        <v>0</v>
      </c>
      <c r="I95" s="265">
        <v>0</v>
      </c>
      <c r="J95" s="265">
        <v>0</v>
      </c>
      <c r="K95" s="265">
        <v>0</v>
      </c>
      <c r="L95" s="265">
        <v>0</v>
      </c>
      <c r="M95" s="265">
        <v>0</v>
      </c>
      <c r="N95" s="265">
        <v>0</v>
      </c>
      <c r="O95" s="265">
        <v>0</v>
      </c>
      <c r="P95" s="265">
        <v>0</v>
      </c>
      <c r="Q95" s="265">
        <v>0</v>
      </c>
      <c r="R95" s="265">
        <v>0</v>
      </c>
      <c r="S95" s="265">
        <v>0</v>
      </c>
      <c r="T95" s="265">
        <v>0</v>
      </c>
      <c r="U95" s="265">
        <v>0</v>
      </c>
      <c r="V95" s="265">
        <v>0</v>
      </c>
      <c r="W95" s="265">
        <v>0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</v>
      </c>
      <c r="C117" s="234">
        <f t="shared" si="17"/>
        <v>0</v>
      </c>
      <c r="D117" s="234">
        <f t="shared" si="17"/>
        <v>0</v>
      </c>
      <c r="E117" s="234">
        <f t="shared" si="17"/>
        <v>0</v>
      </c>
      <c r="F117" s="234">
        <f t="shared" si="17"/>
        <v>0</v>
      </c>
      <c r="G117" s="234">
        <f t="shared" si="17"/>
        <v>0</v>
      </c>
      <c r="H117" s="234">
        <f t="shared" si="17"/>
        <v>0</v>
      </c>
      <c r="I117" s="234">
        <f t="shared" si="17"/>
        <v>0</v>
      </c>
      <c r="J117" s="234">
        <f t="shared" si="17"/>
        <v>0</v>
      </c>
      <c r="K117" s="234">
        <f t="shared" si="17"/>
        <v>0</v>
      </c>
      <c r="L117" s="234">
        <f t="shared" si="17"/>
        <v>0</v>
      </c>
      <c r="M117" s="234">
        <f t="shared" si="17"/>
        <v>0</v>
      </c>
      <c r="N117" s="234">
        <f t="shared" si="17"/>
        <v>0</v>
      </c>
      <c r="O117" s="234">
        <f t="shared" si="17"/>
        <v>0</v>
      </c>
      <c r="P117" s="234">
        <f t="shared" si="17"/>
        <v>0</v>
      </c>
      <c r="Q117" s="234">
        <f t="shared" si="17"/>
        <v>0</v>
      </c>
      <c r="R117" s="234">
        <f t="shared" si="17"/>
        <v>0</v>
      </c>
      <c r="S117" s="234">
        <f t="shared" si="17"/>
        <v>0</v>
      </c>
      <c r="T117" s="234">
        <f t="shared" si="17"/>
        <v>0</v>
      </c>
      <c r="U117" s="234">
        <f t="shared" si="17"/>
        <v>0</v>
      </c>
      <c r="V117" s="234">
        <f t="shared" si="17"/>
        <v>0</v>
      </c>
      <c r="W117" s="234">
        <f t="shared" si="17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0</v>
      </c>
      <c r="C118" s="268">
        <f t="shared" si="18"/>
        <v>0</v>
      </c>
      <c r="D118" s="268">
        <f t="shared" si="18"/>
        <v>0</v>
      </c>
      <c r="E118" s="268">
        <f t="shared" si="18"/>
        <v>0</v>
      </c>
      <c r="F118" s="268">
        <f t="shared" si="18"/>
        <v>0</v>
      </c>
      <c r="G118" s="268">
        <f t="shared" si="18"/>
        <v>0</v>
      </c>
      <c r="H118" s="268">
        <f t="shared" si="18"/>
        <v>0</v>
      </c>
      <c r="I118" s="268">
        <f t="shared" si="18"/>
        <v>0</v>
      </c>
      <c r="J118" s="268">
        <f t="shared" si="18"/>
        <v>0</v>
      </c>
      <c r="K118" s="268">
        <f t="shared" si="18"/>
        <v>0</v>
      </c>
      <c r="L118" s="268">
        <f t="shared" si="18"/>
        <v>0</v>
      </c>
      <c r="M118" s="268">
        <f t="shared" si="18"/>
        <v>0</v>
      </c>
      <c r="N118" s="268">
        <f t="shared" si="18"/>
        <v>0</v>
      </c>
      <c r="O118" s="268">
        <f t="shared" si="18"/>
        <v>0</v>
      </c>
      <c r="P118" s="268">
        <f t="shared" si="18"/>
        <v>0</v>
      </c>
      <c r="Q118" s="268">
        <f t="shared" si="18"/>
        <v>0</v>
      </c>
      <c r="R118" s="268">
        <f t="shared" si="18"/>
        <v>0</v>
      </c>
      <c r="S118" s="268">
        <f t="shared" si="18"/>
        <v>0</v>
      </c>
      <c r="T118" s="268">
        <f t="shared" si="18"/>
        <v>0</v>
      </c>
      <c r="U118" s="268">
        <f t="shared" si="18"/>
        <v>0</v>
      </c>
      <c r="V118" s="268">
        <f t="shared" si="18"/>
        <v>0</v>
      </c>
      <c r="W118" s="268">
        <f t="shared" si="18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0</v>
      </c>
      <c r="C119" s="269">
        <f t="shared" si="19"/>
        <v>0</v>
      </c>
      <c r="D119" s="269">
        <f t="shared" si="19"/>
        <v>0</v>
      </c>
      <c r="E119" s="269">
        <f t="shared" si="19"/>
        <v>0</v>
      </c>
      <c r="F119" s="269">
        <f t="shared" si="19"/>
        <v>0</v>
      </c>
      <c r="G119" s="269">
        <f t="shared" si="19"/>
        <v>0</v>
      </c>
      <c r="H119" s="269">
        <f t="shared" si="19"/>
        <v>0</v>
      </c>
      <c r="I119" s="269">
        <f t="shared" si="19"/>
        <v>0</v>
      </c>
      <c r="J119" s="269">
        <f t="shared" si="19"/>
        <v>0</v>
      </c>
      <c r="K119" s="269">
        <f t="shared" si="19"/>
        <v>0</v>
      </c>
      <c r="L119" s="269">
        <f t="shared" si="19"/>
        <v>0</v>
      </c>
      <c r="M119" s="269">
        <f t="shared" si="19"/>
        <v>0</v>
      </c>
      <c r="N119" s="269">
        <f t="shared" si="19"/>
        <v>0</v>
      </c>
      <c r="O119" s="269">
        <f t="shared" si="19"/>
        <v>0</v>
      </c>
      <c r="P119" s="269">
        <f t="shared" si="19"/>
        <v>0</v>
      </c>
      <c r="Q119" s="269">
        <f t="shared" si="19"/>
        <v>0</v>
      </c>
      <c r="R119" s="269">
        <f t="shared" si="19"/>
        <v>0</v>
      </c>
      <c r="S119" s="269">
        <f t="shared" si="19"/>
        <v>0</v>
      </c>
      <c r="T119" s="269">
        <f t="shared" si="19"/>
        <v>0</v>
      </c>
      <c r="U119" s="269">
        <f t="shared" si="19"/>
        <v>0</v>
      </c>
      <c r="V119" s="269">
        <f t="shared" si="19"/>
        <v>0</v>
      </c>
      <c r="W119" s="269">
        <f t="shared" si="19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0</v>
      </c>
      <c r="C120" s="269">
        <f t="shared" si="20"/>
        <v>0</v>
      </c>
      <c r="D120" s="269">
        <f t="shared" si="20"/>
        <v>0</v>
      </c>
      <c r="E120" s="269">
        <f t="shared" si="20"/>
        <v>0</v>
      </c>
      <c r="F120" s="269">
        <f t="shared" si="20"/>
        <v>0</v>
      </c>
      <c r="G120" s="269">
        <f t="shared" si="20"/>
        <v>0</v>
      </c>
      <c r="H120" s="269">
        <f t="shared" si="20"/>
        <v>0</v>
      </c>
      <c r="I120" s="269">
        <f t="shared" si="20"/>
        <v>0</v>
      </c>
      <c r="J120" s="269">
        <f t="shared" si="20"/>
        <v>0</v>
      </c>
      <c r="K120" s="269">
        <f t="shared" si="20"/>
        <v>0</v>
      </c>
      <c r="L120" s="269">
        <f t="shared" si="20"/>
        <v>0</v>
      </c>
      <c r="M120" s="269">
        <f t="shared" si="20"/>
        <v>0</v>
      </c>
      <c r="N120" s="269">
        <f t="shared" si="20"/>
        <v>0</v>
      </c>
      <c r="O120" s="269">
        <f t="shared" si="20"/>
        <v>0</v>
      </c>
      <c r="P120" s="269">
        <f t="shared" si="20"/>
        <v>0</v>
      </c>
      <c r="Q120" s="269">
        <f t="shared" si="20"/>
        <v>0</v>
      </c>
      <c r="R120" s="269">
        <f t="shared" si="20"/>
        <v>0</v>
      </c>
      <c r="S120" s="269">
        <f t="shared" si="20"/>
        <v>0</v>
      </c>
      <c r="T120" s="269">
        <f t="shared" si="20"/>
        <v>0</v>
      </c>
      <c r="U120" s="269">
        <f t="shared" si="20"/>
        <v>0</v>
      </c>
      <c r="V120" s="269">
        <f t="shared" si="20"/>
        <v>0</v>
      </c>
      <c r="W120" s="269">
        <f t="shared" si="20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0</v>
      </c>
      <c r="C121" s="269">
        <f t="shared" si="21"/>
        <v>0</v>
      </c>
      <c r="D121" s="269">
        <f t="shared" si="21"/>
        <v>0</v>
      </c>
      <c r="E121" s="269">
        <f t="shared" si="21"/>
        <v>0</v>
      </c>
      <c r="F121" s="269">
        <f t="shared" si="21"/>
        <v>0</v>
      </c>
      <c r="G121" s="269">
        <f t="shared" si="21"/>
        <v>0</v>
      </c>
      <c r="H121" s="269">
        <f t="shared" si="21"/>
        <v>0</v>
      </c>
      <c r="I121" s="269">
        <f t="shared" si="21"/>
        <v>0</v>
      </c>
      <c r="J121" s="269">
        <f t="shared" si="21"/>
        <v>0</v>
      </c>
      <c r="K121" s="269">
        <f t="shared" si="21"/>
        <v>0</v>
      </c>
      <c r="L121" s="269">
        <f t="shared" si="21"/>
        <v>0</v>
      </c>
      <c r="M121" s="269">
        <f t="shared" si="21"/>
        <v>0</v>
      </c>
      <c r="N121" s="269">
        <f t="shared" si="21"/>
        <v>0</v>
      </c>
      <c r="O121" s="269">
        <f t="shared" si="21"/>
        <v>0</v>
      </c>
      <c r="P121" s="269">
        <f t="shared" si="21"/>
        <v>0</v>
      </c>
      <c r="Q121" s="269">
        <f t="shared" si="21"/>
        <v>0</v>
      </c>
      <c r="R121" s="269">
        <f t="shared" si="21"/>
        <v>0</v>
      </c>
      <c r="S121" s="269">
        <f t="shared" si="21"/>
        <v>0</v>
      </c>
      <c r="T121" s="269">
        <f t="shared" si="21"/>
        <v>0</v>
      </c>
      <c r="U121" s="269">
        <f t="shared" si="21"/>
        <v>0</v>
      </c>
      <c r="V121" s="269">
        <f t="shared" si="21"/>
        <v>0</v>
      </c>
      <c r="W121" s="269">
        <f t="shared" si="21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0</v>
      </c>
      <c r="C122" s="270">
        <f t="shared" si="22"/>
        <v>0</v>
      </c>
      <c r="D122" s="270">
        <f t="shared" si="22"/>
        <v>0</v>
      </c>
      <c r="E122" s="270">
        <f t="shared" si="22"/>
        <v>0</v>
      </c>
      <c r="F122" s="270">
        <f t="shared" si="22"/>
        <v>0</v>
      </c>
      <c r="G122" s="270">
        <f t="shared" si="22"/>
        <v>0</v>
      </c>
      <c r="H122" s="270">
        <f t="shared" si="22"/>
        <v>0</v>
      </c>
      <c r="I122" s="270">
        <f t="shared" si="22"/>
        <v>0</v>
      </c>
      <c r="J122" s="270">
        <f t="shared" si="22"/>
        <v>0</v>
      </c>
      <c r="K122" s="270">
        <f t="shared" si="22"/>
        <v>0</v>
      </c>
      <c r="L122" s="270">
        <f t="shared" si="22"/>
        <v>0</v>
      </c>
      <c r="M122" s="270">
        <f t="shared" si="22"/>
        <v>0</v>
      </c>
      <c r="N122" s="270">
        <f t="shared" si="22"/>
        <v>0</v>
      </c>
      <c r="O122" s="270">
        <f t="shared" si="22"/>
        <v>0</v>
      </c>
      <c r="P122" s="270">
        <f t="shared" si="22"/>
        <v>0</v>
      </c>
      <c r="Q122" s="270">
        <f t="shared" si="22"/>
        <v>0</v>
      </c>
      <c r="R122" s="270">
        <f t="shared" si="22"/>
        <v>0</v>
      </c>
      <c r="S122" s="270">
        <f t="shared" si="22"/>
        <v>0</v>
      </c>
      <c r="T122" s="270">
        <f t="shared" si="22"/>
        <v>0</v>
      </c>
      <c r="U122" s="270">
        <f t="shared" si="22"/>
        <v>0</v>
      </c>
      <c r="V122" s="270">
        <f t="shared" si="22"/>
        <v>0</v>
      </c>
      <c r="W122" s="270">
        <f t="shared" si="22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</v>
      </c>
      <c r="C123" s="271">
        <f t="shared" si="23"/>
        <v>0</v>
      </c>
      <c r="D123" s="271">
        <f t="shared" si="23"/>
        <v>0</v>
      </c>
      <c r="E123" s="271">
        <f t="shared" si="23"/>
        <v>0</v>
      </c>
      <c r="F123" s="271">
        <f t="shared" si="23"/>
        <v>0</v>
      </c>
      <c r="G123" s="271">
        <f t="shared" si="23"/>
        <v>0</v>
      </c>
      <c r="H123" s="271">
        <f t="shared" si="23"/>
        <v>0</v>
      </c>
      <c r="I123" s="271">
        <f t="shared" si="23"/>
        <v>0</v>
      </c>
      <c r="J123" s="271">
        <f t="shared" si="23"/>
        <v>0</v>
      </c>
      <c r="K123" s="271">
        <f t="shared" si="23"/>
        <v>0</v>
      </c>
      <c r="L123" s="271">
        <f t="shared" si="23"/>
        <v>0</v>
      </c>
      <c r="M123" s="271">
        <f t="shared" si="23"/>
        <v>0</v>
      </c>
      <c r="N123" s="271">
        <f t="shared" si="23"/>
        <v>0</v>
      </c>
      <c r="O123" s="271">
        <f t="shared" si="23"/>
        <v>0</v>
      </c>
      <c r="P123" s="271">
        <f t="shared" si="23"/>
        <v>0</v>
      </c>
      <c r="Q123" s="271">
        <f t="shared" si="23"/>
        <v>0</v>
      </c>
      <c r="R123" s="271">
        <f t="shared" si="23"/>
        <v>0</v>
      </c>
      <c r="S123" s="271">
        <f t="shared" si="23"/>
        <v>0</v>
      </c>
      <c r="T123" s="271">
        <f t="shared" si="23"/>
        <v>0</v>
      </c>
      <c r="U123" s="271">
        <f t="shared" si="23"/>
        <v>0</v>
      </c>
      <c r="V123" s="271">
        <f t="shared" si="23"/>
        <v>0</v>
      </c>
      <c r="W123" s="271">
        <f t="shared" si="23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</v>
      </c>
      <c r="C124" s="271">
        <f t="shared" si="24"/>
        <v>0</v>
      </c>
      <c r="D124" s="271">
        <f t="shared" si="24"/>
        <v>0</v>
      </c>
      <c r="E124" s="271">
        <f t="shared" si="24"/>
        <v>0</v>
      </c>
      <c r="F124" s="271">
        <f t="shared" si="24"/>
        <v>0</v>
      </c>
      <c r="G124" s="271">
        <f t="shared" si="24"/>
        <v>0</v>
      </c>
      <c r="H124" s="271">
        <f t="shared" si="24"/>
        <v>0</v>
      </c>
      <c r="I124" s="271">
        <f t="shared" si="24"/>
        <v>0</v>
      </c>
      <c r="J124" s="271">
        <f t="shared" si="24"/>
        <v>0</v>
      </c>
      <c r="K124" s="271">
        <f t="shared" si="24"/>
        <v>0</v>
      </c>
      <c r="L124" s="271">
        <f t="shared" si="24"/>
        <v>0</v>
      </c>
      <c r="M124" s="271">
        <f t="shared" si="24"/>
        <v>0</v>
      </c>
      <c r="N124" s="271">
        <f t="shared" si="24"/>
        <v>0</v>
      </c>
      <c r="O124" s="271">
        <f t="shared" si="24"/>
        <v>0</v>
      </c>
      <c r="P124" s="271">
        <f t="shared" si="24"/>
        <v>0</v>
      </c>
      <c r="Q124" s="271">
        <f t="shared" si="24"/>
        <v>0</v>
      </c>
      <c r="R124" s="271">
        <f t="shared" si="24"/>
        <v>0</v>
      </c>
      <c r="S124" s="271">
        <f t="shared" si="24"/>
        <v>0</v>
      </c>
      <c r="T124" s="271">
        <f t="shared" si="24"/>
        <v>0</v>
      </c>
      <c r="U124" s="271">
        <f t="shared" si="24"/>
        <v>0</v>
      </c>
      <c r="V124" s="271">
        <f t="shared" si="24"/>
        <v>0</v>
      </c>
      <c r="W124" s="271">
        <f t="shared" si="24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</v>
      </c>
      <c r="C125" s="271">
        <f t="shared" si="25"/>
        <v>0</v>
      </c>
      <c r="D125" s="271">
        <f t="shared" si="25"/>
        <v>0</v>
      </c>
      <c r="E125" s="271">
        <f t="shared" si="25"/>
        <v>0</v>
      </c>
      <c r="F125" s="271">
        <f t="shared" si="25"/>
        <v>0</v>
      </c>
      <c r="G125" s="271">
        <f t="shared" si="25"/>
        <v>0</v>
      </c>
      <c r="H125" s="271">
        <f t="shared" si="25"/>
        <v>0</v>
      </c>
      <c r="I125" s="271">
        <f t="shared" si="25"/>
        <v>0</v>
      </c>
      <c r="J125" s="271">
        <f t="shared" si="25"/>
        <v>0</v>
      </c>
      <c r="K125" s="271">
        <f t="shared" si="25"/>
        <v>0</v>
      </c>
      <c r="L125" s="271">
        <f t="shared" si="25"/>
        <v>0</v>
      </c>
      <c r="M125" s="271">
        <f t="shared" si="25"/>
        <v>0</v>
      </c>
      <c r="N125" s="271">
        <f t="shared" si="25"/>
        <v>0</v>
      </c>
      <c r="O125" s="271">
        <f t="shared" si="25"/>
        <v>0</v>
      </c>
      <c r="P125" s="271">
        <f t="shared" si="25"/>
        <v>0</v>
      </c>
      <c r="Q125" s="271">
        <f t="shared" si="25"/>
        <v>0</v>
      </c>
      <c r="R125" s="271">
        <f t="shared" si="25"/>
        <v>0</v>
      </c>
      <c r="S125" s="271">
        <f t="shared" si="25"/>
        <v>0</v>
      </c>
      <c r="T125" s="271">
        <f t="shared" si="25"/>
        <v>0</v>
      </c>
      <c r="U125" s="271">
        <f t="shared" si="25"/>
        <v>0</v>
      </c>
      <c r="V125" s="271">
        <f t="shared" si="25"/>
        <v>0</v>
      </c>
      <c r="W125" s="271">
        <f t="shared" si="25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</v>
      </c>
      <c r="C126" s="272">
        <f t="shared" si="26"/>
        <v>0</v>
      </c>
      <c r="D126" s="272">
        <f t="shared" si="26"/>
        <v>0</v>
      </c>
      <c r="E126" s="272">
        <f t="shared" si="26"/>
        <v>0</v>
      </c>
      <c r="F126" s="272">
        <f t="shared" si="26"/>
        <v>0</v>
      </c>
      <c r="G126" s="272">
        <f t="shared" si="26"/>
        <v>0</v>
      </c>
      <c r="H126" s="272">
        <f t="shared" si="26"/>
        <v>0</v>
      </c>
      <c r="I126" s="272">
        <f t="shared" si="26"/>
        <v>0</v>
      </c>
      <c r="J126" s="272">
        <f t="shared" si="26"/>
        <v>0</v>
      </c>
      <c r="K126" s="272">
        <f t="shared" si="26"/>
        <v>0</v>
      </c>
      <c r="L126" s="272">
        <f t="shared" si="26"/>
        <v>0</v>
      </c>
      <c r="M126" s="272">
        <f t="shared" si="26"/>
        <v>0</v>
      </c>
      <c r="N126" s="272">
        <f t="shared" si="26"/>
        <v>0</v>
      </c>
      <c r="O126" s="272">
        <f t="shared" si="26"/>
        <v>0</v>
      </c>
      <c r="P126" s="272">
        <f t="shared" si="26"/>
        <v>0</v>
      </c>
      <c r="Q126" s="272">
        <f t="shared" si="26"/>
        <v>0</v>
      </c>
      <c r="R126" s="272">
        <f t="shared" si="26"/>
        <v>0</v>
      </c>
      <c r="S126" s="272">
        <f t="shared" si="26"/>
        <v>0</v>
      </c>
      <c r="T126" s="272">
        <f t="shared" si="26"/>
        <v>0</v>
      </c>
      <c r="U126" s="272">
        <f t="shared" si="26"/>
        <v>0</v>
      </c>
      <c r="V126" s="272">
        <f t="shared" si="26"/>
        <v>0</v>
      </c>
      <c r="W126" s="272">
        <f t="shared" si="26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</v>
      </c>
      <c r="C127" s="272">
        <f t="shared" si="27"/>
        <v>0</v>
      </c>
      <c r="D127" s="272">
        <f t="shared" si="27"/>
        <v>0</v>
      </c>
      <c r="E127" s="272">
        <f t="shared" si="27"/>
        <v>0</v>
      </c>
      <c r="F127" s="272">
        <f t="shared" si="27"/>
        <v>0</v>
      </c>
      <c r="G127" s="272">
        <f t="shared" si="27"/>
        <v>0</v>
      </c>
      <c r="H127" s="272">
        <f t="shared" si="27"/>
        <v>0</v>
      </c>
      <c r="I127" s="272">
        <f t="shared" si="27"/>
        <v>0</v>
      </c>
      <c r="J127" s="272">
        <f t="shared" si="27"/>
        <v>0</v>
      </c>
      <c r="K127" s="272">
        <f t="shared" si="27"/>
        <v>0</v>
      </c>
      <c r="L127" s="272">
        <f t="shared" si="27"/>
        <v>0</v>
      </c>
      <c r="M127" s="272">
        <f t="shared" si="27"/>
        <v>0</v>
      </c>
      <c r="N127" s="272">
        <f t="shared" si="27"/>
        <v>0</v>
      </c>
      <c r="O127" s="272">
        <f t="shared" si="27"/>
        <v>0</v>
      </c>
      <c r="P127" s="272">
        <f t="shared" si="27"/>
        <v>0</v>
      </c>
      <c r="Q127" s="272">
        <f t="shared" si="27"/>
        <v>0</v>
      </c>
      <c r="R127" s="272">
        <f t="shared" si="27"/>
        <v>0</v>
      </c>
      <c r="S127" s="272">
        <f t="shared" si="27"/>
        <v>0</v>
      </c>
      <c r="T127" s="272">
        <f t="shared" si="27"/>
        <v>0</v>
      </c>
      <c r="U127" s="272">
        <f t="shared" si="27"/>
        <v>0</v>
      </c>
      <c r="V127" s="272">
        <f t="shared" si="27"/>
        <v>0</v>
      </c>
      <c r="W127" s="272">
        <f t="shared" si="27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</v>
      </c>
      <c r="C128" s="271">
        <f t="shared" si="28"/>
        <v>0</v>
      </c>
      <c r="D128" s="271">
        <f t="shared" si="28"/>
        <v>0</v>
      </c>
      <c r="E128" s="271">
        <f t="shared" si="28"/>
        <v>0</v>
      </c>
      <c r="F128" s="271">
        <f t="shared" si="28"/>
        <v>0</v>
      </c>
      <c r="G128" s="271">
        <f t="shared" si="28"/>
        <v>0</v>
      </c>
      <c r="H128" s="271">
        <f t="shared" si="28"/>
        <v>0</v>
      </c>
      <c r="I128" s="271">
        <f t="shared" si="28"/>
        <v>0</v>
      </c>
      <c r="J128" s="271">
        <f t="shared" si="28"/>
        <v>0</v>
      </c>
      <c r="K128" s="271">
        <f t="shared" si="28"/>
        <v>0</v>
      </c>
      <c r="L128" s="271">
        <f t="shared" si="28"/>
        <v>0</v>
      </c>
      <c r="M128" s="271">
        <f t="shared" si="28"/>
        <v>0</v>
      </c>
      <c r="N128" s="271">
        <f t="shared" si="28"/>
        <v>0</v>
      </c>
      <c r="O128" s="271">
        <f t="shared" si="28"/>
        <v>0</v>
      </c>
      <c r="P128" s="271">
        <f t="shared" si="28"/>
        <v>0</v>
      </c>
      <c r="Q128" s="271">
        <f t="shared" si="28"/>
        <v>0</v>
      </c>
      <c r="R128" s="271">
        <f t="shared" si="28"/>
        <v>0</v>
      </c>
      <c r="S128" s="271">
        <f t="shared" si="28"/>
        <v>0</v>
      </c>
      <c r="T128" s="271">
        <f t="shared" si="28"/>
        <v>0</v>
      </c>
      <c r="U128" s="271">
        <f t="shared" si="28"/>
        <v>0</v>
      </c>
      <c r="V128" s="271">
        <f t="shared" si="28"/>
        <v>0</v>
      </c>
      <c r="W128" s="271">
        <f t="shared" si="28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0</v>
      </c>
      <c r="C129" s="272">
        <f t="shared" si="29"/>
        <v>0</v>
      </c>
      <c r="D129" s="272">
        <f t="shared" si="29"/>
        <v>0</v>
      </c>
      <c r="E129" s="272">
        <f t="shared" si="29"/>
        <v>0</v>
      </c>
      <c r="F129" s="272">
        <f t="shared" si="29"/>
        <v>0</v>
      </c>
      <c r="G129" s="272">
        <f t="shared" si="29"/>
        <v>0</v>
      </c>
      <c r="H129" s="272">
        <f t="shared" si="29"/>
        <v>0</v>
      </c>
      <c r="I129" s="272">
        <f t="shared" si="29"/>
        <v>0</v>
      </c>
      <c r="J129" s="272">
        <f t="shared" si="29"/>
        <v>0</v>
      </c>
      <c r="K129" s="272">
        <f t="shared" si="29"/>
        <v>0</v>
      </c>
      <c r="L129" s="272">
        <f t="shared" si="29"/>
        <v>0</v>
      </c>
      <c r="M129" s="272">
        <f t="shared" si="29"/>
        <v>0</v>
      </c>
      <c r="N129" s="272">
        <f t="shared" si="29"/>
        <v>0</v>
      </c>
      <c r="O129" s="272">
        <f t="shared" si="29"/>
        <v>0</v>
      </c>
      <c r="P129" s="272">
        <f t="shared" si="29"/>
        <v>0</v>
      </c>
      <c r="Q129" s="272">
        <f t="shared" si="29"/>
        <v>0</v>
      </c>
      <c r="R129" s="272">
        <f t="shared" si="29"/>
        <v>0</v>
      </c>
      <c r="S129" s="272">
        <f t="shared" si="29"/>
        <v>0</v>
      </c>
      <c r="T129" s="272">
        <f t="shared" si="29"/>
        <v>0</v>
      </c>
      <c r="U129" s="272">
        <f t="shared" si="29"/>
        <v>0</v>
      </c>
      <c r="V129" s="272">
        <f t="shared" si="29"/>
        <v>0</v>
      </c>
      <c r="W129" s="272">
        <f t="shared" si="29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0</v>
      </c>
      <c r="C130" s="272">
        <f t="shared" si="30"/>
        <v>0</v>
      </c>
      <c r="D130" s="272">
        <f t="shared" si="30"/>
        <v>0</v>
      </c>
      <c r="E130" s="272">
        <f t="shared" si="30"/>
        <v>0</v>
      </c>
      <c r="F130" s="272">
        <f t="shared" si="30"/>
        <v>0</v>
      </c>
      <c r="G130" s="272">
        <f t="shared" si="30"/>
        <v>0</v>
      </c>
      <c r="H130" s="272">
        <f t="shared" si="30"/>
        <v>0</v>
      </c>
      <c r="I130" s="272">
        <f t="shared" si="30"/>
        <v>0</v>
      </c>
      <c r="J130" s="272">
        <f t="shared" si="30"/>
        <v>0</v>
      </c>
      <c r="K130" s="272">
        <f t="shared" si="30"/>
        <v>0</v>
      </c>
      <c r="L130" s="272">
        <f t="shared" si="30"/>
        <v>0</v>
      </c>
      <c r="M130" s="272">
        <f t="shared" si="30"/>
        <v>0</v>
      </c>
      <c r="N130" s="272">
        <f t="shared" si="30"/>
        <v>0</v>
      </c>
      <c r="O130" s="272">
        <f t="shared" si="30"/>
        <v>0</v>
      </c>
      <c r="P130" s="272">
        <f t="shared" si="30"/>
        <v>0</v>
      </c>
      <c r="Q130" s="272">
        <f t="shared" si="30"/>
        <v>0</v>
      </c>
      <c r="R130" s="272">
        <f t="shared" si="30"/>
        <v>0</v>
      </c>
      <c r="S130" s="272">
        <f t="shared" si="30"/>
        <v>0</v>
      </c>
      <c r="T130" s="272">
        <f t="shared" si="30"/>
        <v>0</v>
      </c>
      <c r="U130" s="272">
        <f t="shared" si="30"/>
        <v>0</v>
      </c>
      <c r="V130" s="272">
        <f t="shared" si="30"/>
        <v>0</v>
      </c>
      <c r="W130" s="272">
        <f t="shared" si="30"/>
        <v>0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0</v>
      </c>
      <c r="C131" s="273">
        <f t="shared" si="31"/>
        <v>0</v>
      </c>
      <c r="D131" s="273">
        <f t="shared" si="31"/>
        <v>0</v>
      </c>
      <c r="E131" s="273">
        <f t="shared" si="31"/>
        <v>0</v>
      </c>
      <c r="F131" s="273">
        <f t="shared" si="31"/>
        <v>0</v>
      </c>
      <c r="G131" s="273">
        <f t="shared" si="31"/>
        <v>0</v>
      </c>
      <c r="H131" s="273">
        <f t="shared" si="31"/>
        <v>0</v>
      </c>
      <c r="I131" s="273">
        <f t="shared" si="31"/>
        <v>0</v>
      </c>
      <c r="J131" s="273">
        <f t="shared" si="31"/>
        <v>0</v>
      </c>
      <c r="K131" s="273">
        <f t="shared" si="31"/>
        <v>0</v>
      </c>
      <c r="L131" s="273">
        <f t="shared" si="31"/>
        <v>0</v>
      </c>
      <c r="M131" s="273">
        <f t="shared" si="31"/>
        <v>0</v>
      </c>
      <c r="N131" s="273">
        <f t="shared" si="31"/>
        <v>0</v>
      </c>
      <c r="O131" s="273">
        <f t="shared" si="31"/>
        <v>0</v>
      </c>
      <c r="P131" s="273">
        <f t="shared" si="31"/>
        <v>0</v>
      </c>
      <c r="Q131" s="273">
        <f t="shared" si="31"/>
        <v>0</v>
      </c>
      <c r="R131" s="273">
        <f t="shared" si="31"/>
        <v>0</v>
      </c>
      <c r="S131" s="273">
        <f t="shared" si="31"/>
        <v>0</v>
      </c>
      <c r="T131" s="273">
        <f t="shared" si="31"/>
        <v>0</v>
      </c>
      <c r="U131" s="273">
        <f t="shared" si="31"/>
        <v>0</v>
      </c>
      <c r="V131" s="273">
        <f t="shared" si="31"/>
        <v>0</v>
      </c>
      <c r="W131" s="273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</v>
      </c>
      <c r="C136" s="274">
        <f>IF(C$5=0,0,C$5/ISI_fec!C$5)</f>
        <v>0</v>
      </c>
      <c r="D136" s="274">
        <f>IF(D$5=0,0,D$5/ISI_fec!D$5)</f>
        <v>0</v>
      </c>
      <c r="E136" s="274">
        <f>IF(E$5=0,0,E$5/ISI_fec!E$5)</f>
        <v>0</v>
      </c>
      <c r="F136" s="274">
        <f>IF(F$5=0,0,F$5/ISI_fec!F$5)</f>
        <v>0</v>
      </c>
      <c r="G136" s="274">
        <f>IF(G$5=0,0,G$5/ISI_fec!G$5)</f>
        <v>0</v>
      </c>
      <c r="H136" s="274">
        <f>IF(H$5=0,0,H$5/ISI_fec!H$5)</f>
        <v>0</v>
      </c>
      <c r="I136" s="274">
        <f>IF(I$5=0,0,I$5/ISI_fec!I$5)</f>
        <v>0</v>
      </c>
      <c r="J136" s="274">
        <f>IF(J$5=0,0,J$5/ISI_fec!J$5)</f>
        <v>0</v>
      </c>
      <c r="K136" s="274">
        <f>IF(K$5=0,0,K$5/ISI_fec!K$5)</f>
        <v>0</v>
      </c>
      <c r="L136" s="274">
        <f>IF(L$5=0,0,L$5/ISI_fec!L$5)</f>
        <v>0</v>
      </c>
      <c r="M136" s="274">
        <f>IF(M$5=0,0,M$5/ISI_fec!M$5)</f>
        <v>0</v>
      </c>
      <c r="N136" s="274">
        <f>IF(N$5=0,0,N$5/ISI_fec!N$5)</f>
        <v>0</v>
      </c>
      <c r="O136" s="274">
        <f>IF(O$5=0,0,O$5/ISI_fec!O$5)</f>
        <v>0</v>
      </c>
      <c r="P136" s="274">
        <f>IF(P$5=0,0,P$5/ISI_fec!P$5)</f>
        <v>0</v>
      </c>
      <c r="Q136" s="274">
        <f>IF(Q$5=0,0,Q$5/ISI_fec!Q$5)</f>
        <v>0</v>
      </c>
      <c r="R136" s="274">
        <f>IF(R$5=0,0,R$5/ISI_fec!R$5)</f>
        <v>0</v>
      </c>
      <c r="S136" s="274">
        <f>IF(S$5=0,0,S$5/ISI_fec!S$5)</f>
        <v>0</v>
      </c>
      <c r="T136" s="274">
        <f>IF(T$5=0,0,T$5/ISI_fec!T$5)</f>
        <v>0</v>
      </c>
      <c r="U136" s="274">
        <f>IF(U$5=0,0,U$5/ISI_fec!U$5)</f>
        <v>0</v>
      </c>
      <c r="V136" s="274">
        <f>IF(V$5=0,0,V$5/ISI_fec!V$5)</f>
        <v>0</v>
      </c>
      <c r="W136" s="274">
        <f>IF(W$5=0,0,W$5/ISI_fec!W$5)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</v>
      </c>
      <c r="C147" s="274">
        <f>IF(C$54=0,0,C$54/ISI_fec!C$54)</f>
        <v>0</v>
      </c>
      <c r="D147" s="274">
        <f>IF(D$54=0,0,D$54/ISI_fec!D$54)</f>
        <v>0</v>
      </c>
      <c r="E147" s="274">
        <f>IF(E$54=0,0,E$54/ISI_fec!E$54)</f>
        <v>0</v>
      </c>
      <c r="F147" s="274">
        <f>IF(F$54=0,0,F$54/ISI_fec!F$54)</f>
        <v>0</v>
      </c>
      <c r="G147" s="274">
        <f>IF(G$54=0,0,G$54/ISI_fec!G$54)</f>
        <v>0</v>
      </c>
      <c r="H147" s="274">
        <f>IF(H$54=0,0,H$54/ISI_fec!H$54)</f>
        <v>0</v>
      </c>
      <c r="I147" s="274">
        <f>IF(I$54=0,0,I$54/ISI_fec!I$54)</f>
        <v>0</v>
      </c>
      <c r="J147" s="274">
        <f>IF(J$54=0,0,J$54/ISI_fec!J$54)</f>
        <v>0</v>
      </c>
      <c r="K147" s="274">
        <f>IF(K$54=0,0,K$54/ISI_fec!K$54)</f>
        <v>0</v>
      </c>
      <c r="L147" s="274">
        <f>IF(L$54=0,0,L$54/ISI_fec!L$54)</f>
        <v>0</v>
      </c>
      <c r="M147" s="274">
        <f>IF(M$54=0,0,M$54/ISI_fec!M$54)</f>
        <v>0</v>
      </c>
      <c r="N147" s="274">
        <f>IF(N$54=0,0,N$54/ISI_fec!N$54)</f>
        <v>0</v>
      </c>
      <c r="O147" s="274">
        <f>IF(O$54=0,0,O$54/ISI_fec!O$54)</f>
        <v>0</v>
      </c>
      <c r="P147" s="274">
        <f>IF(P$54=0,0,P$54/ISI_fec!P$54)</f>
        <v>0</v>
      </c>
      <c r="Q147" s="274">
        <f>IF(Q$54=0,0,Q$54/ISI_fec!Q$54)</f>
        <v>0</v>
      </c>
      <c r="R147" s="274">
        <f>IF(R$54=0,0,R$54/ISI_fec!R$54)</f>
        <v>0</v>
      </c>
      <c r="S147" s="274">
        <f>IF(S$54=0,0,S$54/ISI_fec!S$54)</f>
        <v>0</v>
      </c>
      <c r="T147" s="274">
        <f>IF(T$54=0,0,T$54/ISI_fec!T$54)</f>
        <v>0</v>
      </c>
      <c r="U147" s="274">
        <f>IF(U$54=0,0,U$54/ISI_fec!U$54)</f>
        <v>0</v>
      </c>
      <c r="V147" s="274">
        <f>IF(V$54=0,0,V$54/ISI_fec!V$54)</f>
        <v>0</v>
      </c>
      <c r="W147" s="274">
        <f>IF(W$54=0,0,W$54/ISI_fec!W$54)</f>
        <v>0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</v>
      </c>
      <c r="C152" s="277">
        <f>IF(C$59=0,0,C$59/ISI_fec!C$59)</f>
        <v>0</v>
      </c>
      <c r="D152" s="277">
        <f>IF(D$59=0,0,D$59/ISI_fec!D$59)</f>
        <v>0</v>
      </c>
      <c r="E152" s="277">
        <f>IF(E$59=0,0,E$59/ISI_fec!E$59)</f>
        <v>0</v>
      </c>
      <c r="F152" s="277">
        <f>IF(F$59=0,0,F$59/ISI_fec!F$59)</f>
        <v>0</v>
      </c>
      <c r="G152" s="277">
        <f>IF(G$59=0,0,G$59/ISI_fec!G$59)</f>
        <v>0</v>
      </c>
      <c r="H152" s="277">
        <f>IF(H$59=0,0,H$59/ISI_fec!H$59)</f>
        <v>0</v>
      </c>
      <c r="I152" s="277">
        <f>IF(I$59=0,0,I$59/ISI_fec!I$59)</f>
        <v>0</v>
      </c>
      <c r="J152" s="277">
        <f>IF(J$59=0,0,J$59/ISI_fec!J$59)</f>
        <v>0</v>
      </c>
      <c r="K152" s="277">
        <f>IF(K$59=0,0,K$59/ISI_fec!K$59)</f>
        <v>0</v>
      </c>
      <c r="L152" s="277">
        <f>IF(L$59=0,0,L$59/ISI_fec!L$59)</f>
        <v>0</v>
      </c>
      <c r="M152" s="277">
        <f>IF(M$59=0,0,M$59/ISI_fec!M$59)</f>
        <v>0</v>
      </c>
      <c r="N152" s="277">
        <f>IF(N$59=0,0,N$59/ISI_fec!N$59)</f>
        <v>0</v>
      </c>
      <c r="O152" s="277">
        <f>IF(O$59=0,0,O$59/ISI_fec!O$59)</f>
        <v>0</v>
      </c>
      <c r="P152" s="277">
        <f>IF(P$59=0,0,P$59/ISI_fec!P$59)</f>
        <v>0</v>
      </c>
      <c r="Q152" s="277">
        <f>IF(Q$59=0,0,Q$59/ISI_fec!Q$59)</f>
        <v>0</v>
      </c>
      <c r="R152" s="277">
        <f>IF(R$59=0,0,R$59/ISI_fec!R$59)</f>
        <v>0</v>
      </c>
      <c r="S152" s="277">
        <f>IF(S$59=0,0,S$59/ISI_fec!S$59)</f>
        <v>0</v>
      </c>
      <c r="T152" s="277">
        <f>IF(T$59=0,0,T$59/ISI_fec!T$59)</f>
        <v>0</v>
      </c>
      <c r="U152" s="277">
        <f>IF(U$59=0,0,U$59/ISI_fec!U$59)</f>
        <v>0</v>
      </c>
      <c r="V152" s="277">
        <f>IF(V$59=0,0,V$59/ISI_fec!V$59)</f>
        <v>0</v>
      </c>
      <c r="W152" s="277">
        <f>IF(W$59=0,0,W$59/ISI_fec!W$59)</f>
        <v>0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</v>
      </c>
      <c r="C153" s="278">
        <f>IF(C$65=0,0,C$65/ISI_fec!C$65)</f>
        <v>0</v>
      </c>
      <c r="D153" s="278">
        <f>IF(D$65=0,0,D$65/ISI_fec!D$65)</f>
        <v>0</v>
      </c>
      <c r="E153" s="278">
        <f>IF(E$65=0,0,E$65/ISI_fec!E$65)</f>
        <v>0</v>
      </c>
      <c r="F153" s="278">
        <f>IF(F$65=0,0,F$65/ISI_fec!F$65)</f>
        <v>0</v>
      </c>
      <c r="G153" s="278">
        <f>IF(G$65=0,0,G$65/ISI_fec!G$65)</f>
        <v>0</v>
      </c>
      <c r="H153" s="278">
        <f>IF(H$65=0,0,H$65/ISI_fec!H$65)</f>
        <v>0</v>
      </c>
      <c r="I153" s="278">
        <f>IF(I$65=0,0,I$65/ISI_fec!I$65)</f>
        <v>0</v>
      </c>
      <c r="J153" s="278">
        <f>IF(J$65=0,0,J$65/ISI_fec!J$65)</f>
        <v>0</v>
      </c>
      <c r="K153" s="278">
        <f>IF(K$65=0,0,K$65/ISI_fec!K$65)</f>
        <v>0</v>
      </c>
      <c r="L153" s="278">
        <f>IF(L$65=0,0,L$65/ISI_fec!L$65)</f>
        <v>0</v>
      </c>
      <c r="M153" s="278">
        <f>IF(M$65=0,0,M$65/ISI_fec!M$65)</f>
        <v>0</v>
      </c>
      <c r="N153" s="278">
        <f>IF(N$65=0,0,N$65/ISI_fec!N$65)</f>
        <v>0</v>
      </c>
      <c r="O153" s="278">
        <f>IF(O$65=0,0,O$65/ISI_fec!O$65)</f>
        <v>0</v>
      </c>
      <c r="P153" s="278">
        <f>IF(P$65=0,0,P$65/ISI_fec!P$65)</f>
        <v>0</v>
      </c>
      <c r="Q153" s="278">
        <f>IF(Q$65=0,0,Q$65/ISI_fec!Q$65)</f>
        <v>0</v>
      </c>
      <c r="R153" s="278">
        <f>IF(R$65=0,0,R$65/ISI_fec!R$65)</f>
        <v>0</v>
      </c>
      <c r="S153" s="278">
        <f>IF(S$65=0,0,S$65/ISI_fec!S$65)</f>
        <v>0</v>
      </c>
      <c r="T153" s="278">
        <f>IF(T$65=0,0,T$65/ISI_fec!T$65)</f>
        <v>0</v>
      </c>
      <c r="U153" s="278">
        <f>IF(U$65=0,0,U$65/ISI_fec!U$65)</f>
        <v>0</v>
      </c>
      <c r="V153" s="278">
        <f>IF(V$65=0,0,V$65/ISI_fec!V$65)</f>
        <v>0</v>
      </c>
      <c r="W153" s="278">
        <f>IF(W$65=0,0,W$65/ISI_fec!W$65)</f>
        <v>0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</v>
      </c>
      <c r="C155" s="278">
        <f>IF(C$72=0,0,C$72/ISI_fec!C$72)</f>
        <v>0</v>
      </c>
      <c r="D155" s="278">
        <f>IF(D$72=0,0,D$72/ISI_fec!D$72)</f>
        <v>0</v>
      </c>
      <c r="E155" s="278">
        <f>IF(E$72=0,0,E$72/ISI_fec!E$72)</f>
        <v>0</v>
      </c>
      <c r="F155" s="278">
        <f>IF(F$72=0,0,F$72/ISI_fec!F$72)</f>
        <v>0</v>
      </c>
      <c r="G155" s="278">
        <f>IF(G$72=0,0,G$72/ISI_fec!G$72)</f>
        <v>0</v>
      </c>
      <c r="H155" s="278">
        <f>IF(H$72=0,0,H$72/ISI_fec!H$72)</f>
        <v>0</v>
      </c>
      <c r="I155" s="278">
        <f>IF(I$72=0,0,I$72/ISI_fec!I$72)</f>
        <v>0</v>
      </c>
      <c r="J155" s="278">
        <f>IF(J$72=0,0,J$72/ISI_fec!J$72)</f>
        <v>0</v>
      </c>
      <c r="K155" s="278">
        <f>IF(K$72=0,0,K$72/ISI_fec!K$72)</f>
        <v>0</v>
      </c>
      <c r="L155" s="278">
        <f>IF(L$72=0,0,L$72/ISI_fec!L$72)</f>
        <v>0</v>
      </c>
      <c r="M155" s="278">
        <f>IF(M$72=0,0,M$72/ISI_fec!M$72)</f>
        <v>0</v>
      </c>
      <c r="N155" s="278">
        <f>IF(N$72=0,0,N$72/ISI_fec!N$72)</f>
        <v>0</v>
      </c>
      <c r="O155" s="278">
        <f>IF(O$72=0,0,O$72/ISI_fec!O$72)</f>
        <v>0</v>
      </c>
      <c r="P155" s="278">
        <f>IF(P$72=0,0,P$72/ISI_fec!P$72)</f>
        <v>0</v>
      </c>
      <c r="Q155" s="278">
        <f>IF(Q$72=0,0,Q$72/ISI_fec!Q$72)</f>
        <v>0</v>
      </c>
      <c r="R155" s="278">
        <f>IF(R$72=0,0,R$72/ISI_fec!R$72)</f>
        <v>0</v>
      </c>
      <c r="S155" s="278">
        <f>IF(S$72=0,0,S$72/ISI_fec!S$72)</f>
        <v>0</v>
      </c>
      <c r="T155" s="278">
        <f>IF(T$72=0,0,T$72/ISI_fec!T$72)</f>
        <v>0</v>
      </c>
      <c r="U155" s="278">
        <f>IF(U$72=0,0,U$72/ISI_fec!U$72)</f>
        <v>0</v>
      </c>
      <c r="V155" s="278">
        <f>IF(V$72=0,0,V$72/ISI_fec!V$72)</f>
        <v>0</v>
      </c>
      <c r="W155" s="278">
        <f>IF(W$72=0,0,W$72/ISI_fec!W$72)</f>
        <v>0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</v>
      </c>
      <c r="C156" s="279">
        <f>IF(C$79=0,0,C$79/ISI_fec!C$79)</f>
        <v>0</v>
      </c>
      <c r="D156" s="279">
        <f>IF(D$79=0,0,D$79/ISI_fec!D$79)</f>
        <v>0</v>
      </c>
      <c r="E156" s="279">
        <f>IF(E$79=0,0,E$79/ISI_fec!E$79)</f>
        <v>0</v>
      </c>
      <c r="F156" s="279">
        <f>IF(F$79=0,0,F$79/ISI_fec!F$79)</f>
        <v>0</v>
      </c>
      <c r="G156" s="279">
        <f>IF(G$79=0,0,G$79/ISI_fec!G$79)</f>
        <v>0</v>
      </c>
      <c r="H156" s="279">
        <f>IF(H$79=0,0,H$79/ISI_fec!H$79)</f>
        <v>0</v>
      </c>
      <c r="I156" s="279">
        <f>IF(I$79=0,0,I$79/ISI_fec!I$79)</f>
        <v>0</v>
      </c>
      <c r="J156" s="279">
        <f>IF(J$79=0,0,J$79/ISI_fec!J$79)</f>
        <v>0</v>
      </c>
      <c r="K156" s="279">
        <f>IF(K$79=0,0,K$79/ISI_fec!K$79)</f>
        <v>0</v>
      </c>
      <c r="L156" s="279">
        <f>IF(L$79=0,0,L$79/ISI_fec!L$79)</f>
        <v>0</v>
      </c>
      <c r="M156" s="279">
        <f>IF(M$79=0,0,M$79/ISI_fec!M$79)</f>
        <v>0</v>
      </c>
      <c r="N156" s="279">
        <f>IF(N$79=0,0,N$79/ISI_fec!N$79)</f>
        <v>0</v>
      </c>
      <c r="O156" s="279">
        <f>IF(O$79=0,0,O$79/ISI_fec!O$79)</f>
        <v>0</v>
      </c>
      <c r="P156" s="279">
        <f>IF(P$79=0,0,P$79/ISI_fec!P$79)</f>
        <v>0</v>
      </c>
      <c r="Q156" s="279">
        <f>IF(Q$79=0,0,Q$79/ISI_fec!Q$79)</f>
        <v>0</v>
      </c>
      <c r="R156" s="279">
        <f>IF(R$79=0,0,R$79/ISI_fec!R$79)</f>
        <v>0</v>
      </c>
      <c r="S156" s="279">
        <f>IF(S$79=0,0,S$79/ISI_fec!S$79)</f>
        <v>0</v>
      </c>
      <c r="T156" s="279">
        <f>IF(T$79=0,0,T$79/ISI_fec!T$79)</f>
        <v>0</v>
      </c>
      <c r="U156" s="279">
        <f>IF(U$79=0,0,U$79/ISI_fec!U$79)</f>
        <v>0</v>
      </c>
      <c r="V156" s="279">
        <f>IF(V$79=0,0,V$79/ISI_fec!V$79)</f>
        <v>0</v>
      </c>
      <c r="W156" s="279">
        <f>IF(W$79=0,0,W$79/ISI_fec!W$79)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EE: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349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350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356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358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362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363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365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366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367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370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0</v>
      </c>
      <c r="C35" s="263">
        <f t="shared" si="1"/>
        <v>0</v>
      </c>
      <c r="D35" s="263">
        <f t="shared" si="1"/>
        <v>0</v>
      </c>
      <c r="E35" s="263">
        <f t="shared" si="1"/>
        <v>0</v>
      </c>
      <c r="F35" s="263">
        <f t="shared" si="1"/>
        <v>0</v>
      </c>
      <c r="G35" s="263">
        <f t="shared" si="1"/>
        <v>0</v>
      </c>
      <c r="H35" s="263">
        <f t="shared" si="1"/>
        <v>0</v>
      </c>
      <c r="I35" s="263">
        <f t="shared" si="1"/>
        <v>0</v>
      </c>
      <c r="J35" s="263">
        <f t="shared" si="1"/>
        <v>0</v>
      </c>
      <c r="K35" s="263">
        <f t="shared" si="1"/>
        <v>0</v>
      </c>
      <c r="L35" s="263">
        <f t="shared" si="1"/>
        <v>0</v>
      </c>
      <c r="M35" s="263">
        <f t="shared" si="1"/>
        <v>0</v>
      </c>
      <c r="N35" s="263">
        <f t="shared" si="1"/>
        <v>0</v>
      </c>
      <c r="O35" s="263">
        <f t="shared" si="1"/>
        <v>0</v>
      </c>
      <c r="P35" s="263">
        <f t="shared" si="1"/>
        <v>0</v>
      </c>
      <c r="Q35" s="263">
        <f t="shared" si="1"/>
        <v>0</v>
      </c>
      <c r="R35" s="263">
        <f t="shared" si="1"/>
        <v>0</v>
      </c>
      <c r="S35" s="263">
        <f t="shared" si="1"/>
        <v>0</v>
      </c>
      <c r="T35" s="263">
        <f t="shared" si="1"/>
        <v>0</v>
      </c>
      <c r="U35" s="263">
        <f t="shared" si="1"/>
        <v>0</v>
      </c>
      <c r="V35" s="263">
        <f t="shared" si="1"/>
        <v>0</v>
      </c>
      <c r="W35" s="263">
        <f t="shared" si="1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376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377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382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385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0</v>
      </c>
      <c r="C52" s="281">
        <v>0</v>
      </c>
      <c r="D52" s="281">
        <v>0</v>
      </c>
      <c r="E52" s="281">
        <v>0</v>
      </c>
      <c r="F52" s="281">
        <v>0</v>
      </c>
      <c r="G52" s="281">
        <v>0</v>
      </c>
      <c r="H52" s="281">
        <v>0</v>
      </c>
      <c r="I52" s="281">
        <v>0</v>
      </c>
      <c r="J52" s="281">
        <v>0</v>
      </c>
      <c r="K52" s="281">
        <v>0</v>
      </c>
      <c r="L52" s="281">
        <v>0</v>
      </c>
      <c r="M52" s="281">
        <v>0</v>
      </c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0</v>
      </c>
      <c r="C54" s="225">
        <f t="shared" si="2"/>
        <v>0</v>
      </c>
      <c r="D54" s="225">
        <f t="shared" si="2"/>
        <v>0</v>
      </c>
      <c r="E54" s="225">
        <f t="shared" si="2"/>
        <v>0</v>
      </c>
      <c r="F54" s="225">
        <f t="shared" si="2"/>
        <v>0</v>
      </c>
      <c r="G54" s="225">
        <f t="shared" si="2"/>
        <v>0</v>
      </c>
      <c r="H54" s="225">
        <f t="shared" si="2"/>
        <v>0</v>
      </c>
      <c r="I54" s="225">
        <f t="shared" si="2"/>
        <v>0</v>
      </c>
      <c r="J54" s="225">
        <f t="shared" si="2"/>
        <v>0</v>
      </c>
      <c r="K54" s="225">
        <f t="shared" si="2"/>
        <v>0</v>
      </c>
      <c r="L54" s="225">
        <f t="shared" si="2"/>
        <v>0</v>
      </c>
      <c r="M54" s="225">
        <f t="shared" si="2"/>
        <v>0</v>
      </c>
      <c r="N54" s="225">
        <f t="shared" si="2"/>
        <v>0</v>
      </c>
      <c r="O54" s="225">
        <f t="shared" si="2"/>
        <v>0</v>
      </c>
      <c r="P54" s="225">
        <f t="shared" si="2"/>
        <v>0</v>
      </c>
      <c r="Q54" s="225">
        <f t="shared" si="2"/>
        <v>0</v>
      </c>
      <c r="R54" s="225">
        <f t="shared" si="2"/>
        <v>0</v>
      </c>
      <c r="S54" s="225">
        <f t="shared" si="2"/>
        <v>0</v>
      </c>
      <c r="T54" s="225">
        <f t="shared" si="2"/>
        <v>0</v>
      </c>
      <c r="U54" s="225">
        <f t="shared" si="2"/>
        <v>0</v>
      </c>
      <c r="V54" s="225">
        <f t="shared" si="2"/>
        <v>0</v>
      </c>
      <c r="W54" s="225">
        <f t="shared" si="2"/>
        <v>0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0</v>
      </c>
      <c r="C59" s="262">
        <v>0</v>
      </c>
      <c r="D59" s="262">
        <v>0</v>
      </c>
      <c r="E59" s="262">
        <v>0</v>
      </c>
      <c r="F59" s="262">
        <v>0</v>
      </c>
      <c r="G59" s="262">
        <v>0</v>
      </c>
      <c r="H59" s="262">
        <v>0</v>
      </c>
      <c r="I59" s="262">
        <v>0</v>
      </c>
      <c r="J59" s="262">
        <v>0</v>
      </c>
      <c r="K59" s="262">
        <v>0</v>
      </c>
      <c r="L59" s="262">
        <v>0</v>
      </c>
      <c r="M59" s="262">
        <v>0</v>
      </c>
      <c r="N59" s="262">
        <v>0</v>
      </c>
      <c r="O59" s="262">
        <v>0</v>
      </c>
      <c r="P59" s="262">
        <v>0</v>
      </c>
      <c r="Q59" s="262">
        <v>0</v>
      </c>
      <c r="R59" s="262">
        <v>0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395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396</v>
      </c>
    </row>
    <row r="61" spans="1:105" ht="12" customHeight="1" x14ac:dyDescent="0.25">
      <c r="A61" s="37" t="s">
        <v>162</v>
      </c>
      <c r="B61" s="228">
        <v>0</v>
      </c>
      <c r="C61" s="228">
        <v>0</v>
      </c>
      <c r="D61" s="228">
        <v>0</v>
      </c>
      <c r="E61" s="228">
        <v>0</v>
      </c>
      <c r="F61" s="228">
        <v>0</v>
      </c>
      <c r="G61" s="228">
        <v>0</v>
      </c>
      <c r="H61" s="228">
        <v>0</v>
      </c>
      <c r="I61" s="228">
        <v>0</v>
      </c>
      <c r="J61" s="228">
        <v>0</v>
      </c>
      <c r="K61" s="228">
        <v>0</v>
      </c>
      <c r="L61" s="228">
        <v>0</v>
      </c>
      <c r="M61" s="228">
        <v>0</v>
      </c>
      <c r="N61" s="228">
        <v>0</v>
      </c>
      <c r="O61" s="228">
        <v>0</v>
      </c>
      <c r="P61" s="228">
        <v>0</v>
      </c>
      <c r="Q61" s="228">
        <v>0</v>
      </c>
      <c r="R61" s="228">
        <v>0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0</v>
      </c>
      <c r="C65" s="263">
        <v>0</v>
      </c>
      <c r="D65" s="263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</v>
      </c>
      <c r="K65" s="263">
        <v>0</v>
      </c>
      <c r="L65" s="263">
        <v>0</v>
      </c>
      <c r="M65" s="263">
        <v>0</v>
      </c>
      <c r="N65" s="263">
        <v>0</v>
      </c>
      <c r="O65" s="263">
        <v>0</v>
      </c>
      <c r="P65" s="263">
        <v>0</v>
      </c>
      <c r="Q65" s="263">
        <v>0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401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402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0</v>
      </c>
      <c r="C68" s="232">
        <v>0</v>
      </c>
      <c r="D68" s="232">
        <v>0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404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0</v>
      </c>
      <c r="C72" s="263">
        <v>0</v>
      </c>
      <c r="D72" s="263">
        <v>0</v>
      </c>
      <c r="E72" s="263">
        <v>0</v>
      </c>
      <c r="F72" s="263">
        <v>0</v>
      </c>
      <c r="G72" s="263">
        <v>0</v>
      </c>
      <c r="H72" s="263">
        <v>0</v>
      </c>
      <c r="I72" s="263">
        <v>0</v>
      </c>
      <c r="J72" s="263">
        <v>0</v>
      </c>
      <c r="K72" s="263">
        <v>0</v>
      </c>
      <c r="L72" s="263">
        <v>0</v>
      </c>
      <c r="M72" s="263">
        <v>0</v>
      </c>
      <c r="N72" s="263">
        <v>0</v>
      </c>
      <c r="O72" s="263">
        <v>0</v>
      </c>
      <c r="P72" s="263">
        <v>0</v>
      </c>
      <c r="Q72" s="263">
        <v>0</v>
      </c>
      <c r="R72" s="263">
        <v>0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407</v>
      </c>
    </row>
    <row r="73" spans="1:105" ht="12" customHeight="1" x14ac:dyDescent="0.25">
      <c r="A73" s="60" t="s">
        <v>183</v>
      </c>
      <c r="B73" s="264">
        <v>0</v>
      </c>
      <c r="C73" s="264">
        <v>0</v>
      </c>
      <c r="D73" s="264">
        <v>0</v>
      </c>
      <c r="E73" s="264">
        <v>0</v>
      </c>
      <c r="F73" s="264">
        <v>0</v>
      </c>
      <c r="G73" s="264">
        <v>0</v>
      </c>
      <c r="H73" s="264">
        <v>0</v>
      </c>
      <c r="I73" s="264">
        <v>0</v>
      </c>
      <c r="J73" s="264">
        <v>0</v>
      </c>
      <c r="K73" s="264">
        <v>0</v>
      </c>
      <c r="L73" s="264">
        <v>0</v>
      </c>
      <c r="M73" s="264">
        <v>0</v>
      </c>
      <c r="N73" s="264">
        <v>0</v>
      </c>
      <c r="O73" s="264">
        <v>0</v>
      </c>
      <c r="P73" s="264">
        <v>0</v>
      </c>
      <c r="Q73" s="264">
        <v>0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408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409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410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0</v>
      </c>
      <c r="C77" s="232">
        <v>0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0</v>
      </c>
      <c r="C79" s="263">
        <f t="shared" si="3"/>
        <v>0</v>
      </c>
      <c r="D79" s="263">
        <f t="shared" si="3"/>
        <v>0</v>
      </c>
      <c r="E79" s="263">
        <f t="shared" si="3"/>
        <v>0</v>
      </c>
      <c r="F79" s="263">
        <f t="shared" si="3"/>
        <v>0</v>
      </c>
      <c r="G79" s="263">
        <f t="shared" si="3"/>
        <v>0</v>
      </c>
      <c r="H79" s="263">
        <f t="shared" si="3"/>
        <v>0</v>
      </c>
      <c r="I79" s="263">
        <f t="shared" si="3"/>
        <v>0</v>
      </c>
      <c r="J79" s="263">
        <f t="shared" si="3"/>
        <v>0</v>
      </c>
      <c r="K79" s="263">
        <f t="shared" si="3"/>
        <v>0</v>
      </c>
      <c r="L79" s="263">
        <f t="shared" si="3"/>
        <v>0</v>
      </c>
      <c r="M79" s="263">
        <f t="shared" si="3"/>
        <v>0</v>
      </c>
      <c r="N79" s="263">
        <f t="shared" si="3"/>
        <v>0</v>
      </c>
      <c r="O79" s="263">
        <f t="shared" si="3"/>
        <v>0</v>
      </c>
      <c r="P79" s="263">
        <f t="shared" si="3"/>
        <v>0</v>
      </c>
      <c r="Q79" s="263">
        <f t="shared" si="3"/>
        <v>0</v>
      </c>
      <c r="R79" s="263">
        <f t="shared" si="3"/>
        <v>0</v>
      </c>
      <c r="S79" s="263">
        <f t="shared" si="3"/>
        <v>0</v>
      </c>
      <c r="T79" s="263">
        <f t="shared" si="3"/>
        <v>0</v>
      </c>
      <c r="U79" s="263">
        <f t="shared" si="3"/>
        <v>0</v>
      </c>
      <c r="V79" s="263">
        <f t="shared" si="3"/>
        <v>0</v>
      </c>
      <c r="W79" s="263">
        <f t="shared" si="3"/>
        <v>0</v>
      </c>
      <c r="DA79" s="70"/>
    </row>
    <row r="80" spans="1:105" ht="12" customHeight="1" x14ac:dyDescent="0.25">
      <c r="A80" s="60" t="s">
        <v>192</v>
      </c>
      <c r="B80" s="264">
        <v>0</v>
      </c>
      <c r="C80" s="264">
        <v>0</v>
      </c>
      <c r="D80" s="264">
        <v>0</v>
      </c>
      <c r="E80" s="264">
        <v>0</v>
      </c>
      <c r="F80" s="264">
        <v>0</v>
      </c>
      <c r="G80" s="264">
        <v>0</v>
      </c>
      <c r="H80" s="264">
        <v>0</v>
      </c>
      <c r="I80" s="264">
        <v>0</v>
      </c>
      <c r="J80" s="264">
        <v>0</v>
      </c>
      <c r="K80" s="264">
        <v>0</v>
      </c>
      <c r="L80" s="264">
        <v>0</v>
      </c>
      <c r="M80" s="264">
        <v>0</v>
      </c>
      <c r="N80" s="264">
        <v>0</v>
      </c>
      <c r="O80" s="264">
        <v>0</v>
      </c>
      <c r="P80" s="264">
        <v>0</v>
      </c>
      <c r="Q80" s="264">
        <v>0</v>
      </c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414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415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416</v>
      </c>
    </row>
    <row r="83" spans="1:105" ht="12" customHeight="1" x14ac:dyDescent="0.25">
      <c r="A83" s="59" t="s">
        <v>162</v>
      </c>
      <c r="B83" s="232">
        <v>0</v>
      </c>
      <c r="C83" s="232">
        <v>0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417</v>
      </c>
    </row>
    <row r="84" spans="1:105" ht="12" customHeight="1" x14ac:dyDescent="0.25">
      <c r="A84" s="60" t="s">
        <v>197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418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421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0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422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0</v>
      </c>
      <c r="C91" s="231">
        <v>0</v>
      </c>
      <c r="D91" s="231">
        <v>0</v>
      </c>
      <c r="E91" s="231">
        <v>0</v>
      </c>
      <c r="F91" s="231">
        <v>0</v>
      </c>
      <c r="G91" s="231">
        <v>0</v>
      </c>
      <c r="H91" s="231">
        <v>0</v>
      </c>
      <c r="I91" s="231">
        <v>0</v>
      </c>
      <c r="J91" s="231">
        <v>0</v>
      </c>
      <c r="K91" s="231">
        <v>0</v>
      </c>
      <c r="L91" s="231">
        <v>0</v>
      </c>
      <c r="M91" s="231">
        <v>0</v>
      </c>
      <c r="N91" s="231">
        <v>0</v>
      </c>
      <c r="O91" s="231">
        <v>0</v>
      </c>
      <c r="P91" s="231">
        <v>0</v>
      </c>
      <c r="Q91" s="231">
        <v>0</v>
      </c>
      <c r="R91" s="231">
        <v>0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425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0</v>
      </c>
      <c r="C96" s="281">
        <v>0</v>
      </c>
      <c r="D96" s="281">
        <v>0</v>
      </c>
      <c r="E96" s="281">
        <v>0</v>
      </c>
      <c r="F96" s="281">
        <v>0</v>
      </c>
      <c r="G96" s="281">
        <v>0</v>
      </c>
      <c r="H96" s="281">
        <v>0</v>
      </c>
      <c r="I96" s="281">
        <v>0</v>
      </c>
      <c r="J96" s="281">
        <v>0</v>
      </c>
      <c r="K96" s="281">
        <v>0</v>
      </c>
      <c r="L96" s="281">
        <v>0</v>
      </c>
      <c r="M96" s="281">
        <v>0</v>
      </c>
      <c r="N96" s="281">
        <v>0</v>
      </c>
      <c r="O96" s="281">
        <v>0</v>
      </c>
      <c r="P96" s="281">
        <v>0</v>
      </c>
      <c r="Q96" s="281">
        <v>0</v>
      </c>
      <c r="R96" s="281">
        <v>0</v>
      </c>
      <c r="S96" s="281">
        <v>0</v>
      </c>
      <c r="T96" s="281">
        <v>0</v>
      </c>
      <c r="U96" s="281">
        <v>0</v>
      </c>
      <c r="V96" s="281">
        <v>0</v>
      </c>
      <c r="W96" s="281">
        <v>0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0</v>
      </c>
      <c r="C100" s="234">
        <f t="shared" si="4"/>
        <v>0</v>
      </c>
      <c r="D100" s="234">
        <f t="shared" si="4"/>
        <v>0</v>
      </c>
      <c r="E100" s="234">
        <f t="shared" si="4"/>
        <v>0</v>
      </c>
      <c r="F100" s="234">
        <f t="shared" si="4"/>
        <v>0</v>
      </c>
      <c r="G100" s="234">
        <f t="shared" si="4"/>
        <v>0</v>
      </c>
      <c r="H100" s="234">
        <f t="shared" si="4"/>
        <v>0</v>
      </c>
      <c r="I100" s="234">
        <f t="shared" si="4"/>
        <v>0</v>
      </c>
      <c r="J100" s="234">
        <f t="shared" si="4"/>
        <v>0</v>
      </c>
      <c r="K100" s="234">
        <f t="shared" si="4"/>
        <v>0</v>
      </c>
      <c r="L100" s="234">
        <f t="shared" si="4"/>
        <v>0</v>
      </c>
      <c r="M100" s="234">
        <f t="shared" si="4"/>
        <v>0</v>
      </c>
      <c r="N100" s="234">
        <f t="shared" si="4"/>
        <v>0</v>
      </c>
      <c r="O100" s="234">
        <f t="shared" si="4"/>
        <v>0</v>
      </c>
      <c r="P100" s="234">
        <f t="shared" si="4"/>
        <v>0</v>
      </c>
      <c r="Q100" s="234">
        <f t="shared" si="4"/>
        <v>0</v>
      </c>
      <c r="R100" s="234">
        <f t="shared" si="4"/>
        <v>0</v>
      </c>
      <c r="S100" s="234">
        <f t="shared" si="4"/>
        <v>0</v>
      </c>
      <c r="T100" s="234">
        <f t="shared" si="4"/>
        <v>0</v>
      </c>
      <c r="U100" s="234">
        <f t="shared" si="4"/>
        <v>0</v>
      </c>
      <c r="V100" s="234">
        <f t="shared" si="4"/>
        <v>0</v>
      </c>
      <c r="W100" s="234">
        <f t="shared" si="4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0</v>
      </c>
      <c r="C105" s="270">
        <f t="shared" si="9"/>
        <v>0</v>
      </c>
      <c r="D105" s="270">
        <f t="shared" si="9"/>
        <v>0</v>
      </c>
      <c r="E105" s="270">
        <f t="shared" si="9"/>
        <v>0</v>
      </c>
      <c r="F105" s="270">
        <f t="shared" si="9"/>
        <v>0</v>
      </c>
      <c r="G105" s="270">
        <f t="shared" si="9"/>
        <v>0</v>
      </c>
      <c r="H105" s="270">
        <f t="shared" si="9"/>
        <v>0</v>
      </c>
      <c r="I105" s="270">
        <f t="shared" si="9"/>
        <v>0</v>
      </c>
      <c r="J105" s="270">
        <f t="shared" si="9"/>
        <v>0</v>
      </c>
      <c r="K105" s="270">
        <f t="shared" si="9"/>
        <v>0</v>
      </c>
      <c r="L105" s="270">
        <f t="shared" si="9"/>
        <v>0</v>
      </c>
      <c r="M105" s="270">
        <f t="shared" si="9"/>
        <v>0</v>
      </c>
      <c r="N105" s="270">
        <f t="shared" si="9"/>
        <v>0</v>
      </c>
      <c r="O105" s="270">
        <f t="shared" si="9"/>
        <v>0</v>
      </c>
      <c r="P105" s="270">
        <f t="shared" si="9"/>
        <v>0</v>
      </c>
      <c r="Q105" s="270">
        <f t="shared" si="9"/>
        <v>0</v>
      </c>
      <c r="R105" s="270">
        <f t="shared" si="9"/>
        <v>0</v>
      </c>
      <c r="S105" s="270">
        <f t="shared" si="9"/>
        <v>0</v>
      </c>
      <c r="T105" s="270">
        <f t="shared" si="9"/>
        <v>0</v>
      </c>
      <c r="U105" s="270">
        <f t="shared" si="9"/>
        <v>0</v>
      </c>
      <c r="V105" s="270">
        <f t="shared" si="9"/>
        <v>0</v>
      </c>
      <c r="W105" s="270">
        <f t="shared" si="9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</v>
      </c>
      <c r="C106" s="271">
        <f t="shared" si="10"/>
        <v>0</v>
      </c>
      <c r="D106" s="271">
        <f t="shared" si="10"/>
        <v>0</v>
      </c>
      <c r="E106" s="271">
        <f t="shared" si="10"/>
        <v>0</v>
      </c>
      <c r="F106" s="271">
        <f t="shared" si="10"/>
        <v>0</v>
      </c>
      <c r="G106" s="271">
        <f t="shared" si="10"/>
        <v>0</v>
      </c>
      <c r="H106" s="271">
        <f t="shared" si="10"/>
        <v>0</v>
      </c>
      <c r="I106" s="271">
        <f t="shared" si="10"/>
        <v>0</v>
      </c>
      <c r="J106" s="271">
        <f t="shared" si="10"/>
        <v>0</v>
      </c>
      <c r="K106" s="271">
        <f t="shared" si="10"/>
        <v>0</v>
      </c>
      <c r="L106" s="271">
        <f t="shared" si="10"/>
        <v>0</v>
      </c>
      <c r="M106" s="271">
        <f t="shared" si="10"/>
        <v>0</v>
      </c>
      <c r="N106" s="271">
        <f t="shared" si="10"/>
        <v>0</v>
      </c>
      <c r="O106" s="271">
        <f t="shared" si="10"/>
        <v>0</v>
      </c>
      <c r="P106" s="271">
        <f t="shared" si="10"/>
        <v>0</v>
      </c>
      <c r="Q106" s="271">
        <f t="shared" si="10"/>
        <v>0</v>
      </c>
      <c r="R106" s="271">
        <f t="shared" si="10"/>
        <v>0</v>
      </c>
      <c r="S106" s="271">
        <f t="shared" si="10"/>
        <v>0</v>
      </c>
      <c r="T106" s="271">
        <f t="shared" si="10"/>
        <v>0</v>
      </c>
      <c r="U106" s="271">
        <f t="shared" si="10"/>
        <v>0</v>
      </c>
      <c r="V106" s="271">
        <f t="shared" si="10"/>
        <v>0</v>
      </c>
      <c r="W106" s="271">
        <f t="shared" si="10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</v>
      </c>
      <c r="C107" s="271">
        <f t="shared" si="11"/>
        <v>0</v>
      </c>
      <c r="D107" s="271">
        <f t="shared" si="11"/>
        <v>0</v>
      </c>
      <c r="E107" s="271">
        <f t="shared" si="11"/>
        <v>0</v>
      </c>
      <c r="F107" s="271">
        <f t="shared" si="11"/>
        <v>0</v>
      </c>
      <c r="G107" s="271">
        <f t="shared" si="11"/>
        <v>0</v>
      </c>
      <c r="H107" s="271">
        <f t="shared" si="11"/>
        <v>0</v>
      </c>
      <c r="I107" s="271">
        <f t="shared" si="11"/>
        <v>0</v>
      </c>
      <c r="J107" s="271">
        <f t="shared" si="11"/>
        <v>0</v>
      </c>
      <c r="K107" s="271">
        <f t="shared" si="11"/>
        <v>0</v>
      </c>
      <c r="L107" s="271">
        <f t="shared" si="11"/>
        <v>0</v>
      </c>
      <c r="M107" s="271">
        <f t="shared" si="11"/>
        <v>0</v>
      </c>
      <c r="N107" s="271">
        <f t="shared" si="11"/>
        <v>0</v>
      </c>
      <c r="O107" s="271">
        <f t="shared" si="11"/>
        <v>0</v>
      </c>
      <c r="P107" s="271">
        <f t="shared" si="11"/>
        <v>0</v>
      </c>
      <c r="Q107" s="271">
        <f t="shared" si="11"/>
        <v>0</v>
      </c>
      <c r="R107" s="271">
        <f t="shared" si="11"/>
        <v>0</v>
      </c>
      <c r="S107" s="271">
        <f t="shared" si="11"/>
        <v>0</v>
      </c>
      <c r="T107" s="271">
        <f t="shared" si="11"/>
        <v>0</v>
      </c>
      <c r="U107" s="271">
        <f t="shared" si="11"/>
        <v>0</v>
      </c>
      <c r="V107" s="271">
        <f t="shared" si="11"/>
        <v>0</v>
      </c>
      <c r="W107" s="271">
        <f t="shared" si="11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0</v>
      </c>
      <c r="C108" s="271">
        <f t="shared" si="12"/>
        <v>0</v>
      </c>
      <c r="D108" s="271">
        <f t="shared" si="12"/>
        <v>0</v>
      </c>
      <c r="E108" s="271">
        <f t="shared" si="12"/>
        <v>0</v>
      </c>
      <c r="F108" s="271">
        <f t="shared" si="12"/>
        <v>0</v>
      </c>
      <c r="G108" s="271">
        <f t="shared" si="12"/>
        <v>0</v>
      </c>
      <c r="H108" s="271">
        <f t="shared" si="12"/>
        <v>0</v>
      </c>
      <c r="I108" s="271">
        <f t="shared" si="12"/>
        <v>0</v>
      </c>
      <c r="J108" s="271">
        <f t="shared" si="12"/>
        <v>0</v>
      </c>
      <c r="K108" s="271">
        <f t="shared" si="12"/>
        <v>0</v>
      </c>
      <c r="L108" s="271">
        <f t="shared" si="12"/>
        <v>0</v>
      </c>
      <c r="M108" s="271">
        <f t="shared" si="12"/>
        <v>0</v>
      </c>
      <c r="N108" s="271">
        <f t="shared" si="12"/>
        <v>0</v>
      </c>
      <c r="O108" s="271">
        <f t="shared" si="12"/>
        <v>0</v>
      </c>
      <c r="P108" s="271">
        <f t="shared" si="12"/>
        <v>0</v>
      </c>
      <c r="Q108" s="271">
        <f t="shared" si="12"/>
        <v>0</v>
      </c>
      <c r="R108" s="271">
        <f t="shared" si="12"/>
        <v>0</v>
      </c>
      <c r="S108" s="271">
        <f t="shared" si="12"/>
        <v>0</v>
      </c>
      <c r="T108" s="271">
        <f t="shared" si="12"/>
        <v>0</v>
      </c>
      <c r="U108" s="271">
        <f t="shared" si="12"/>
        <v>0</v>
      </c>
      <c r="V108" s="271">
        <f t="shared" si="12"/>
        <v>0</v>
      </c>
      <c r="W108" s="271">
        <f t="shared" si="12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0</v>
      </c>
      <c r="C109" s="272">
        <f t="shared" si="13"/>
        <v>0</v>
      </c>
      <c r="D109" s="272">
        <f t="shared" si="13"/>
        <v>0</v>
      </c>
      <c r="E109" s="272">
        <f t="shared" si="13"/>
        <v>0</v>
      </c>
      <c r="F109" s="272">
        <f t="shared" si="13"/>
        <v>0</v>
      </c>
      <c r="G109" s="272">
        <f t="shared" si="13"/>
        <v>0</v>
      </c>
      <c r="H109" s="272">
        <f t="shared" si="13"/>
        <v>0</v>
      </c>
      <c r="I109" s="272">
        <f t="shared" si="13"/>
        <v>0</v>
      </c>
      <c r="J109" s="272">
        <f t="shared" si="13"/>
        <v>0</v>
      </c>
      <c r="K109" s="272">
        <f t="shared" si="13"/>
        <v>0</v>
      </c>
      <c r="L109" s="272">
        <f t="shared" si="13"/>
        <v>0</v>
      </c>
      <c r="M109" s="272">
        <f t="shared" si="13"/>
        <v>0</v>
      </c>
      <c r="N109" s="272">
        <f t="shared" si="13"/>
        <v>0</v>
      </c>
      <c r="O109" s="272">
        <f t="shared" si="13"/>
        <v>0</v>
      </c>
      <c r="P109" s="272">
        <f t="shared" si="13"/>
        <v>0</v>
      </c>
      <c r="Q109" s="272">
        <f t="shared" si="13"/>
        <v>0</v>
      </c>
      <c r="R109" s="272">
        <f t="shared" si="13"/>
        <v>0</v>
      </c>
      <c r="S109" s="272">
        <f t="shared" si="13"/>
        <v>0</v>
      </c>
      <c r="T109" s="272">
        <f t="shared" si="13"/>
        <v>0</v>
      </c>
      <c r="U109" s="272">
        <f t="shared" si="13"/>
        <v>0</v>
      </c>
      <c r="V109" s="272">
        <f t="shared" si="13"/>
        <v>0</v>
      </c>
      <c r="W109" s="272">
        <f t="shared" si="13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0</v>
      </c>
      <c r="C111" s="271">
        <f t="shared" si="15"/>
        <v>0</v>
      </c>
      <c r="D111" s="271">
        <f t="shared" si="15"/>
        <v>0</v>
      </c>
      <c r="E111" s="271">
        <f t="shared" si="15"/>
        <v>0</v>
      </c>
      <c r="F111" s="271">
        <f t="shared" si="15"/>
        <v>0</v>
      </c>
      <c r="G111" s="271">
        <f t="shared" si="15"/>
        <v>0</v>
      </c>
      <c r="H111" s="271">
        <f t="shared" si="15"/>
        <v>0</v>
      </c>
      <c r="I111" s="271">
        <f t="shared" si="15"/>
        <v>0</v>
      </c>
      <c r="J111" s="271">
        <f t="shared" si="15"/>
        <v>0</v>
      </c>
      <c r="K111" s="271">
        <f t="shared" si="15"/>
        <v>0</v>
      </c>
      <c r="L111" s="271">
        <f t="shared" si="15"/>
        <v>0</v>
      </c>
      <c r="M111" s="271">
        <f t="shared" si="15"/>
        <v>0</v>
      </c>
      <c r="N111" s="271">
        <f t="shared" si="15"/>
        <v>0</v>
      </c>
      <c r="O111" s="271">
        <f t="shared" si="15"/>
        <v>0</v>
      </c>
      <c r="P111" s="271">
        <f t="shared" si="15"/>
        <v>0</v>
      </c>
      <c r="Q111" s="271">
        <f t="shared" si="15"/>
        <v>0</v>
      </c>
      <c r="R111" s="271">
        <f t="shared" si="15"/>
        <v>0</v>
      </c>
      <c r="S111" s="271">
        <f t="shared" si="15"/>
        <v>0</v>
      </c>
      <c r="T111" s="271">
        <f t="shared" si="15"/>
        <v>0</v>
      </c>
      <c r="U111" s="271">
        <f t="shared" si="15"/>
        <v>0</v>
      </c>
      <c r="V111" s="271">
        <f t="shared" si="15"/>
        <v>0</v>
      </c>
      <c r="W111" s="271">
        <f t="shared" si="15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0</v>
      </c>
      <c r="C112" s="272">
        <f t="shared" si="16"/>
        <v>0</v>
      </c>
      <c r="D112" s="272">
        <f t="shared" si="16"/>
        <v>0</v>
      </c>
      <c r="E112" s="272">
        <f t="shared" si="16"/>
        <v>0</v>
      </c>
      <c r="F112" s="272">
        <f t="shared" si="16"/>
        <v>0</v>
      </c>
      <c r="G112" s="272">
        <f t="shared" si="16"/>
        <v>0</v>
      </c>
      <c r="H112" s="272">
        <f t="shared" si="16"/>
        <v>0</v>
      </c>
      <c r="I112" s="272">
        <f t="shared" si="16"/>
        <v>0</v>
      </c>
      <c r="J112" s="272">
        <f t="shared" si="16"/>
        <v>0</v>
      </c>
      <c r="K112" s="272">
        <f t="shared" si="16"/>
        <v>0</v>
      </c>
      <c r="L112" s="272">
        <f t="shared" si="16"/>
        <v>0</v>
      </c>
      <c r="M112" s="272">
        <f t="shared" si="16"/>
        <v>0</v>
      </c>
      <c r="N112" s="272">
        <f t="shared" si="16"/>
        <v>0</v>
      </c>
      <c r="O112" s="272">
        <f t="shared" si="16"/>
        <v>0</v>
      </c>
      <c r="P112" s="272">
        <f t="shared" si="16"/>
        <v>0</v>
      </c>
      <c r="Q112" s="272">
        <f t="shared" si="16"/>
        <v>0</v>
      </c>
      <c r="R112" s="272">
        <f t="shared" si="16"/>
        <v>0</v>
      </c>
      <c r="S112" s="272">
        <f t="shared" si="16"/>
        <v>0</v>
      </c>
      <c r="T112" s="272">
        <f t="shared" si="16"/>
        <v>0</v>
      </c>
      <c r="U112" s="272">
        <f t="shared" si="16"/>
        <v>0</v>
      </c>
      <c r="V112" s="272">
        <f t="shared" si="16"/>
        <v>0</v>
      </c>
      <c r="W112" s="272">
        <f t="shared" si="16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0</v>
      </c>
      <c r="C113" s="272">
        <f t="shared" si="17"/>
        <v>0</v>
      </c>
      <c r="D113" s="272">
        <f t="shared" si="17"/>
        <v>0</v>
      </c>
      <c r="E113" s="272">
        <f t="shared" si="17"/>
        <v>0</v>
      </c>
      <c r="F113" s="272">
        <f t="shared" si="17"/>
        <v>0</v>
      </c>
      <c r="G113" s="272">
        <f t="shared" si="17"/>
        <v>0</v>
      </c>
      <c r="H113" s="272">
        <f t="shared" si="17"/>
        <v>0</v>
      </c>
      <c r="I113" s="272">
        <f t="shared" si="17"/>
        <v>0</v>
      </c>
      <c r="J113" s="272">
        <f t="shared" si="17"/>
        <v>0</v>
      </c>
      <c r="K113" s="272">
        <f t="shared" si="17"/>
        <v>0</v>
      </c>
      <c r="L113" s="272">
        <f t="shared" si="17"/>
        <v>0</v>
      </c>
      <c r="M113" s="272">
        <f t="shared" si="17"/>
        <v>0</v>
      </c>
      <c r="N113" s="272">
        <f t="shared" si="17"/>
        <v>0</v>
      </c>
      <c r="O113" s="272">
        <f t="shared" si="17"/>
        <v>0</v>
      </c>
      <c r="P113" s="272">
        <f t="shared" si="17"/>
        <v>0</v>
      </c>
      <c r="Q113" s="272">
        <f t="shared" si="17"/>
        <v>0</v>
      </c>
      <c r="R113" s="272">
        <f t="shared" si="17"/>
        <v>0</v>
      </c>
      <c r="S113" s="272">
        <f t="shared" si="17"/>
        <v>0</v>
      </c>
      <c r="T113" s="272">
        <f t="shared" si="17"/>
        <v>0</v>
      </c>
      <c r="U113" s="272">
        <f t="shared" si="17"/>
        <v>0</v>
      </c>
      <c r="V113" s="272">
        <f t="shared" si="17"/>
        <v>0</v>
      </c>
      <c r="W113" s="272">
        <f t="shared" si="17"/>
        <v>0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</v>
      </c>
      <c r="C115" s="283">
        <f t="shared" si="19"/>
        <v>0</v>
      </c>
      <c r="D115" s="283">
        <f t="shared" si="19"/>
        <v>0</v>
      </c>
      <c r="E115" s="283">
        <f t="shared" si="19"/>
        <v>0</v>
      </c>
      <c r="F115" s="283">
        <f t="shared" si="19"/>
        <v>0</v>
      </c>
      <c r="G115" s="283">
        <f t="shared" si="19"/>
        <v>0</v>
      </c>
      <c r="H115" s="283">
        <f t="shared" si="19"/>
        <v>0</v>
      </c>
      <c r="I115" s="283">
        <f t="shared" si="19"/>
        <v>0</v>
      </c>
      <c r="J115" s="283">
        <f t="shared" si="19"/>
        <v>0</v>
      </c>
      <c r="K115" s="283">
        <f t="shared" si="19"/>
        <v>0</v>
      </c>
      <c r="L115" s="283">
        <f t="shared" si="19"/>
        <v>0</v>
      </c>
      <c r="M115" s="283">
        <f t="shared" si="19"/>
        <v>0</v>
      </c>
      <c r="N115" s="283">
        <f t="shared" si="19"/>
        <v>0</v>
      </c>
      <c r="O115" s="283">
        <f t="shared" si="19"/>
        <v>0</v>
      </c>
      <c r="P115" s="283">
        <f t="shared" si="19"/>
        <v>0</v>
      </c>
      <c r="Q115" s="283">
        <f t="shared" si="19"/>
        <v>0</v>
      </c>
      <c r="R115" s="283">
        <f t="shared" si="19"/>
        <v>0</v>
      </c>
      <c r="S115" s="283">
        <f t="shared" si="19"/>
        <v>0</v>
      </c>
      <c r="T115" s="283">
        <f t="shared" si="19"/>
        <v>0</v>
      </c>
      <c r="U115" s="283">
        <f t="shared" si="19"/>
        <v>0</v>
      </c>
      <c r="V115" s="283">
        <f t="shared" si="19"/>
        <v>0</v>
      </c>
      <c r="W115" s="283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0</v>
      </c>
      <c r="C117" s="234">
        <f t="shared" si="20"/>
        <v>0</v>
      </c>
      <c r="D117" s="234">
        <f t="shared" si="20"/>
        <v>0</v>
      </c>
      <c r="E117" s="234">
        <f t="shared" si="20"/>
        <v>0</v>
      </c>
      <c r="F117" s="234">
        <f t="shared" si="20"/>
        <v>0</v>
      </c>
      <c r="G117" s="234">
        <f t="shared" si="20"/>
        <v>0</v>
      </c>
      <c r="H117" s="234">
        <f t="shared" si="20"/>
        <v>0</v>
      </c>
      <c r="I117" s="234">
        <f t="shared" si="20"/>
        <v>0</v>
      </c>
      <c r="J117" s="234">
        <f t="shared" si="20"/>
        <v>0</v>
      </c>
      <c r="K117" s="234">
        <f t="shared" si="20"/>
        <v>0</v>
      </c>
      <c r="L117" s="234">
        <f t="shared" si="20"/>
        <v>0</v>
      </c>
      <c r="M117" s="234">
        <f t="shared" si="20"/>
        <v>0</v>
      </c>
      <c r="N117" s="234">
        <f t="shared" si="20"/>
        <v>0</v>
      </c>
      <c r="O117" s="234">
        <f t="shared" si="20"/>
        <v>0</v>
      </c>
      <c r="P117" s="234">
        <f t="shared" si="20"/>
        <v>0</v>
      </c>
      <c r="Q117" s="234">
        <f t="shared" si="20"/>
        <v>0</v>
      </c>
      <c r="R117" s="234">
        <f t="shared" si="20"/>
        <v>0</v>
      </c>
      <c r="S117" s="234">
        <f t="shared" si="20"/>
        <v>0</v>
      </c>
      <c r="T117" s="234">
        <f t="shared" si="20"/>
        <v>0</v>
      </c>
      <c r="U117" s="234">
        <f t="shared" si="20"/>
        <v>0</v>
      </c>
      <c r="V117" s="234">
        <f t="shared" si="20"/>
        <v>0</v>
      </c>
      <c r="W117" s="234">
        <f t="shared" si="20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0</v>
      </c>
      <c r="C122" s="270">
        <f t="shared" si="25"/>
        <v>0</v>
      </c>
      <c r="D122" s="270">
        <f t="shared" si="25"/>
        <v>0</v>
      </c>
      <c r="E122" s="270">
        <f t="shared" si="25"/>
        <v>0</v>
      </c>
      <c r="F122" s="270">
        <f t="shared" si="25"/>
        <v>0</v>
      </c>
      <c r="G122" s="270">
        <f t="shared" si="25"/>
        <v>0</v>
      </c>
      <c r="H122" s="270">
        <f t="shared" si="25"/>
        <v>0</v>
      </c>
      <c r="I122" s="270">
        <f t="shared" si="25"/>
        <v>0</v>
      </c>
      <c r="J122" s="270">
        <f t="shared" si="25"/>
        <v>0</v>
      </c>
      <c r="K122" s="270">
        <f t="shared" si="25"/>
        <v>0</v>
      </c>
      <c r="L122" s="270">
        <f t="shared" si="25"/>
        <v>0</v>
      </c>
      <c r="M122" s="270">
        <f t="shared" si="25"/>
        <v>0</v>
      </c>
      <c r="N122" s="270">
        <f t="shared" si="25"/>
        <v>0</v>
      </c>
      <c r="O122" s="270">
        <f t="shared" si="25"/>
        <v>0</v>
      </c>
      <c r="P122" s="270">
        <f t="shared" si="25"/>
        <v>0</v>
      </c>
      <c r="Q122" s="270">
        <f t="shared" si="25"/>
        <v>0</v>
      </c>
      <c r="R122" s="270">
        <f t="shared" si="25"/>
        <v>0</v>
      </c>
      <c r="S122" s="270">
        <f t="shared" si="25"/>
        <v>0</v>
      </c>
      <c r="T122" s="270">
        <f t="shared" si="25"/>
        <v>0</v>
      </c>
      <c r="U122" s="270">
        <f t="shared" si="25"/>
        <v>0</v>
      </c>
      <c r="V122" s="270">
        <f t="shared" si="25"/>
        <v>0</v>
      </c>
      <c r="W122" s="270">
        <f t="shared" si="25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</v>
      </c>
      <c r="C123" s="271">
        <f t="shared" si="26"/>
        <v>0</v>
      </c>
      <c r="D123" s="271">
        <f t="shared" si="26"/>
        <v>0</v>
      </c>
      <c r="E123" s="271">
        <f t="shared" si="26"/>
        <v>0</v>
      </c>
      <c r="F123" s="271">
        <f t="shared" si="26"/>
        <v>0</v>
      </c>
      <c r="G123" s="271">
        <f t="shared" si="26"/>
        <v>0</v>
      </c>
      <c r="H123" s="271">
        <f t="shared" si="26"/>
        <v>0</v>
      </c>
      <c r="I123" s="271">
        <f t="shared" si="26"/>
        <v>0</v>
      </c>
      <c r="J123" s="271">
        <f t="shared" si="26"/>
        <v>0</v>
      </c>
      <c r="K123" s="271">
        <f t="shared" si="26"/>
        <v>0</v>
      </c>
      <c r="L123" s="271">
        <f t="shared" si="26"/>
        <v>0</v>
      </c>
      <c r="M123" s="271">
        <f t="shared" si="26"/>
        <v>0</v>
      </c>
      <c r="N123" s="271">
        <f t="shared" si="26"/>
        <v>0</v>
      </c>
      <c r="O123" s="271">
        <f t="shared" si="26"/>
        <v>0</v>
      </c>
      <c r="P123" s="271">
        <f t="shared" si="26"/>
        <v>0</v>
      </c>
      <c r="Q123" s="271">
        <f t="shared" si="26"/>
        <v>0</v>
      </c>
      <c r="R123" s="271">
        <f t="shared" si="26"/>
        <v>0</v>
      </c>
      <c r="S123" s="271">
        <f t="shared" si="26"/>
        <v>0</v>
      </c>
      <c r="T123" s="271">
        <f t="shared" si="26"/>
        <v>0</v>
      </c>
      <c r="U123" s="271">
        <f t="shared" si="26"/>
        <v>0</v>
      </c>
      <c r="V123" s="271">
        <f t="shared" si="26"/>
        <v>0</v>
      </c>
      <c r="W123" s="271">
        <f t="shared" si="26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</v>
      </c>
      <c r="C125" s="271">
        <f t="shared" si="28"/>
        <v>0</v>
      </c>
      <c r="D125" s="271">
        <f t="shared" si="28"/>
        <v>0</v>
      </c>
      <c r="E125" s="271">
        <f t="shared" si="28"/>
        <v>0</v>
      </c>
      <c r="F125" s="271">
        <f t="shared" si="28"/>
        <v>0</v>
      </c>
      <c r="G125" s="271">
        <f t="shared" si="28"/>
        <v>0</v>
      </c>
      <c r="H125" s="271">
        <f t="shared" si="28"/>
        <v>0</v>
      </c>
      <c r="I125" s="271">
        <f t="shared" si="28"/>
        <v>0</v>
      </c>
      <c r="J125" s="271">
        <f t="shared" si="28"/>
        <v>0</v>
      </c>
      <c r="K125" s="271">
        <f t="shared" si="28"/>
        <v>0</v>
      </c>
      <c r="L125" s="271">
        <f t="shared" si="28"/>
        <v>0</v>
      </c>
      <c r="M125" s="271">
        <f t="shared" si="28"/>
        <v>0</v>
      </c>
      <c r="N125" s="271">
        <f t="shared" si="28"/>
        <v>0</v>
      </c>
      <c r="O125" s="271">
        <f t="shared" si="28"/>
        <v>0</v>
      </c>
      <c r="P125" s="271">
        <f t="shared" si="28"/>
        <v>0</v>
      </c>
      <c r="Q125" s="271">
        <f t="shared" si="28"/>
        <v>0</v>
      </c>
      <c r="R125" s="271">
        <f t="shared" si="28"/>
        <v>0</v>
      </c>
      <c r="S125" s="271">
        <f t="shared" si="28"/>
        <v>0</v>
      </c>
      <c r="T125" s="271">
        <f t="shared" si="28"/>
        <v>0</v>
      </c>
      <c r="U125" s="271">
        <f t="shared" si="28"/>
        <v>0</v>
      </c>
      <c r="V125" s="271">
        <f t="shared" si="28"/>
        <v>0</v>
      </c>
      <c r="W125" s="271">
        <f t="shared" si="28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</v>
      </c>
      <c r="C126" s="272">
        <f t="shared" si="29"/>
        <v>0</v>
      </c>
      <c r="D126" s="272">
        <f t="shared" si="29"/>
        <v>0</v>
      </c>
      <c r="E126" s="272">
        <f t="shared" si="29"/>
        <v>0</v>
      </c>
      <c r="F126" s="272">
        <f t="shared" si="29"/>
        <v>0</v>
      </c>
      <c r="G126" s="272">
        <f t="shared" si="29"/>
        <v>0</v>
      </c>
      <c r="H126" s="272">
        <f t="shared" si="29"/>
        <v>0</v>
      </c>
      <c r="I126" s="272">
        <f t="shared" si="29"/>
        <v>0</v>
      </c>
      <c r="J126" s="272">
        <f t="shared" si="29"/>
        <v>0</v>
      </c>
      <c r="K126" s="272">
        <f t="shared" si="29"/>
        <v>0</v>
      </c>
      <c r="L126" s="272">
        <f t="shared" si="29"/>
        <v>0</v>
      </c>
      <c r="M126" s="272">
        <f t="shared" si="29"/>
        <v>0</v>
      </c>
      <c r="N126" s="272">
        <f t="shared" si="29"/>
        <v>0</v>
      </c>
      <c r="O126" s="272">
        <f t="shared" si="29"/>
        <v>0</v>
      </c>
      <c r="P126" s="272">
        <f t="shared" si="29"/>
        <v>0</v>
      </c>
      <c r="Q126" s="272">
        <f t="shared" si="29"/>
        <v>0</v>
      </c>
      <c r="R126" s="272">
        <f t="shared" si="29"/>
        <v>0</v>
      </c>
      <c r="S126" s="272">
        <f t="shared" si="29"/>
        <v>0</v>
      </c>
      <c r="T126" s="272">
        <f t="shared" si="29"/>
        <v>0</v>
      </c>
      <c r="U126" s="272">
        <f t="shared" si="29"/>
        <v>0</v>
      </c>
      <c r="V126" s="272">
        <f t="shared" si="29"/>
        <v>0</v>
      </c>
      <c r="W126" s="272">
        <f t="shared" si="29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</v>
      </c>
      <c r="C128" s="271">
        <f t="shared" si="31"/>
        <v>0</v>
      </c>
      <c r="D128" s="271">
        <f t="shared" si="31"/>
        <v>0</v>
      </c>
      <c r="E128" s="271">
        <f t="shared" si="31"/>
        <v>0</v>
      </c>
      <c r="F128" s="271">
        <f t="shared" si="31"/>
        <v>0</v>
      </c>
      <c r="G128" s="271">
        <f t="shared" si="31"/>
        <v>0</v>
      </c>
      <c r="H128" s="271">
        <f t="shared" si="31"/>
        <v>0</v>
      </c>
      <c r="I128" s="271">
        <f t="shared" si="31"/>
        <v>0</v>
      </c>
      <c r="J128" s="271">
        <f t="shared" si="31"/>
        <v>0</v>
      </c>
      <c r="K128" s="271">
        <f t="shared" si="31"/>
        <v>0</v>
      </c>
      <c r="L128" s="271">
        <f t="shared" si="31"/>
        <v>0</v>
      </c>
      <c r="M128" s="271">
        <f t="shared" si="31"/>
        <v>0</v>
      </c>
      <c r="N128" s="271">
        <f t="shared" si="31"/>
        <v>0</v>
      </c>
      <c r="O128" s="271">
        <f t="shared" si="31"/>
        <v>0</v>
      </c>
      <c r="P128" s="271">
        <f t="shared" si="31"/>
        <v>0</v>
      </c>
      <c r="Q128" s="271">
        <f t="shared" si="31"/>
        <v>0</v>
      </c>
      <c r="R128" s="271">
        <f t="shared" si="31"/>
        <v>0</v>
      </c>
      <c r="S128" s="271">
        <f t="shared" si="31"/>
        <v>0</v>
      </c>
      <c r="T128" s="271">
        <f t="shared" si="31"/>
        <v>0</v>
      </c>
      <c r="U128" s="271">
        <f t="shared" si="31"/>
        <v>0</v>
      </c>
      <c r="V128" s="271">
        <f t="shared" si="31"/>
        <v>0</v>
      </c>
      <c r="W128" s="271">
        <f t="shared" si="31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0</v>
      </c>
      <c r="C129" s="272">
        <f t="shared" si="32"/>
        <v>0</v>
      </c>
      <c r="D129" s="272">
        <f t="shared" si="32"/>
        <v>0</v>
      </c>
      <c r="E129" s="272">
        <f t="shared" si="32"/>
        <v>0</v>
      </c>
      <c r="F129" s="272">
        <f t="shared" si="32"/>
        <v>0</v>
      </c>
      <c r="G129" s="272">
        <f t="shared" si="32"/>
        <v>0</v>
      </c>
      <c r="H129" s="272">
        <f t="shared" si="32"/>
        <v>0</v>
      </c>
      <c r="I129" s="272">
        <f t="shared" si="32"/>
        <v>0</v>
      </c>
      <c r="J129" s="272">
        <f t="shared" si="32"/>
        <v>0</v>
      </c>
      <c r="K129" s="272">
        <f t="shared" si="32"/>
        <v>0</v>
      </c>
      <c r="L129" s="272">
        <f t="shared" si="32"/>
        <v>0</v>
      </c>
      <c r="M129" s="272">
        <f t="shared" si="32"/>
        <v>0</v>
      </c>
      <c r="N129" s="272">
        <f t="shared" si="32"/>
        <v>0</v>
      </c>
      <c r="O129" s="272">
        <f t="shared" si="32"/>
        <v>0</v>
      </c>
      <c r="P129" s="272">
        <f t="shared" si="32"/>
        <v>0</v>
      </c>
      <c r="Q129" s="272">
        <f t="shared" si="32"/>
        <v>0</v>
      </c>
      <c r="R129" s="272">
        <f t="shared" si="32"/>
        <v>0</v>
      </c>
      <c r="S129" s="272">
        <f t="shared" si="32"/>
        <v>0</v>
      </c>
      <c r="T129" s="272">
        <f t="shared" si="32"/>
        <v>0</v>
      </c>
      <c r="U129" s="272">
        <f t="shared" si="32"/>
        <v>0</v>
      </c>
      <c r="V129" s="272">
        <f t="shared" si="32"/>
        <v>0</v>
      </c>
      <c r="W129" s="272">
        <f t="shared" si="32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0</v>
      </c>
      <c r="C130" s="272">
        <f t="shared" si="33"/>
        <v>0</v>
      </c>
      <c r="D130" s="272">
        <f t="shared" si="33"/>
        <v>0</v>
      </c>
      <c r="E130" s="272">
        <f t="shared" si="33"/>
        <v>0</v>
      </c>
      <c r="F130" s="272">
        <f t="shared" si="33"/>
        <v>0</v>
      </c>
      <c r="G130" s="272">
        <f t="shared" si="33"/>
        <v>0</v>
      </c>
      <c r="H130" s="272">
        <f t="shared" si="33"/>
        <v>0</v>
      </c>
      <c r="I130" s="272">
        <f t="shared" si="33"/>
        <v>0</v>
      </c>
      <c r="J130" s="272">
        <f t="shared" si="33"/>
        <v>0</v>
      </c>
      <c r="K130" s="272">
        <f t="shared" si="33"/>
        <v>0</v>
      </c>
      <c r="L130" s="272">
        <f t="shared" si="33"/>
        <v>0</v>
      </c>
      <c r="M130" s="272">
        <f t="shared" si="33"/>
        <v>0</v>
      </c>
      <c r="N130" s="272">
        <f t="shared" si="33"/>
        <v>0</v>
      </c>
      <c r="O130" s="272">
        <f t="shared" si="33"/>
        <v>0</v>
      </c>
      <c r="P130" s="272">
        <f t="shared" si="33"/>
        <v>0</v>
      </c>
      <c r="Q130" s="272">
        <f t="shared" si="33"/>
        <v>0</v>
      </c>
      <c r="R130" s="272">
        <f t="shared" si="33"/>
        <v>0</v>
      </c>
      <c r="S130" s="272">
        <f t="shared" si="33"/>
        <v>0</v>
      </c>
      <c r="T130" s="272">
        <f t="shared" si="33"/>
        <v>0</v>
      </c>
      <c r="U130" s="272">
        <f t="shared" si="33"/>
        <v>0</v>
      </c>
      <c r="V130" s="272">
        <f t="shared" si="33"/>
        <v>0</v>
      </c>
      <c r="W130" s="272">
        <f t="shared" si="33"/>
        <v>0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</v>
      </c>
      <c r="C132" s="283">
        <f t="shared" si="35"/>
        <v>0</v>
      </c>
      <c r="D132" s="283">
        <f t="shared" si="35"/>
        <v>0</v>
      </c>
      <c r="E132" s="283">
        <f t="shared" si="35"/>
        <v>0</v>
      </c>
      <c r="F132" s="283">
        <f t="shared" si="35"/>
        <v>0</v>
      </c>
      <c r="G132" s="283">
        <f t="shared" si="35"/>
        <v>0</v>
      </c>
      <c r="H132" s="283">
        <f t="shared" si="35"/>
        <v>0</v>
      </c>
      <c r="I132" s="283">
        <f t="shared" si="35"/>
        <v>0</v>
      </c>
      <c r="J132" s="283">
        <f t="shared" si="35"/>
        <v>0</v>
      </c>
      <c r="K132" s="283">
        <f t="shared" si="35"/>
        <v>0</v>
      </c>
      <c r="L132" s="283">
        <f t="shared" si="35"/>
        <v>0</v>
      </c>
      <c r="M132" s="283">
        <f t="shared" si="35"/>
        <v>0</v>
      </c>
      <c r="N132" s="283">
        <f t="shared" si="35"/>
        <v>0</v>
      </c>
      <c r="O132" s="283">
        <f t="shared" si="35"/>
        <v>0</v>
      </c>
      <c r="P132" s="283">
        <f t="shared" si="35"/>
        <v>0</v>
      </c>
      <c r="Q132" s="283">
        <f t="shared" si="35"/>
        <v>0</v>
      </c>
      <c r="R132" s="283">
        <f t="shared" si="35"/>
        <v>0</v>
      </c>
      <c r="S132" s="283">
        <f t="shared" si="35"/>
        <v>0</v>
      </c>
      <c r="T132" s="283">
        <f t="shared" si="35"/>
        <v>0</v>
      </c>
      <c r="U132" s="283">
        <f t="shared" si="35"/>
        <v>0</v>
      </c>
      <c r="V132" s="283">
        <f t="shared" si="35"/>
        <v>0</v>
      </c>
      <c r="W132" s="283">
        <f t="shared" si="35"/>
        <v>0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0</v>
      </c>
      <c r="C136" s="274">
        <f>IF(C$5=0,0,(C$5-C$52)/ISI_fec!C$5)</f>
        <v>0</v>
      </c>
      <c r="D136" s="274">
        <f>IF(D$5=0,0,(D$5-D$52)/ISI_fec!D$5)</f>
        <v>0</v>
      </c>
      <c r="E136" s="274">
        <f>IF(E$5=0,0,(E$5-E$52)/ISI_fec!E$5)</f>
        <v>0</v>
      </c>
      <c r="F136" s="274">
        <f>IF(F$5=0,0,(F$5-F$52)/ISI_fec!F$5)</f>
        <v>0</v>
      </c>
      <c r="G136" s="274">
        <f>IF(G$5=0,0,(G$5-G$52)/ISI_fec!G$5)</f>
        <v>0</v>
      </c>
      <c r="H136" s="274">
        <f>IF(H$5=0,0,(H$5-H$52)/ISI_fec!H$5)</f>
        <v>0</v>
      </c>
      <c r="I136" s="274">
        <f>IF(I$5=0,0,(I$5-I$52)/ISI_fec!I$5)</f>
        <v>0</v>
      </c>
      <c r="J136" s="274">
        <f>IF(J$5=0,0,(J$5-J$52)/ISI_fec!J$5)</f>
        <v>0</v>
      </c>
      <c r="K136" s="274">
        <f>IF(K$5=0,0,(K$5-K$52)/ISI_fec!K$5)</f>
        <v>0</v>
      </c>
      <c r="L136" s="274">
        <f>IF(L$5=0,0,(L$5-L$52)/ISI_fec!L$5)</f>
        <v>0</v>
      </c>
      <c r="M136" s="274">
        <f>IF(M$5=0,0,(M$5-M$52)/ISI_fec!M$5)</f>
        <v>0</v>
      </c>
      <c r="N136" s="274">
        <f>IF(N$5=0,0,(N$5-N$52)/ISI_fec!N$5)</f>
        <v>0</v>
      </c>
      <c r="O136" s="274">
        <f>IF(O$5=0,0,(O$5-O$52)/ISI_fec!O$5)</f>
        <v>0</v>
      </c>
      <c r="P136" s="274">
        <f>IF(P$5=0,0,(P$5-P$52)/ISI_fec!P$5)</f>
        <v>0</v>
      </c>
      <c r="Q136" s="274">
        <f>IF(Q$5=0,0,(Q$5-Q$52)/ISI_fec!Q$5)</f>
        <v>0</v>
      </c>
      <c r="R136" s="274">
        <f>IF(R$5=0,0,(R$5-R$52)/ISI_fec!R$5)</f>
        <v>0</v>
      </c>
      <c r="S136" s="274">
        <f>IF(S$5=0,0,(S$5-S$52)/ISI_fec!S$5)</f>
        <v>0</v>
      </c>
      <c r="T136" s="274">
        <f>IF(T$5=0,0,(T$5-T$52)/ISI_fec!T$5)</f>
        <v>0</v>
      </c>
      <c r="U136" s="274">
        <f>IF(U$5=0,0,(U$5-U$52)/ISI_fec!U$5)</f>
        <v>0</v>
      </c>
      <c r="V136" s="274">
        <f>IF(V$5=0,0,(V$5-V$52)/ISI_fec!V$5)</f>
        <v>0</v>
      </c>
      <c r="W136" s="274">
        <f>IF(W$5=0,0,(W$5-W$52)/ISI_fec!W$5)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0</v>
      </c>
      <c r="C147" s="274">
        <f>IF(C$54=0,0,(C$54-C$96)/ISI_fec!C$54)</f>
        <v>0</v>
      </c>
      <c r="D147" s="274">
        <f>IF(D$54=0,0,(D$54-D$96)/ISI_fec!D$54)</f>
        <v>0</v>
      </c>
      <c r="E147" s="274">
        <f>IF(E$54=0,0,(E$54-E$96)/ISI_fec!E$54)</f>
        <v>0</v>
      </c>
      <c r="F147" s="274">
        <f>IF(F$54=0,0,(F$54-F$96)/ISI_fec!F$54)</f>
        <v>0</v>
      </c>
      <c r="G147" s="274">
        <f>IF(G$54=0,0,(G$54-G$96)/ISI_fec!G$54)</f>
        <v>0</v>
      </c>
      <c r="H147" s="274">
        <f>IF(H$54=0,0,(H$54-H$96)/ISI_fec!H$54)</f>
        <v>0</v>
      </c>
      <c r="I147" s="274">
        <f>IF(I$54=0,0,(I$54-I$96)/ISI_fec!I$54)</f>
        <v>0</v>
      </c>
      <c r="J147" s="274">
        <f>IF(J$54=0,0,(J$54-J$96)/ISI_fec!J$54)</f>
        <v>0</v>
      </c>
      <c r="K147" s="274">
        <f>IF(K$54=0,0,(K$54-K$96)/ISI_fec!K$54)</f>
        <v>0</v>
      </c>
      <c r="L147" s="274">
        <f>IF(L$54=0,0,(L$54-L$96)/ISI_fec!L$54)</f>
        <v>0</v>
      </c>
      <c r="M147" s="274">
        <f>IF(M$54=0,0,(M$54-M$96)/ISI_fec!M$54)</f>
        <v>0</v>
      </c>
      <c r="N147" s="274">
        <f>IF(N$54=0,0,(N$54-N$96)/ISI_fec!N$54)</f>
        <v>0</v>
      </c>
      <c r="O147" s="274">
        <f>IF(O$54=0,0,(O$54-O$96)/ISI_fec!O$54)</f>
        <v>0</v>
      </c>
      <c r="P147" s="274">
        <f>IF(P$54=0,0,(P$54-P$96)/ISI_fec!P$54)</f>
        <v>0</v>
      </c>
      <c r="Q147" s="274">
        <f>IF(Q$54=0,0,(Q$54-Q$96)/ISI_fec!Q$54)</f>
        <v>0</v>
      </c>
      <c r="R147" s="274">
        <f>IF(R$54=0,0,(R$54-R$96)/ISI_fec!R$54)</f>
        <v>0</v>
      </c>
      <c r="S147" s="274">
        <f>IF(S$54=0,0,(S$54-S$96)/ISI_fec!S$54)</f>
        <v>0</v>
      </c>
      <c r="T147" s="274">
        <f>IF(T$54=0,0,(T$54-T$96)/ISI_fec!T$54)</f>
        <v>0</v>
      </c>
      <c r="U147" s="274">
        <f>IF(U$54=0,0,(U$54-U$96)/ISI_fec!U$54)</f>
        <v>0</v>
      </c>
      <c r="V147" s="274">
        <f>IF(V$54=0,0,(V$54-V$96)/ISI_fec!V$54)</f>
        <v>0</v>
      </c>
      <c r="W147" s="274">
        <f>IF(W$54=0,0,(W$54-W$96)/ISI_fec!W$54)</f>
        <v>0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</v>
      </c>
      <c r="C152" s="277">
        <f>IF(C$59=0,0,C$59/ISI_fec!C$59)</f>
        <v>0</v>
      </c>
      <c r="D152" s="277">
        <f>IF(D$59=0,0,D$59/ISI_fec!D$59)</f>
        <v>0</v>
      </c>
      <c r="E152" s="277">
        <f>IF(E$59=0,0,E$59/ISI_fec!E$59)</f>
        <v>0</v>
      </c>
      <c r="F152" s="277">
        <f>IF(F$59=0,0,F$59/ISI_fec!F$59)</f>
        <v>0</v>
      </c>
      <c r="G152" s="277">
        <f>IF(G$59=0,0,G$59/ISI_fec!G$59)</f>
        <v>0</v>
      </c>
      <c r="H152" s="277">
        <f>IF(H$59=0,0,H$59/ISI_fec!H$59)</f>
        <v>0</v>
      </c>
      <c r="I152" s="277">
        <f>IF(I$59=0,0,I$59/ISI_fec!I$59)</f>
        <v>0</v>
      </c>
      <c r="J152" s="277">
        <f>IF(J$59=0,0,J$59/ISI_fec!J$59)</f>
        <v>0</v>
      </c>
      <c r="K152" s="277">
        <f>IF(K$59=0,0,K$59/ISI_fec!K$59)</f>
        <v>0</v>
      </c>
      <c r="L152" s="277">
        <f>IF(L$59=0,0,L$59/ISI_fec!L$59)</f>
        <v>0</v>
      </c>
      <c r="M152" s="277">
        <f>IF(M$59=0,0,M$59/ISI_fec!M$59)</f>
        <v>0</v>
      </c>
      <c r="N152" s="277">
        <f>IF(N$59=0,0,N$59/ISI_fec!N$59)</f>
        <v>0</v>
      </c>
      <c r="O152" s="277">
        <f>IF(O$59=0,0,O$59/ISI_fec!O$59)</f>
        <v>0</v>
      </c>
      <c r="P152" s="277">
        <f>IF(P$59=0,0,P$59/ISI_fec!P$59)</f>
        <v>0</v>
      </c>
      <c r="Q152" s="277">
        <f>IF(Q$59=0,0,Q$59/ISI_fec!Q$59)</f>
        <v>0</v>
      </c>
      <c r="R152" s="277">
        <f>IF(R$59=0,0,R$59/ISI_fec!R$59)</f>
        <v>0</v>
      </c>
      <c r="S152" s="277">
        <f>IF(S$59=0,0,S$59/ISI_fec!S$59)</f>
        <v>0</v>
      </c>
      <c r="T152" s="277">
        <f>IF(T$59=0,0,T$59/ISI_fec!T$59)</f>
        <v>0</v>
      </c>
      <c r="U152" s="277">
        <f>IF(U$59=0,0,U$59/ISI_fec!U$59)</f>
        <v>0</v>
      </c>
      <c r="V152" s="277">
        <f>IF(V$59=0,0,V$59/ISI_fec!V$59)</f>
        <v>0</v>
      </c>
      <c r="W152" s="277">
        <f>IF(W$59=0,0,W$59/ISI_fec!W$59)</f>
        <v>0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</v>
      </c>
      <c r="C153" s="278">
        <f>IF(C$65=0,0,C$65/ISI_fec!C$65)</f>
        <v>0</v>
      </c>
      <c r="D153" s="278">
        <f>IF(D$65=0,0,D$65/ISI_fec!D$65)</f>
        <v>0</v>
      </c>
      <c r="E153" s="278">
        <f>IF(E$65=0,0,E$65/ISI_fec!E$65)</f>
        <v>0</v>
      </c>
      <c r="F153" s="278">
        <f>IF(F$65=0,0,F$65/ISI_fec!F$65)</f>
        <v>0</v>
      </c>
      <c r="G153" s="278">
        <f>IF(G$65=0,0,G$65/ISI_fec!G$65)</f>
        <v>0</v>
      </c>
      <c r="H153" s="278">
        <f>IF(H$65=0,0,H$65/ISI_fec!H$65)</f>
        <v>0</v>
      </c>
      <c r="I153" s="278">
        <f>IF(I$65=0,0,I$65/ISI_fec!I$65)</f>
        <v>0</v>
      </c>
      <c r="J153" s="278">
        <f>IF(J$65=0,0,J$65/ISI_fec!J$65)</f>
        <v>0</v>
      </c>
      <c r="K153" s="278">
        <f>IF(K$65=0,0,K$65/ISI_fec!K$65)</f>
        <v>0</v>
      </c>
      <c r="L153" s="278">
        <f>IF(L$65=0,0,L$65/ISI_fec!L$65)</f>
        <v>0</v>
      </c>
      <c r="M153" s="278">
        <f>IF(M$65=0,0,M$65/ISI_fec!M$65)</f>
        <v>0</v>
      </c>
      <c r="N153" s="278">
        <f>IF(N$65=0,0,N$65/ISI_fec!N$65)</f>
        <v>0</v>
      </c>
      <c r="O153" s="278">
        <f>IF(O$65=0,0,O$65/ISI_fec!O$65)</f>
        <v>0</v>
      </c>
      <c r="P153" s="278">
        <f>IF(P$65=0,0,P$65/ISI_fec!P$65)</f>
        <v>0</v>
      </c>
      <c r="Q153" s="278">
        <f>IF(Q$65=0,0,Q$65/ISI_fec!Q$65)</f>
        <v>0</v>
      </c>
      <c r="R153" s="278">
        <f>IF(R$65=0,0,R$65/ISI_fec!R$65)</f>
        <v>0</v>
      </c>
      <c r="S153" s="278">
        <f>IF(S$65=0,0,S$65/ISI_fec!S$65)</f>
        <v>0</v>
      </c>
      <c r="T153" s="278">
        <f>IF(T$65=0,0,T$65/ISI_fec!T$65)</f>
        <v>0</v>
      </c>
      <c r="U153" s="278">
        <f>IF(U$65=0,0,U$65/ISI_fec!U$65)</f>
        <v>0</v>
      </c>
      <c r="V153" s="278">
        <f>IF(V$65=0,0,V$65/ISI_fec!V$65)</f>
        <v>0</v>
      </c>
      <c r="W153" s="278">
        <f>IF(W$65=0,0,W$65/ISI_fec!W$65)</f>
        <v>0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</v>
      </c>
      <c r="C155" s="278">
        <f>IF(C$72=0,0,C$72/ISI_fec!C$72)</f>
        <v>0</v>
      </c>
      <c r="D155" s="278">
        <f>IF(D$72=0,0,D$72/ISI_fec!D$72)</f>
        <v>0</v>
      </c>
      <c r="E155" s="278">
        <f>IF(E$72=0,0,E$72/ISI_fec!E$72)</f>
        <v>0</v>
      </c>
      <c r="F155" s="278">
        <f>IF(F$72=0,0,F$72/ISI_fec!F$72)</f>
        <v>0</v>
      </c>
      <c r="G155" s="278">
        <f>IF(G$72=0,0,G$72/ISI_fec!G$72)</f>
        <v>0</v>
      </c>
      <c r="H155" s="278">
        <f>IF(H$72=0,0,H$72/ISI_fec!H$72)</f>
        <v>0</v>
      </c>
      <c r="I155" s="278">
        <f>IF(I$72=0,0,I$72/ISI_fec!I$72)</f>
        <v>0</v>
      </c>
      <c r="J155" s="278">
        <f>IF(J$72=0,0,J$72/ISI_fec!J$72)</f>
        <v>0</v>
      </c>
      <c r="K155" s="278">
        <f>IF(K$72=0,0,K$72/ISI_fec!K$72)</f>
        <v>0</v>
      </c>
      <c r="L155" s="278">
        <f>IF(L$72=0,0,L$72/ISI_fec!L$72)</f>
        <v>0</v>
      </c>
      <c r="M155" s="278">
        <f>IF(M$72=0,0,M$72/ISI_fec!M$72)</f>
        <v>0</v>
      </c>
      <c r="N155" s="278">
        <f>IF(N$72=0,0,N$72/ISI_fec!N$72)</f>
        <v>0</v>
      </c>
      <c r="O155" s="278">
        <f>IF(O$72=0,0,O$72/ISI_fec!O$72)</f>
        <v>0</v>
      </c>
      <c r="P155" s="278">
        <f>IF(P$72=0,0,P$72/ISI_fec!P$72)</f>
        <v>0</v>
      </c>
      <c r="Q155" s="278">
        <f>IF(Q$72=0,0,Q$72/ISI_fec!Q$72)</f>
        <v>0</v>
      </c>
      <c r="R155" s="278">
        <f>IF(R$72=0,0,R$72/ISI_fec!R$72)</f>
        <v>0</v>
      </c>
      <c r="S155" s="278">
        <f>IF(S$72=0,0,S$72/ISI_fec!S$72)</f>
        <v>0</v>
      </c>
      <c r="T155" s="278">
        <f>IF(T$72=0,0,T$72/ISI_fec!T$72)</f>
        <v>0</v>
      </c>
      <c r="U155" s="278">
        <f>IF(U$72=0,0,U$72/ISI_fec!U$72)</f>
        <v>0</v>
      </c>
      <c r="V155" s="278">
        <f>IF(V$72=0,0,V$72/ISI_fec!V$72)</f>
        <v>0</v>
      </c>
      <c r="W155" s="278">
        <f>IF(W$72=0,0,W$72/ISI_fec!W$72)</f>
        <v>0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</v>
      </c>
      <c r="C156" s="279">
        <f>IF(C$79=0,0,C$79/ISI_fec!C$79)</f>
        <v>0</v>
      </c>
      <c r="D156" s="279">
        <f>IF(D$79=0,0,D$79/ISI_fec!D$79)</f>
        <v>0</v>
      </c>
      <c r="E156" s="279">
        <f>IF(E$79=0,0,E$79/ISI_fec!E$79)</f>
        <v>0</v>
      </c>
      <c r="F156" s="279">
        <f>IF(F$79=0,0,F$79/ISI_fec!F$79)</f>
        <v>0</v>
      </c>
      <c r="G156" s="279">
        <f>IF(G$79=0,0,G$79/ISI_fec!G$79)</f>
        <v>0</v>
      </c>
      <c r="H156" s="279">
        <f>IF(H$79=0,0,H$79/ISI_fec!H$79)</f>
        <v>0</v>
      </c>
      <c r="I156" s="279">
        <f>IF(I$79=0,0,I$79/ISI_fec!I$79)</f>
        <v>0</v>
      </c>
      <c r="J156" s="279">
        <f>IF(J$79=0,0,J$79/ISI_fec!J$79)</f>
        <v>0</v>
      </c>
      <c r="K156" s="279">
        <f>IF(K$79=0,0,K$79/ISI_fec!K$79)</f>
        <v>0</v>
      </c>
      <c r="L156" s="279">
        <f>IF(L$79=0,0,L$79/ISI_fec!L$79)</f>
        <v>0</v>
      </c>
      <c r="M156" s="279">
        <f>IF(M$79=0,0,M$79/ISI_fec!M$79)</f>
        <v>0</v>
      </c>
      <c r="N156" s="279">
        <f>IF(N$79=0,0,N$79/ISI_fec!N$79)</f>
        <v>0</v>
      </c>
      <c r="O156" s="279">
        <f>IF(O$79=0,0,O$79/ISI_fec!O$79)</f>
        <v>0</v>
      </c>
      <c r="P156" s="279">
        <f>IF(P$79=0,0,P$79/ISI_fec!P$79)</f>
        <v>0</v>
      </c>
      <c r="Q156" s="279">
        <f>IF(Q$79=0,0,Q$79/ISI_fec!Q$79)</f>
        <v>0</v>
      </c>
      <c r="R156" s="279">
        <f>IF(R$79=0,0,R$79/ISI_fec!R$79)</f>
        <v>0</v>
      </c>
      <c r="S156" s="279">
        <f>IF(S$79=0,0,S$79/ISI_fec!S$79)</f>
        <v>0</v>
      </c>
      <c r="T156" s="279">
        <f>IF(T$79=0,0,T$79/ISI_fec!T$79)</f>
        <v>0</v>
      </c>
      <c r="U156" s="279">
        <f>IF(U$79=0,0,U$79/ISI_fec!U$79)</f>
        <v>0</v>
      </c>
      <c r="V156" s="279">
        <f>IF(V$79=0,0,V$79/ISI_fec!V$79)</f>
        <v>0</v>
      </c>
      <c r="W156" s="279">
        <f>IF(W$79=0,0,W$79/ISI_fec!W$79)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EE: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1.379283166834151</v>
      </c>
      <c r="C3" s="205">
        <f t="shared" si="0"/>
        <v>2.575944359601833</v>
      </c>
      <c r="D3" s="205">
        <f t="shared" si="0"/>
        <v>3.3328071006332332</v>
      </c>
      <c r="E3" s="205">
        <f t="shared" si="0"/>
        <v>3.200431215995418</v>
      </c>
      <c r="F3" s="205">
        <f t="shared" si="0"/>
        <v>4.8385535950453207</v>
      </c>
      <c r="G3" s="205">
        <f t="shared" si="0"/>
        <v>3.5024136198206151</v>
      </c>
      <c r="H3" s="205">
        <f t="shared" si="0"/>
        <v>5.8877129039041147</v>
      </c>
      <c r="I3" s="205">
        <f t="shared" si="0"/>
        <v>8.951104591170731</v>
      </c>
      <c r="J3" s="205">
        <f t="shared" si="0"/>
        <v>16.191481872580081</v>
      </c>
      <c r="K3" s="205">
        <f t="shared" si="0"/>
        <v>7.4547006697206886</v>
      </c>
      <c r="L3" s="205">
        <f t="shared" si="0"/>
        <v>10.9207886708688</v>
      </c>
      <c r="M3" s="205">
        <f t="shared" si="0"/>
        <v>11.13260165527168</v>
      </c>
      <c r="N3" s="205">
        <f t="shared" si="0"/>
        <v>8.4208708044090823</v>
      </c>
      <c r="O3" s="205">
        <f t="shared" si="0"/>
        <v>8.8842057416762223</v>
      </c>
      <c r="P3" s="205">
        <f t="shared" si="0"/>
        <v>10.86912765186587</v>
      </c>
      <c r="Q3" s="205">
        <f t="shared" si="0"/>
        <v>12</v>
      </c>
      <c r="R3" s="205">
        <f t="shared" si="0"/>
        <v>16.106222501571342</v>
      </c>
      <c r="S3" s="205">
        <f t="shared" si="0"/>
        <v>27.651871490065279</v>
      </c>
      <c r="T3" s="205">
        <f t="shared" si="0"/>
        <v>28.83229216722729</v>
      </c>
      <c r="U3" s="205">
        <f t="shared" si="0"/>
        <v>27.351201623650951</v>
      </c>
      <c r="V3" s="205">
        <f t="shared" si="0"/>
        <v>19.78810962262499</v>
      </c>
      <c r="W3" s="205">
        <f t="shared" si="0"/>
        <v>25.224929131917339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0</v>
      </c>
      <c r="C5" s="284">
        <f t="shared" si="1"/>
        <v>0</v>
      </c>
      <c r="D5" s="284">
        <f t="shared" si="1"/>
        <v>0</v>
      </c>
      <c r="E5" s="284">
        <f t="shared" si="1"/>
        <v>0</v>
      </c>
      <c r="F5" s="284">
        <f t="shared" si="1"/>
        <v>0</v>
      </c>
      <c r="G5" s="284">
        <f t="shared" si="1"/>
        <v>0</v>
      </c>
      <c r="H5" s="284">
        <f t="shared" si="1"/>
        <v>0</v>
      </c>
      <c r="I5" s="284">
        <f t="shared" si="1"/>
        <v>0</v>
      </c>
      <c r="J5" s="284">
        <f t="shared" si="1"/>
        <v>0</v>
      </c>
      <c r="K5" s="284">
        <f t="shared" si="1"/>
        <v>0</v>
      </c>
      <c r="L5" s="284">
        <f t="shared" si="1"/>
        <v>0</v>
      </c>
      <c r="M5" s="284">
        <f t="shared" si="1"/>
        <v>0</v>
      </c>
      <c r="N5" s="284">
        <f t="shared" si="1"/>
        <v>0</v>
      </c>
      <c r="O5" s="284">
        <f t="shared" si="1"/>
        <v>0</v>
      </c>
      <c r="P5" s="284">
        <f t="shared" si="1"/>
        <v>0</v>
      </c>
      <c r="Q5" s="284">
        <f t="shared" si="1"/>
        <v>0</v>
      </c>
      <c r="R5" s="284">
        <f t="shared" si="1"/>
        <v>0</v>
      </c>
      <c r="S5" s="284">
        <f t="shared" si="1"/>
        <v>0</v>
      </c>
      <c r="T5" s="284">
        <f t="shared" si="1"/>
        <v>0</v>
      </c>
      <c r="U5" s="284">
        <f t="shared" si="1"/>
        <v>0</v>
      </c>
      <c r="V5" s="284">
        <f t="shared" si="1"/>
        <v>0</v>
      </c>
      <c r="W5" s="284">
        <f t="shared" si="1"/>
        <v>0</v>
      </c>
      <c r="DA5" s="94"/>
    </row>
    <row r="6" spans="1:105" ht="12" customHeight="1" x14ac:dyDescent="0.25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0</v>
      </c>
      <c r="C7" s="284">
        <v>0</v>
      </c>
      <c r="D7" s="284">
        <v>0</v>
      </c>
      <c r="E7" s="284">
        <v>0</v>
      </c>
      <c r="F7" s="284">
        <v>0</v>
      </c>
      <c r="G7" s="284">
        <v>0</v>
      </c>
      <c r="H7" s="284">
        <v>0</v>
      </c>
      <c r="I7" s="284">
        <v>0</v>
      </c>
      <c r="J7" s="284">
        <v>0</v>
      </c>
      <c r="K7" s="284">
        <v>0</v>
      </c>
      <c r="L7" s="284">
        <v>0</v>
      </c>
      <c r="M7" s="284">
        <v>0</v>
      </c>
      <c r="N7" s="284">
        <v>0</v>
      </c>
      <c r="O7" s="284">
        <v>0</v>
      </c>
      <c r="P7" s="284">
        <v>0</v>
      </c>
      <c r="Q7" s="284">
        <v>0</v>
      </c>
      <c r="R7" s="284">
        <v>0</v>
      </c>
      <c r="S7" s="284">
        <v>0</v>
      </c>
      <c r="T7" s="284">
        <v>0</v>
      </c>
      <c r="U7" s="284">
        <v>0</v>
      </c>
      <c r="V7" s="284">
        <v>0</v>
      </c>
      <c r="W7" s="284">
        <v>0</v>
      </c>
      <c r="DA7" s="94" t="s">
        <v>437</v>
      </c>
    </row>
    <row r="8" spans="1:105" ht="12" customHeight="1" x14ac:dyDescent="0.25">
      <c r="A8" s="49" t="s">
        <v>45</v>
      </c>
      <c r="B8" s="244">
        <v>1.379283166834151</v>
      </c>
      <c r="C8" s="244">
        <v>2.575944359601833</v>
      </c>
      <c r="D8" s="244">
        <v>3.3328071006332332</v>
      </c>
      <c r="E8" s="244">
        <v>3.200431215995418</v>
      </c>
      <c r="F8" s="244">
        <v>4.8385535950453207</v>
      </c>
      <c r="G8" s="244">
        <v>3.5024136198206151</v>
      </c>
      <c r="H8" s="244">
        <v>5.8877129039041147</v>
      </c>
      <c r="I8" s="244">
        <v>8.951104591170731</v>
      </c>
      <c r="J8" s="244">
        <v>16.191481872580081</v>
      </c>
      <c r="K8" s="244">
        <v>7.4547006697206886</v>
      </c>
      <c r="L8" s="244">
        <v>10.9207886708688</v>
      </c>
      <c r="M8" s="244">
        <v>11.13260165527168</v>
      </c>
      <c r="N8" s="244">
        <v>8.4208708044090823</v>
      </c>
      <c r="O8" s="244">
        <v>8.8842057416762223</v>
      </c>
      <c r="P8" s="244">
        <v>10.86912765186587</v>
      </c>
      <c r="Q8" s="244">
        <v>12</v>
      </c>
      <c r="R8" s="244">
        <v>16.106222501571342</v>
      </c>
      <c r="S8" s="244">
        <v>27.651871490065279</v>
      </c>
      <c r="T8" s="244">
        <v>28.83229216722729</v>
      </c>
      <c r="U8" s="244">
        <v>27.351201623650951</v>
      </c>
      <c r="V8" s="244">
        <v>19.78810962262499</v>
      </c>
      <c r="W8" s="244">
        <v>25.224929131917339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0</v>
      </c>
      <c r="C12" s="284">
        <f t="shared" si="2"/>
        <v>0</v>
      </c>
      <c r="D12" s="284">
        <f t="shared" si="2"/>
        <v>0</v>
      </c>
      <c r="E12" s="284">
        <f t="shared" si="2"/>
        <v>0</v>
      </c>
      <c r="F12" s="284">
        <f t="shared" si="2"/>
        <v>0</v>
      </c>
      <c r="G12" s="284">
        <f t="shared" si="2"/>
        <v>0</v>
      </c>
      <c r="H12" s="284">
        <f t="shared" si="2"/>
        <v>0</v>
      </c>
      <c r="I12" s="284">
        <f t="shared" si="2"/>
        <v>0</v>
      </c>
      <c r="J12" s="284">
        <f t="shared" si="2"/>
        <v>0</v>
      </c>
      <c r="K12" s="284">
        <f t="shared" si="2"/>
        <v>0</v>
      </c>
      <c r="L12" s="284">
        <f t="shared" si="2"/>
        <v>0</v>
      </c>
      <c r="M12" s="284">
        <f t="shared" si="2"/>
        <v>0</v>
      </c>
      <c r="N12" s="284">
        <f t="shared" si="2"/>
        <v>0</v>
      </c>
      <c r="O12" s="284">
        <f t="shared" si="2"/>
        <v>0</v>
      </c>
      <c r="P12" s="284">
        <f t="shared" si="2"/>
        <v>0</v>
      </c>
      <c r="Q12" s="284">
        <f t="shared" si="2"/>
        <v>0</v>
      </c>
      <c r="R12" s="284">
        <f t="shared" si="2"/>
        <v>0</v>
      </c>
      <c r="S12" s="284">
        <f t="shared" si="2"/>
        <v>0</v>
      </c>
      <c r="T12" s="284">
        <f t="shared" si="2"/>
        <v>0</v>
      </c>
      <c r="U12" s="284">
        <f t="shared" si="2"/>
        <v>0</v>
      </c>
      <c r="V12" s="284">
        <f t="shared" si="2"/>
        <v>0</v>
      </c>
      <c r="W12" s="284">
        <f t="shared" si="2"/>
        <v>0</v>
      </c>
      <c r="DA12" s="94"/>
    </row>
    <row r="13" spans="1:105" ht="12" customHeight="1" x14ac:dyDescent="0.25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0</v>
      </c>
      <c r="C14" s="284">
        <v>0</v>
      </c>
      <c r="D14" s="284">
        <v>0</v>
      </c>
      <c r="E14" s="284">
        <v>0</v>
      </c>
      <c r="F14" s="284">
        <v>0</v>
      </c>
      <c r="G14" s="284">
        <v>0</v>
      </c>
      <c r="H14" s="284">
        <v>0</v>
      </c>
      <c r="I14" s="284">
        <v>0</v>
      </c>
      <c r="J14" s="284">
        <v>0</v>
      </c>
      <c r="K14" s="284">
        <v>0</v>
      </c>
      <c r="L14" s="284">
        <v>0</v>
      </c>
      <c r="M14" s="284">
        <v>0</v>
      </c>
      <c r="N14" s="284">
        <v>0</v>
      </c>
      <c r="O14" s="284">
        <v>0</v>
      </c>
      <c r="P14" s="284">
        <v>0</v>
      </c>
      <c r="Q14" s="284">
        <v>0</v>
      </c>
      <c r="R14" s="284">
        <v>0</v>
      </c>
      <c r="S14" s="284">
        <v>0</v>
      </c>
      <c r="T14" s="284">
        <v>0</v>
      </c>
      <c r="U14" s="284">
        <v>0</v>
      </c>
      <c r="V14" s="284">
        <v>0</v>
      </c>
      <c r="W14" s="284">
        <v>0</v>
      </c>
      <c r="DA14" s="94" t="s">
        <v>444</v>
      </c>
    </row>
    <row r="15" spans="1:105" ht="12" customHeight="1" x14ac:dyDescent="0.25">
      <c r="A15" s="49" t="s">
        <v>445</v>
      </c>
      <c r="B15" s="244">
        <v>1.1499999999999999</v>
      </c>
      <c r="C15" s="244">
        <v>1.7</v>
      </c>
      <c r="D15" s="244">
        <v>2.4500000000000002</v>
      </c>
      <c r="E15" s="244">
        <v>3.2</v>
      </c>
      <c r="F15" s="244">
        <v>3</v>
      </c>
      <c r="G15" s="244">
        <v>7</v>
      </c>
      <c r="H15" s="244">
        <v>9</v>
      </c>
      <c r="I15" s="244">
        <v>10</v>
      </c>
      <c r="J15" s="244">
        <v>10</v>
      </c>
      <c r="K15" s="244">
        <v>5.2830000000000004</v>
      </c>
      <c r="L15" s="244">
        <v>7.1989999999999998</v>
      </c>
      <c r="M15" s="244">
        <v>7.84</v>
      </c>
      <c r="N15" s="244">
        <v>8.0459999999999994</v>
      </c>
      <c r="O15" s="244">
        <v>7.5810000000000004</v>
      </c>
      <c r="P15" s="244">
        <v>6.8704000000000001</v>
      </c>
      <c r="Q15" s="244">
        <v>4.1645000000000003</v>
      </c>
      <c r="R15" s="244">
        <v>5.8436000000000003</v>
      </c>
      <c r="S15" s="244">
        <v>4.8029999999999999</v>
      </c>
      <c r="T15" s="244">
        <v>5.1750999999999996</v>
      </c>
      <c r="U15" s="244">
        <v>5.18</v>
      </c>
      <c r="V15" s="244">
        <v>5.3570386579139306</v>
      </c>
      <c r="W15" s="244">
        <v>5.3975200583515672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0</v>
      </c>
      <c r="C19" s="284">
        <f t="shared" si="3"/>
        <v>0</v>
      </c>
      <c r="D19" s="284">
        <f t="shared" si="3"/>
        <v>0</v>
      </c>
      <c r="E19" s="284">
        <f t="shared" si="3"/>
        <v>0</v>
      </c>
      <c r="F19" s="284">
        <f t="shared" si="3"/>
        <v>0</v>
      </c>
      <c r="G19" s="284">
        <f t="shared" si="3"/>
        <v>0</v>
      </c>
      <c r="H19" s="284">
        <f t="shared" si="3"/>
        <v>0</v>
      </c>
      <c r="I19" s="284">
        <f t="shared" si="3"/>
        <v>0</v>
      </c>
      <c r="J19" s="284">
        <f t="shared" si="3"/>
        <v>0</v>
      </c>
      <c r="K19" s="284">
        <f t="shared" si="3"/>
        <v>0</v>
      </c>
      <c r="L19" s="284">
        <f t="shared" si="3"/>
        <v>0</v>
      </c>
      <c r="M19" s="284">
        <f t="shared" si="3"/>
        <v>0</v>
      </c>
      <c r="N19" s="284">
        <f t="shared" si="3"/>
        <v>0</v>
      </c>
      <c r="O19" s="284">
        <f t="shared" si="3"/>
        <v>0</v>
      </c>
      <c r="P19" s="284">
        <f t="shared" si="3"/>
        <v>0</v>
      </c>
      <c r="Q19" s="284">
        <f t="shared" si="3"/>
        <v>0</v>
      </c>
      <c r="R19" s="284">
        <f t="shared" si="3"/>
        <v>0</v>
      </c>
      <c r="S19" s="284">
        <f t="shared" si="3"/>
        <v>0</v>
      </c>
      <c r="T19" s="284">
        <f t="shared" si="3"/>
        <v>0</v>
      </c>
      <c r="U19" s="284">
        <f t="shared" si="3"/>
        <v>0</v>
      </c>
      <c r="V19" s="284">
        <f t="shared" si="3"/>
        <v>0</v>
      </c>
      <c r="W19" s="284">
        <f t="shared" si="3"/>
        <v>0</v>
      </c>
      <c r="DA19" s="94"/>
    </row>
    <row r="20" spans="1:105" ht="12" customHeight="1" x14ac:dyDescent="0.25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25">
      <c r="A21" s="99" t="s">
        <v>81</v>
      </c>
      <c r="B21" s="284">
        <v>0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284">
        <v>0</v>
      </c>
      <c r="N21" s="284">
        <v>0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DA21" s="94" t="s">
        <v>450</v>
      </c>
    </row>
    <row r="22" spans="1:105" ht="12" customHeight="1" x14ac:dyDescent="0.25">
      <c r="A22" s="49" t="s">
        <v>445</v>
      </c>
      <c r="B22" s="244">
        <v>1.3218390804597699</v>
      </c>
      <c r="C22" s="244">
        <v>1.8287024798002891</v>
      </c>
      <c r="D22" s="244">
        <v>2.588997578811068</v>
      </c>
      <c r="E22" s="244">
        <v>3.4760085276569761</v>
      </c>
      <c r="F22" s="244">
        <v>3.3492926778218459</v>
      </c>
      <c r="G22" s="244">
        <v>7.4041998725459983</v>
      </c>
      <c r="H22" s="244">
        <v>9.5583693197432034</v>
      </c>
      <c r="I22" s="244">
        <v>10.572096118424239</v>
      </c>
      <c r="J22" s="244">
        <v>10.572096118424239</v>
      </c>
      <c r="K22" s="244">
        <v>10.44538026858911</v>
      </c>
      <c r="L22" s="244">
        <v>10.44538026858911</v>
      </c>
      <c r="M22" s="244">
        <v>10.44538026858911</v>
      </c>
      <c r="N22" s="244">
        <v>10.318664418753981</v>
      </c>
      <c r="O22" s="244">
        <v>10.318664418753981</v>
      </c>
      <c r="P22" s="244">
        <v>10.318664418753981</v>
      </c>
      <c r="Q22" s="244">
        <v>10.19194856891885</v>
      </c>
      <c r="R22" s="244">
        <v>10.19194856891885</v>
      </c>
      <c r="S22" s="244">
        <v>10.19194856891885</v>
      </c>
      <c r="T22" s="244">
        <v>10.065232719083721</v>
      </c>
      <c r="U22" s="244">
        <v>10.065232719083721</v>
      </c>
      <c r="V22" s="244">
        <v>10.065232719083721</v>
      </c>
      <c r="W22" s="244">
        <v>9.9385168692485948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0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0.63357924917564878</v>
      </c>
      <c r="D28" s="244">
        <v>0.76029509901077863</v>
      </c>
      <c r="E28" s="244">
        <v>0.88701094884590836</v>
      </c>
      <c r="F28" s="244">
        <v>0</v>
      </c>
      <c r="G28" s="244">
        <v>4.0549071947241524</v>
      </c>
      <c r="H28" s="244">
        <v>2.2808852970323361</v>
      </c>
      <c r="I28" s="244">
        <v>1.0137267986810381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0</v>
      </c>
      <c r="S28" s="244">
        <v>0</v>
      </c>
      <c r="T28" s="244">
        <v>0</v>
      </c>
      <c r="U28" s="244">
        <v>0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0</v>
      </c>
      <c r="E31" s="284">
        <f t="shared" si="6"/>
        <v>0</v>
      </c>
      <c r="F31" s="284">
        <f t="shared" si="6"/>
        <v>0</v>
      </c>
      <c r="G31" s="284">
        <f t="shared" si="6"/>
        <v>0</v>
      </c>
      <c r="H31" s="284">
        <f t="shared" si="6"/>
        <v>0</v>
      </c>
      <c r="I31" s="284">
        <f t="shared" si="6"/>
        <v>0</v>
      </c>
      <c r="J31" s="284">
        <f t="shared" si="6"/>
        <v>0</v>
      </c>
      <c r="K31" s="284">
        <f t="shared" si="6"/>
        <v>0</v>
      </c>
      <c r="L31" s="284">
        <f t="shared" si="6"/>
        <v>0</v>
      </c>
      <c r="M31" s="284">
        <f t="shared" si="6"/>
        <v>0</v>
      </c>
      <c r="N31" s="284">
        <f t="shared" si="6"/>
        <v>0</v>
      </c>
      <c r="O31" s="284">
        <f t="shared" si="6"/>
        <v>0</v>
      </c>
      <c r="P31" s="284">
        <f t="shared" si="6"/>
        <v>0</v>
      </c>
      <c r="Q31" s="284">
        <f t="shared" si="6"/>
        <v>0</v>
      </c>
      <c r="R31" s="284">
        <f t="shared" si="6"/>
        <v>0</v>
      </c>
      <c r="S31" s="284">
        <f t="shared" si="6"/>
        <v>0</v>
      </c>
      <c r="T31" s="284">
        <f t="shared" si="6"/>
        <v>0</v>
      </c>
      <c r="U31" s="284">
        <f t="shared" si="6"/>
        <v>0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0</v>
      </c>
      <c r="E33" s="284">
        <f t="shared" si="8"/>
        <v>0</v>
      </c>
      <c r="F33" s="284">
        <f t="shared" si="8"/>
        <v>0</v>
      </c>
      <c r="G33" s="284">
        <f t="shared" si="8"/>
        <v>0</v>
      </c>
      <c r="H33" s="284">
        <f t="shared" si="8"/>
        <v>0</v>
      </c>
      <c r="I33" s="284">
        <f t="shared" si="8"/>
        <v>0</v>
      </c>
      <c r="J33" s="284">
        <f t="shared" si="8"/>
        <v>0</v>
      </c>
      <c r="K33" s="284">
        <f t="shared" si="8"/>
        <v>0</v>
      </c>
      <c r="L33" s="284">
        <f t="shared" si="8"/>
        <v>0</v>
      </c>
      <c r="M33" s="284">
        <f t="shared" si="8"/>
        <v>0</v>
      </c>
      <c r="N33" s="284">
        <f t="shared" si="8"/>
        <v>0</v>
      </c>
      <c r="O33" s="284">
        <f t="shared" si="8"/>
        <v>0</v>
      </c>
      <c r="P33" s="284">
        <f t="shared" si="8"/>
        <v>0</v>
      </c>
      <c r="Q33" s="284">
        <f t="shared" si="8"/>
        <v>0</v>
      </c>
      <c r="R33" s="284">
        <f t="shared" si="8"/>
        <v>0</v>
      </c>
      <c r="S33" s="284">
        <f t="shared" si="8"/>
        <v>0</v>
      </c>
      <c r="T33" s="284">
        <f t="shared" si="8"/>
        <v>0</v>
      </c>
      <c r="U33" s="284">
        <f t="shared" si="8"/>
        <v>0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0.12671584983512973</v>
      </c>
      <c r="D34" s="244">
        <f t="shared" si="9"/>
        <v>0</v>
      </c>
      <c r="E34" s="244">
        <f t="shared" si="9"/>
        <v>0</v>
      </c>
      <c r="F34" s="244">
        <f t="shared" si="9"/>
        <v>0.12671584983513018</v>
      </c>
      <c r="G34" s="244">
        <f t="shared" si="9"/>
        <v>0</v>
      </c>
      <c r="H34" s="244">
        <f t="shared" si="9"/>
        <v>0.12671584983513107</v>
      </c>
      <c r="I34" s="244">
        <f t="shared" si="9"/>
        <v>0</v>
      </c>
      <c r="J34" s="244">
        <f t="shared" si="9"/>
        <v>0</v>
      </c>
      <c r="K34" s="244">
        <f t="shared" si="9"/>
        <v>0.12671584983512929</v>
      </c>
      <c r="L34" s="244">
        <f t="shared" si="9"/>
        <v>0</v>
      </c>
      <c r="M34" s="244">
        <f t="shared" si="9"/>
        <v>0</v>
      </c>
      <c r="N34" s="244">
        <f t="shared" si="9"/>
        <v>0.12671584983512929</v>
      </c>
      <c r="O34" s="244">
        <f t="shared" si="9"/>
        <v>0</v>
      </c>
      <c r="P34" s="244">
        <f t="shared" si="9"/>
        <v>0</v>
      </c>
      <c r="Q34" s="244">
        <f t="shared" si="9"/>
        <v>0.12671584983513107</v>
      </c>
      <c r="R34" s="244">
        <f t="shared" si="9"/>
        <v>0</v>
      </c>
      <c r="S34" s="244">
        <f t="shared" si="9"/>
        <v>0</v>
      </c>
      <c r="T34" s="244">
        <f t="shared" si="9"/>
        <v>0.12671584983512929</v>
      </c>
      <c r="U34" s="244">
        <f t="shared" si="9"/>
        <v>0</v>
      </c>
      <c r="V34" s="244">
        <f t="shared" si="9"/>
        <v>0</v>
      </c>
      <c r="W34" s="244">
        <f t="shared" si="9"/>
        <v>0.12671584983512574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0</v>
      </c>
      <c r="C37" s="284">
        <f t="shared" si="11"/>
        <v>0</v>
      </c>
      <c r="D37" s="284">
        <f t="shared" si="11"/>
        <v>0</v>
      </c>
      <c r="E37" s="284">
        <f t="shared" si="11"/>
        <v>0</v>
      </c>
      <c r="F37" s="284">
        <f t="shared" si="11"/>
        <v>0</v>
      </c>
      <c r="G37" s="284">
        <f t="shared" si="11"/>
        <v>0</v>
      </c>
      <c r="H37" s="284">
        <f t="shared" si="11"/>
        <v>0</v>
      </c>
      <c r="I37" s="284">
        <f t="shared" si="11"/>
        <v>0</v>
      </c>
      <c r="J37" s="284">
        <f t="shared" si="11"/>
        <v>0</v>
      </c>
      <c r="K37" s="284">
        <f t="shared" si="11"/>
        <v>0</v>
      </c>
      <c r="L37" s="284">
        <f t="shared" si="11"/>
        <v>0</v>
      </c>
      <c r="M37" s="284">
        <f t="shared" si="11"/>
        <v>0</v>
      </c>
      <c r="N37" s="284">
        <f t="shared" si="11"/>
        <v>0</v>
      </c>
      <c r="O37" s="284">
        <f t="shared" si="11"/>
        <v>0</v>
      </c>
      <c r="P37" s="284">
        <f t="shared" si="11"/>
        <v>0</v>
      </c>
      <c r="Q37" s="284">
        <f t="shared" si="11"/>
        <v>0</v>
      </c>
      <c r="R37" s="284">
        <f t="shared" si="11"/>
        <v>0</v>
      </c>
      <c r="S37" s="284">
        <f t="shared" si="11"/>
        <v>0</v>
      </c>
      <c r="T37" s="284">
        <f t="shared" si="11"/>
        <v>0</v>
      </c>
      <c r="U37" s="284">
        <f t="shared" si="11"/>
        <v>0</v>
      </c>
      <c r="V37" s="284">
        <f t="shared" si="11"/>
        <v>0</v>
      </c>
      <c r="W37" s="284">
        <f t="shared" si="11"/>
        <v>0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0</v>
      </c>
      <c r="C39" s="284">
        <f t="shared" si="13"/>
        <v>0</v>
      </c>
      <c r="D39" s="284">
        <f t="shared" si="13"/>
        <v>0</v>
      </c>
      <c r="E39" s="284">
        <f t="shared" si="13"/>
        <v>0</v>
      </c>
      <c r="F39" s="284">
        <f t="shared" si="13"/>
        <v>0</v>
      </c>
      <c r="G39" s="284">
        <f t="shared" si="13"/>
        <v>0</v>
      </c>
      <c r="H39" s="284">
        <f t="shared" si="13"/>
        <v>0</v>
      </c>
      <c r="I39" s="284">
        <f t="shared" si="13"/>
        <v>0</v>
      </c>
      <c r="J39" s="284">
        <f t="shared" si="13"/>
        <v>0</v>
      </c>
      <c r="K39" s="284">
        <f t="shared" si="13"/>
        <v>0</v>
      </c>
      <c r="L39" s="284">
        <f t="shared" si="13"/>
        <v>0</v>
      </c>
      <c r="M39" s="284">
        <f t="shared" si="13"/>
        <v>0</v>
      </c>
      <c r="N39" s="284">
        <f t="shared" si="13"/>
        <v>0</v>
      </c>
      <c r="O39" s="284">
        <f t="shared" si="13"/>
        <v>0</v>
      </c>
      <c r="P39" s="284">
        <f t="shared" si="13"/>
        <v>0</v>
      </c>
      <c r="Q39" s="284">
        <f t="shared" si="13"/>
        <v>0</v>
      </c>
      <c r="R39" s="284">
        <f t="shared" si="13"/>
        <v>0</v>
      </c>
      <c r="S39" s="284">
        <f t="shared" si="13"/>
        <v>0</v>
      </c>
      <c r="T39" s="284">
        <f t="shared" si="13"/>
        <v>0</v>
      </c>
      <c r="U39" s="284">
        <f t="shared" si="13"/>
        <v>0</v>
      </c>
      <c r="V39" s="284">
        <f t="shared" si="13"/>
        <v>0</v>
      </c>
      <c r="W39" s="284">
        <f t="shared" si="13"/>
        <v>0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0.17183908045977003</v>
      </c>
      <c r="C40" s="244">
        <f t="shared" si="14"/>
        <v>0.12870247980028915</v>
      </c>
      <c r="D40" s="244">
        <f t="shared" si="14"/>
        <v>0.13899757881106778</v>
      </c>
      <c r="E40" s="244">
        <f t="shared" si="14"/>
        <v>0.27600852765697592</v>
      </c>
      <c r="F40" s="244">
        <f t="shared" si="14"/>
        <v>0.34929267782184592</v>
      </c>
      <c r="G40" s="244">
        <f t="shared" si="14"/>
        <v>0.40419987254599832</v>
      </c>
      <c r="H40" s="244">
        <f t="shared" si="14"/>
        <v>0.55836931974320336</v>
      </c>
      <c r="I40" s="244">
        <f t="shared" si="14"/>
        <v>0.57209611842423946</v>
      </c>
      <c r="J40" s="244">
        <f t="shared" si="14"/>
        <v>0.57209611842423946</v>
      </c>
      <c r="K40" s="244">
        <f t="shared" si="14"/>
        <v>5.1623802685891098</v>
      </c>
      <c r="L40" s="244">
        <f t="shared" si="14"/>
        <v>3.2463802685891103</v>
      </c>
      <c r="M40" s="244">
        <f t="shared" si="14"/>
        <v>2.6053802685891103</v>
      </c>
      <c r="N40" s="244">
        <f t="shared" si="14"/>
        <v>2.2726644187539815</v>
      </c>
      <c r="O40" s="244">
        <f t="shared" si="14"/>
        <v>2.7376644187539805</v>
      </c>
      <c r="P40" s="244">
        <f t="shared" si="14"/>
        <v>3.4482644187539808</v>
      </c>
      <c r="Q40" s="244">
        <f t="shared" si="14"/>
        <v>6.0274485689188495</v>
      </c>
      <c r="R40" s="244">
        <f t="shared" si="14"/>
        <v>4.3483485689188495</v>
      </c>
      <c r="S40" s="244">
        <f t="shared" si="14"/>
        <v>5.3889485689188499</v>
      </c>
      <c r="T40" s="244">
        <f t="shared" si="14"/>
        <v>4.8901327190837209</v>
      </c>
      <c r="U40" s="244">
        <f t="shared" si="14"/>
        <v>4.8852327190837208</v>
      </c>
      <c r="V40" s="244">
        <f t="shared" si="14"/>
        <v>4.7081940611697899</v>
      </c>
      <c r="W40" s="244">
        <f t="shared" si="14"/>
        <v>4.5409968108970276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0.56371453138435068</v>
      </c>
      <c r="C43" s="212">
        <v>0.91006018916595011</v>
      </c>
      <c r="D43" s="212">
        <v>1.337575236457438</v>
      </c>
      <c r="E43" s="212">
        <v>1.6934651762682711</v>
      </c>
      <c r="F43" s="212">
        <v>1.397248495270851</v>
      </c>
      <c r="G43" s="212">
        <v>2.0469475494411009</v>
      </c>
      <c r="H43" s="212">
        <v>4.1558899398108338</v>
      </c>
      <c r="I43" s="212">
        <v>3.6652622527944971</v>
      </c>
      <c r="J43" s="212">
        <v>2.7539122957867579</v>
      </c>
      <c r="K43" s="212">
        <v>3.1016337059329322</v>
      </c>
      <c r="L43" s="212">
        <v>3.304643164230439</v>
      </c>
      <c r="M43" s="212">
        <v>1.713671539122958</v>
      </c>
      <c r="N43" s="212">
        <v>3.5361134995700771</v>
      </c>
      <c r="O43" s="212">
        <v>2.609372312983663</v>
      </c>
      <c r="P43" s="212">
        <v>2.5617368873602748</v>
      </c>
      <c r="Q43" s="212">
        <v>1.418744625967326</v>
      </c>
      <c r="R43" s="212">
        <v>1.956147893379192</v>
      </c>
      <c r="S43" s="212">
        <v>1.4930352536543421</v>
      </c>
      <c r="T43" s="212">
        <v>1.913069647463457</v>
      </c>
      <c r="U43" s="212">
        <v>1.775408426483233</v>
      </c>
      <c r="V43" s="212">
        <v>1.730094582975064</v>
      </c>
      <c r="W43" s="212">
        <v>1.700429922613929</v>
      </c>
      <c r="DA43" s="109" t="s">
        <v>459</v>
      </c>
    </row>
    <row r="44" spans="1:105" ht="12" customHeight="1" x14ac:dyDescent="0.25">
      <c r="A44" s="24" t="s">
        <v>30</v>
      </c>
      <c r="B44" s="215">
        <v>0</v>
      </c>
      <c r="C44" s="215">
        <v>0</v>
      </c>
      <c r="D44" s="215">
        <v>0</v>
      </c>
      <c r="E44" s="215">
        <v>0.68073946689595866</v>
      </c>
      <c r="F44" s="215">
        <v>0</v>
      </c>
      <c r="G44" s="215">
        <v>0</v>
      </c>
      <c r="H44" s="215">
        <v>0</v>
      </c>
      <c r="I44" s="215">
        <v>0.64858125537403266</v>
      </c>
      <c r="J44" s="215">
        <v>0</v>
      </c>
      <c r="K44" s="215">
        <v>0.64866723989681851</v>
      </c>
      <c r="L44" s="215">
        <v>0.64866723989681851</v>
      </c>
      <c r="M44" s="215">
        <v>0.65081685296646596</v>
      </c>
      <c r="N44" s="215">
        <v>0.65081685296646596</v>
      </c>
      <c r="O44" s="215">
        <v>0.64840928632846084</v>
      </c>
      <c r="P44" s="215">
        <v>0.64858125537403266</v>
      </c>
      <c r="Q44" s="215">
        <v>0</v>
      </c>
      <c r="R44" s="215">
        <v>0</v>
      </c>
      <c r="S44" s="215">
        <v>4.7291487532244193E-2</v>
      </c>
      <c r="T44" s="215">
        <v>0</v>
      </c>
      <c r="U44" s="215">
        <v>0</v>
      </c>
      <c r="V44" s="215">
        <v>0</v>
      </c>
      <c r="W44" s="215">
        <v>0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0</v>
      </c>
      <c r="C45" s="206">
        <f t="shared" si="15"/>
        <v>0</v>
      </c>
      <c r="D45" s="206">
        <f t="shared" si="15"/>
        <v>0</v>
      </c>
      <c r="E45" s="206">
        <f t="shared" si="15"/>
        <v>0</v>
      </c>
      <c r="F45" s="206">
        <f t="shared" si="15"/>
        <v>0</v>
      </c>
      <c r="G45" s="206">
        <f t="shared" si="15"/>
        <v>0</v>
      </c>
      <c r="H45" s="206">
        <f t="shared" si="15"/>
        <v>2.020636285468616</v>
      </c>
      <c r="I45" s="206">
        <f t="shared" si="15"/>
        <v>0</v>
      </c>
      <c r="J45" s="206">
        <f t="shared" si="15"/>
        <v>0</v>
      </c>
      <c r="K45" s="206">
        <f t="shared" si="15"/>
        <v>0</v>
      </c>
      <c r="L45" s="206">
        <f t="shared" si="15"/>
        <v>0</v>
      </c>
      <c r="M45" s="206">
        <f t="shared" si="15"/>
        <v>0</v>
      </c>
      <c r="N45" s="206">
        <f t="shared" si="15"/>
        <v>0</v>
      </c>
      <c r="O45" s="206">
        <f t="shared" si="15"/>
        <v>0</v>
      </c>
      <c r="P45" s="206">
        <f t="shared" si="15"/>
        <v>0</v>
      </c>
      <c r="Q45" s="206">
        <f t="shared" si="15"/>
        <v>0</v>
      </c>
      <c r="R45" s="206">
        <f t="shared" si="15"/>
        <v>0</v>
      </c>
      <c r="S45" s="206">
        <f t="shared" si="15"/>
        <v>0</v>
      </c>
      <c r="T45" s="206">
        <f t="shared" si="15"/>
        <v>0</v>
      </c>
      <c r="U45" s="206">
        <f t="shared" si="15"/>
        <v>0</v>
      </c>
      <c r="V45" s="206">
        <f t="shared" si="15"/>
        <v>0</v>
      </c>
      <c r="W45" s="206">
        <f t="shared" si="15"/>
        <v>0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462</v>
      </c>
    </row>
    <row r="48" spans="1:105" ht="12" customHeight="1" x14ac:dyDescent="0.25">
      <c r="A48" s="18" t="s">
        <v>69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2.020636285468616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463</v>
      </c>
    </row>
    <row r="49" spans="1:105" ht="12" customHeight="1" x14ac:dyDescent="0.25">
      <c r="A49" s="18" t="s">
        <v>70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8.5984522785898534E-2</v>
      </c>
      <c r="C51" s="206">
        <f t="shared" si="16"/>
        <v>0.23645743766122099</v>
      </c>
      <c r="D51" s="206">
        <f t="shared" si="16"/>
        <v>0.68787618228718828</v>
      </c>
      <c r="E51" s="206">
        <f t="shared" si="16"/>
        <v>0.30094582975064482</v>
      </c>
      <c r="F51" s="206">
        <f t="shared" si="16"/>
        <v>0.88134135855545992</v>
      </c>
      <c r="G51" s="206">
        <f t="shared" si="16"/>
        <v>0.96732588134135855</v>
      </c>
      <c r="H51" s="206">
        <f t="shared" si="16"/>
        <v>0.94582975064488395</v>
      </c>
      <c r="I51" s="206">
        <f t="shared" si="16"/>
        <v>1.741186586414446</v>
      </c>
      <c r="J51" s="206">
        <f t="shared" si="16"/>
        <v>1.612209802235598</v>
      </c>
      <c r="K51" s="206">
        <f t="shared" si="16"/>
        <v>1.6552020636285469</v>
      </c>
      <c r="L51" s="206">
        <f t="shared" si="16"/>
        <v>1.418744625967326</v>
      </c>
      <c r="M51" s="206">
        <f t="shared" si="16"/>
        <v>0.10748065348237321</v>
      </c>
      <c r="N51" s="206">
        <f t="shared" si="16"/>
        <v>1.9776440240756661</v>
      </c>
      <c r="O51" s="206">
        <f t="shared" si="16"/>
        <v>1.397248495270851</v>
      </c>
      <c r="P51" s="206">
        <f t="shared" si="16"/>
        <v>1.397248495270851</v>
      </c>
      <c r="Q51" s="206">
        <f t="shared" si="16"/>
        <v>0.98882201203783304</v>
      </c>
      <c r="R51" s="206">
        <f t="shared" si="16"/>
        <v>1.4402407566638009</v>
      </c>
      <c r="S51" s="206">
        <f t="shared" si="16"/>
        <v>1.2737747205503009</v>
      </c>
      <c r="T51" s="206">
        <f t="shared" si="16"/>
        <v>1.397162510748065</v>
      </c>
      <c r="U51" s="206">
        <f t="shared" si="16"/>
        <v>0.8510748065348237</v>
      </c>
      <c r="V51" s="206">
        <f t="shared" si="16"/>
        <v>0.74299226139294916</v>
      </c>
      <c r="W51" s="206">
        <f t="shared" si="16"/>
        <v>0.52932072226999127</v>
      </c>
      <c r="DA51" s="71"/>
    </row>
    <row r="52" spans="1:105" ht="12" customHeight="1" x14ac:dyDescent="0.25">
      <c r="A52" s="18" t="s">
        <v>72</v>
      </c>
      <c r="B52" s="206">
        <v>8.5984522785898534E-2</v>
      </c>
      <c r="C52" s="206">
        <v>0.23645743766122099</v>
      </c>
      <c r="D52" s="206">
        <v>0.68787618228718828</v>
      </c>
      <c r="E52" s="206">
        <v>0.30094582975064482</v>
      </c>
      <c r="F52" s="206">
        <v>0.88134135855545992</v>
      </c>
      <c r="G52" s="206">
        <v>0.96732588134135855</v>
      </c>
      <c r="H52" s="206">
        <v>0.94582975064488395</v>
      </c>
      <c r="I52" s="206">
        <v>1.741186586414446</v>
      </c>
      <c r="J52" s="206">
        <v>1.612209802235598</v>
      </c>
      <c r="K52" s="206">
        <v>1.6552020636285469</v>
      </c>
      <c r="L52" s="206">
        <v>1.418744625967326</v>
      </c>
      <c r="M52" s="206">
        <v>0.10748065348237321</v>
      </c>
      <c r="N52" s="206">
        <v>1.9776440240756661</v>
      </c>
      <c r="O52" s="206">
        <v>1.397248495270851</v>
      </c>
      <c r="P52" s="206">
        <v>1.397248495270851</v>
      </c>
      <c r="Q52" s="206">
        <v>0.98882201203783304</v>
      </c>
      <c r="R52" s="206">
        <v>1.4402407566638009</v>
      </c>
      <c r="S52" s="206">
        <v>1.2737747205503009</v>
      </c>
      <c r="T52" s="206">
        <v>1.397162510748065</v>
      </c>
      <c r="U52" s="206">
        <v>0.8510748065348237</v>
      </c>
      <c r="V52" s="206">
        <v>0.74299226139294916</v>
      </c>
      <c r="W52" s="206">
        <v>0.52932072226999127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2.3903697334479789E-2</v>
      </c>
      <c r="C54" s="206">
        <f t="shared" si="17"/>
        <v>2.3903697334479789E-2</v>
      </c>
      <c r="D54" s="206">
        <f t="shared" si="17"/>
        <v>2.3903697334479789E-2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2.3903697334479789E-2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2.3903697334479789E-2</v>
      </c>
      <c r="N54" s="206">
        <f t="shared" si="17"/>
        <v>2.3903697334479789E-2</v>
      </c>
      <c r="O54" s="206">
        <f t="shared" si="17"/>
        <v>2.3903697334479789E-2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0</v>
      </c>
      <c r="T54" s="206">
        <f t="shared" si="17"/>
        <v>0</v>
      </c>
      <c r="U54" s="206">
        <f t="shared" si="17"/>
        <v>0</v>
      </c>
      <c r="V54" s="206">
        <f t="shared" si="17"/>
        <v>0</v>
      </c>
      <c r="W54" s="206">
        <f t="shared" si="17"/>
        <v>0</v>
      </c>
      <c r="DA54" s="71"/>
    </row>
    <row r="55" spans="1:105" ht="12" customHeight="1" x14ac:dyDescent="0.25">
      <c r="A55" s="18" t="s">
        <v>73</v>
      </c>
      <c r="B55" s="206">
        <v>2.3903697334479789E-2</v>
      </c>
      <c r="C55" s="206">
        <v>2.3903697334479789E-2</v>
      </c>
      <c r="D55" s="206">
        <v>2.3903697334479789E-2</v>
      </c>
      <c r="E55" s="206">
        <v>0</v>
      </c>
      <c r="F55" s="206">
        <v>0</v>
      </c>
      <c r="G55" s="206">
        <v>0</v>
      </c>
      <c r="H55" s="206">
        <v>0</v>
      </c>
      <c r="I55" s="206">
        <v>2.3903697334479789E-2</v>
      </c>
      <c r="J55" s="206">
        <v>0</v>
      </c>
      <c r="K55" s="206">
        <v>0</v>
      </c>
      <c r="L55" s="206">
        <v>0</v>
      </c>
      <c r="M55" s="206">
        <v>2.3903697334479789E-2</v>
      </c>
      <c r="N55" s="206">
        <v>2.3903697334479789E-2</v>
      </c>
      <c r="O55" s="206">
        <v>2.3903697334479789E-2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2.3903697334479789E-2</v>
      </c>
      <c r="C61" s="206">
        <v>4.7807394668959592E-2</v>
      </c>
      <c r="D61" s="206">
        <v>2.3903697334479789E-2</v>
      </c>
      <c r="E61" s="206">
        <v>2.3903697334479789E-2</v>
      </c>
      <c r="F61" s="206">
        <v>0</v>
      </c>
      <c r="G61" s="206">
        <v>4.7807394668959592E-2</v>
      </c>
      <c r="H61" s="206">
        <v>7.1625107480653469E-2</v>
      </c>
      <c r="I61" s="206">
        <v>4.7807394668959592E-2</v>
      </c>
      <c r="J61" s="206">
        <v>2.3903697334479789E-2</v>
      </c>
      <c r="K61" s="206">
        <v>2.3903697334479789E-2</v>
      </c>
      <c r="L61" s="206">
        <v>0.1194325021496131</v>
      </c>
      <c r="M61" s="206">
        <v>7.1625107480653469E-2</v>
      </c>
      <c r="N61" s="206">
        <v>2.3903697334479789E-2</v>
      </c>
      <c r="O61" s="206">
        <v>2.3903697334479789E-2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474</v>
      </c>
    </row>
    <row r="62" spans="1:105" ht="12" customHeight="1" x14ac:dyDescent="0.25">
      <c r="A62" s="21" t="s">
        <v>38</v>
      </c>
      <c r="B62" s="209">
        <v>0.4299226139294926</v>
      </c>
      <c r="C62" s="209">
        <v>0.60189165950128976</v>
      </c>
      <c r="D62" s="209">
        <v>0.60189165950128976</v>
      </c>
      <c r="E62" s="209">
        <v>0.68787618228718816</v>
      </c>
      <c r="F62" s="209">
        <v>0.51590713671539123</v>
      </c>
      <c r="G62" s="209">
        <v>1.031814273430782</v>
      </c>
      <c r="H62" s="209">
        <v>1.1177987962166811</v>
      </c>
      <c r="I62" s="209">
        <v>1.20378331900258</v>
      </c>
      <c r="J62" s="209">
        <v>1.1177987962166811</v>
      </c>
      <c r="K62" s="209">
        <v>0.7738607050730868</v>
      </c>
      <c r="L62" s="209">
        <v>1.1177987962166811</v>
      </c>
      <c r="M62" s="209">
        <v>0.85984522785898543</v>
      </c>
      <c r="N62" s="209">
        <v>0.85984522785898532</v>
      </c>
      <c r="O62" s="209">
        <v>0.51590713671539123</v>
      </c>
      <c r="P62" s="209">
        <v>0.51590713671539123</v>
      </c>
      <c r="Q62" s="209">
        <v>0.4299226139294926</v>
      </c>
      <c r="R62" s="209">
        <v>0.51590713671539123</v>
      </c>
      <c r="S62" s="209">
        <v>0.1719690455717971</v>
      </c>
      <c r="T62" s="209">
        <v>0.51590713671539123</v>
      </c>
      <c r="U62" s="209">
        <v>0.92433361994840912</v>
      </c>
      <c r="V62" s="209">
        <v>0.98710232158211531</v>
      </c>
      <c r="W62" s="209">
        <v>1.1711092003439381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0.56371453138435079</v>
      </c>
      <c r="C63" s="286">
        <f t="shared" si="18"/>
        <v>0.91006018916594988</v>
      </c>
      <c r="D63" s="286">
        <f t="shared" si="18"/>
        <v>1.337575236457438</v>
      </c>
      <c r="E63" s="286">
        <f t="shared" si="18"/>
        <v>1.693465176268272</v>
      </c>
      <c r="F63" s="286">
        <f t="shared" si="18"/>
        <v>1.397248495270851</v>
      </c>
      <c r="G63" s="286">
        <f t="shared" si="18"/>
        <v>2.0469475494411009</v>
      </c>
      <c r="H63" s="286">
        <f t="shared" si="18"/>
        <v>4.1558899398108338</v>
      </c>
      <c r="I63" s="286">
        <f t="shared" si="18"/>
        <v>3.665262252794498</v>
      </c>
      <c r="J63" s="286">
        <f t="shared" si="18"/>
        <v>2.753912295786757</v>
      </c>
      <c r="K63" s="286">
        <f t="shared" si="18"/>
        <v>3.1016337059329322</v>
      </c>
      <c r="L63" s="286">
        <f t="shared" si="18"/>
        <v>3.3046431642304381</v>
      </c>
      <c r="M63" s="286">
        <f t="shared" si="18"/>
        <v>1.713671539122958</v>
      </c>
      <c r="N63" s="286">
        <f t="shared" si="18"/>
        <v>3.5361134995700758</v>
      </c>
      <c r="O63" s="286">
        <f t="shared" si="18"/>
        <v>2.609372312983663</v>
      </c>
      <c r="P63" s="286">
        <f t="shared" si="18"/>
        <v>2.5617368873602739</v>
      </c>
      <c r="Q63" s="286">
        <f t="shared" si="18"/>
        <v>1.418744625967326</v>
      </c>
      <c r="R63" s="286">
        <f t="shared" si="18"/>
        <v>1.956147893379192</v>
      </c>
      <c r="S63" s="286">
        <f t="shared" si="18"/>
        <v>1.4930352536543421</v>
      </c>
      <c r="T63" s="286">
        <f t="shared" si="18"/>
        <v>1.913069647463457</v>
      </c>
      <c r="U63" s="286">
        <f t="shared" si="18"/>
        <v>1.775408426483233</v>
      </c>
      <c r="V63" s="286">
        <f t="shared" si="18"/>
        <v>1.730094582975064</v>
      </c>
      <c r="W63" s="286">
        <f t="shared" si="18"/>
        <v>1.700429922613929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0</v>
      </c>
      <c r="C65" s="284">
        <f t="shared" si="19"/>
        <v>0</v>
      </c>
      <c r="D65" s="284">
        <f t="shared" si="19"/>
        <v>0</v>
      </c>
      <c r="E65" s="284">
        <f t="shared" si="19"/>
        <v>0</v>
      </c>
      <c r="F65" s="284">
        <f t="shared" si="19"/>
        <v>0</v>
      </c>
      <c r="G65" s="284">
        <f t="shared" si="19"/>
        <v>0</v>
      </c>
      <c r="H65" s="284">
        <f t="shared" si="19"/>
        <v>0</v>
      </c>
      <c r="I65" s="284">
        <f t="shared" si="19"/>
        <v>0</v>
      </c>
      <c r="J65" s="284">
        <f t="shared" si="19"/>
        <v>0</v>
      </c>
      <c r="K65" s="284">
        <f t="shared" si="19"/>
        <v>0</v>
      </c>
      <c r="L65" s="284">
        <f t="shared" si="19"/>
        <v>0</v>
      </c>
      <c r="M65" s="284">
        <f t="shared" si="19"/>
        <v>0</v>
      </c>
      <c r="N65" s="284">
        <f t="shared" si="19"/>
        <v>0</v>
      </c>
      <c r="O65" s="284">
        <f t="shared" si="19"/>
        <v>0</v>
      </c>
      <c r="P65" s="284">
        <f t="shared" si="19"/>
        <v>0</v>
      </c>
      <c r="Q65" s="284">
        <f t="shared" si="19"/>
        <v>0</v>
      </c>
      <c r="R65" s="284">
        <f t="shared" si="19"/>
        <v>0</v>
      </c>
      <c r="S65" s="284">
        <f t="shared" si="19"/>
        <v>0</v>
      </c>
      <c r="T65" s="284">
        <f t="shared" si="19"/>
        <v>0</v>
      </c>
      <c r="U65" s="284">
        <f t="shared" si="19"/>
        <v>0</v>
      </c>
      <c r="V65" s="284">
        <f t="shared" si="19"/>
        <v>0</v>
      </c>
      <c r="W65" s="284">
        <f t="shared" si="19"/>
        <v>0</v>
      </c>
      <c r="DA65" s="94"/>
    </row>
    <row r="66" spans="1:105" ht="12" customHeight="1" x14ac:dyDescent="0.25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0</v>
      </c>
      <c r="C67" s="284">
        <f>NFM_fec!C72</f>
        <v>0</v>
      </c>
      <c r="D67" s="284">
        <f>NFM_fec!D72</f>
        <v>0</v>
      </c>
      <c r="E67" s="284">
        <f>NFM_fec!E72</f>
        <v>0</v>
      </c>
      <c r="F67" s="284">
        <f>NFM_fec!F72</f>
        <v>0</v>
      </c>
      <c r="G67" s="284">
        <f>NFM_fec!G72</f>
        <v>0</v>
      </c>
      <c r="H67" s="284">
        <f>NFM_fec!H72</f>
        <v>0</v>
      </c>
      <c r="I67" s="284">
        <f>NFM_fec!I72</f>
        <v>0</v>
      </c>
      <c r="J67" s="284">
        <f>NFM_fec!J72</f>
        <v>0</v>
      </c>
      <c r="K67" s="284">
        <f>NFM_fec!K72</f>
        <v>0</v>
      </c>
      <c r="L67" s="284">
        <f>NFM_fec!L72</f>
        <v>0</v>
      </c>
      <c r="M67" s="284">
        <f>NFM_fec!M72</f>
        <v>0</v>
      </c>
      <c r="N67" s="284">
        <f>NFM_fec!N72</f>
        <v>0</v>
      </c>
      <c r="O67" s="284">
        <f>NFM_fec!O72</f>
        <v>0</v>
      </c>
      <c r="P67" s="284">
        <f>NFM_fec!P72</f>
        <v>0</v>
      </c>
      <c r="Q67" s="284">
        <f>NFM_fec!Q72</f>
        <v>0</v>
      </c>
      <c r="R67" s="284">
        <f>NFM_fec!R72</f>
        <v>0</v>
      </c>
      <c r="S67" s="284">
        <f>NFM_fec!S72</f>
        <v>0</v>
      </c>
      <c r="T67" s="284">
        <f>NFM_fec!T72</f>
        <v>0</v>
      </c>
      <c r="U67" s="284">
        <f>NFM_fec!U72</f>
        <v>0</v>
      </c>
      <c r="V67" s="284">
        <f>NFM_fec!V72</f>
        <v>0</v>
      </c>
      <c r="W67" s="284">
        <f>NFM_fec!W72</f>
        <v>0</v>
      </c>
      <c r="DA67" s="94"/>
    </row>
    <row r="68" spans="1:105" ht="12" customHeight="1" x14ac:dyDescent="0.25">
      <c r="A68" s="52" t="s">
        <v>45</v>
      </c>
      <c r="B68" s="244">
        <f>NFM_fec!B115</f>
        <v>0.56371453138435079</v>
      </c>
      <c r="C68" s="244">
        <f>NFM_fec!C115</f>
        <v>0.91006018916594988</v>
      </c>
      <c r="D68" s="244">
        <f>NFM_fec!D115</f>
        <v>1.337575236457438</v>
      </c>
      <c r="E68" s="244">
        <f>NFM_fec!E115</f>
        <v>1.693465176268272</v>
      </c>
      <c r="F68" s="244">
        <f>NFM_fec!F115</f>
        <v>1.397248495270851</v>
      </c>
      <c r="G68" s="244">
        <f>NFM_fec!G115</f>
        <v>2.0469475494411009</v>
      </c>
      <c r="H68" s="244">
        <f>NFM_fec!H115</f>
        <v>4.1558899398108338</v>
      </c>
      <c r="I68" s="244">
        <f>NFM_fec!I115</f>
        <v>3.665262252794498</v>
      </c>
      <c r="J68" s="244">
        <f>NFM_fec!J115</f>
        <v>2.753912295786757</v>
      </c>
      <c r="K68" s="244">
        <f>NFM_fec!K115</f>
        <v>3.1016337059329322</v>
      </c>
      <c r="L68" s="244">
        <f>NFM_fec!L115</f>
        <v>3.3046431642304381</v>
      </c>
      <c r="M68" s="244">
        <f>NFM_fec!M115</f>
        <v>1.713671539122958</v>
      </c>
      <c r="N68" s="244">
        <f>NFM_fec!N115</f>
        <v>3.5361134995700758</v>
      </c>
      <c r="O68" s="244">
        <f>NFM_fec!O115</f>
        <v>2.609372312983663</v>
      </c>
      <c r="P68" s="244">
        <f>NFM_fec!P115</f>
        <v>2.5617368873602739</v>
      </c>
      <c r="Q68" s="244">
        <f>NFM_fec!Q115</f>
        <v>1.418744625967326</v>
      </c>
      <c r="R68" s="244">
        <f>NFM_fec!R115</f>
        <v>1.956147893379192</v>
      </c>
      <c r="S68" s="244">
        <f>NFM_fec!S115</f>
        <v>1.4930352536543421</v>
      </c>
      <c r="T68" s="244">
        <f>NFM_fec!T115</f>
        <v>1.913069647463457</v>
      </c>
      <c r="U68" s="244">
        <f>NFM_fec!U115</f>
        <v>1.775408426483233</v>
      </c>
      <c r="V68" s="244">
        <f>NFM_fec!V115</f>
        <v>1.730094582975064</v>
      </c>
      <c r="W68" s="244">
        <f>NFM_fec!W115</f>
        <v>1.700429922613929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1.7550926080041449</v>
      </c>
      <c r="C70" s="205">
        <f t="shared" si="20"/>
        <v>2.0083496561326655</v>
      </c>
      <c r="D70" s="205">
        <f t="shared" si="20"/>
        <v>3.0071612374485523</v>
      </c>
      <c r="E70" s="205">
        <f t="shared" si="20"/>
        <v>4.4387926081389697</v>
      </c>
      <c r="F70" s="205">
        <f t="shared" si="20"/>
        <v>3.7194050281168791</v>
      </c>
      <c r="G70" s="205">
        <f t="shared" si="20"/>
        <v>3.7933262156330247</v>
      </c>
      <c r="H70" s="205">
        <f t="shared" si="20"/>
        <v>10.862870106141461</v>
      </c>
      <c r="I70" s="205">
        <f t="shared" si="20"/>
        <v>9.1353488930175093</v>
      </c>
      <c r="J70" s="205">
        <f t="shared" si="20"/>
        <v>6.2778918159319721</v>
      </c>
      <c r="K70" s="205">
        <f t="shared" si="20"/>
        <v>8.8768101080854205</v>
      </c>
      <c r="L70" s="205">
        <f t="shared" si="20"/>
        <v>8.3824539545430206</v>
      </c>
      <c r="M70" s="205">
        <f t="shared" si="20"/>
        <v>6.0125584715054199</v>
      </c>
      <c r="N70" s="205">
        <f t="shared" si="20"/>
        <v>10.621229099539219</v>
      </c>
      <c r="O70" s="205">
        <f t="shared" si="20"/>
        <v>8.9856424859347985</v>
      </c>
      <c r="P70" s="205">
        <f t="shared" si="20"/>
        <v>8.8862532565345482</v>
      </c>
      <c r="Q70" s="205">
        <f t="shared" si="20"/>
        <v>5.352980990739713</v>
      </c>
      <c r="R70" s="205">
        <f t="shared" si="20"/>
        <v>6.8599432518187413</v>
      </c>
      <c r="S70" s="205">
        <f t="shared" si="20"/>
        <v>6.6015140249430191</v>
      </c>
      <c r="T70" s="205">
        <f t="shared" si="20"/>
        <v>6.6324584734828989</v>
      </c>
      <c r="U70" s="205">
        <f t="shared" si="20"/>
        <v>5.2916332091898095</v>
      </c>
      <c r="V70" s="205">
        <f t="shared" si="20"/>
        <v>4.6456296422618735</v>
      </c>
      <c r="W70" s="205">
        <f t="shared" si="20"/>
        <v>4.2422265638567058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0.20195999974881484</v>
      </c>
      <c r="C71" s="215">
        <f>NFM_emi!C5+(NFM_emi!C34-NFM_emi!C70)+NFM_emi!C72+(NFM_emi!C115-NFM_emi!C158)</f>
        <v>0.55538999986638538</v>
      </c>
      <c r="D71" s="215">
        <f>NFM_emi!D5+(NFM_emi!D34-NFM_emi!D70)+NFM_emi!D72+(NFM_emi!D115-NFM_emi!D158)</f>
        <v>1.6156799994716524</v>
      </c>
      <c r="E71" s="215">
        <f>NFM_emi!E5+(NFM_emi!E34-NFM_emi!E70)+NFM_emi!E72+(NFM_emi!E115-NFM_emi!E158)</f>
        <v>3.75648839817244</v>
      </c>
      <c r="F71" s="215">
        <f>NFM_emi!F5+(NFM_emi!F34-NFM_emi!F70)+NFM_emi!F72+(NFM_emi!F115-NFM_emi!F158)</f>
        <v>2.0700899983769991</v>
      </c>
      <c r="G71" s="215">
        <f>NFM_emi!G5+(NFM_emi!G34-NFM_emi!G70)+NFM_emi!G72+(NFM_emi!G115-NFM_emi!G158)</f>
        <v>2.2720499993645946</v>
      </c>
      <c r="H71" s="215">
        <f>NFM_emi!H5+(NFM_emi!H34-NFM_emi!H70)+NFM_emi!H72+(NFM_emi!H115-NFM_emi!H158)</f>
        <v>8.490419998336062</v>
      </c>
      <c r="I71" s="215">
        <f>NFM_emi!I5+(NFM_emi!I34-NFM_emi!I70)+NFM_emi!I72+(NFM_emi!I115-NFM_emi!I158)</f>
        <v>6.6884752004537997</v>
      </c>
      <c r="J71" s="215">
        <f>NFM_emi!J5+(NFM_emi!J34-NFM_emi!J70)+NFM_emi!J72+(NFM_emi!J115-NFM_emi!J158)</f>
        <v>3.7867499989697819</v>
      </c>
      <c r="K71" s="215">
        <f>NFM_emi!K5+(NFM_emi!K34-NFM_emi!K70)+NFM_emi!K72+(NFM_emi!K115-NFM_emi!K158)</f>
        <v>6.4871430747360499</v>
      </c>
      <c r="L71" s="215">
        <f>NFM_emi!L5+(NFM_emi!L34-NFM_emi!L70)+NFM_emi!L72+(NFM_emi!L115-NFM_emi!L158)</f>
        <v>5.9316546901227705</v>
      </c>
      <c r="M71" s="215">
        <f>NFM_emi!M5+(NFM_emi!M34-NFM_emi!M70)+NFM_emi!M72+(NFM_emi!M115-NFM_emi!M158)</f>
        <v>2.8600750011796801</v>
      </c>
      <c r="N71" s="215">
        <f>NFM_emi!N5+(NFM_emi!N34-NFM_emi!N70)+NFM_emi!N72+(NFM_emi!N115-NFM_emi!N158)</f>
        <v>7.2505882953366889</v>
      </c>
      <c r="O71" s="215">
        <f>NFM_emi!O5+(NFM_emi!O34-NFM_emi!O70)+NFM_emi!O72+(NFM_emi!O115-NFM_emi!O158)</f>
        <v>5.884371633642818</v>
      </c>
      <c r="P71" s="215">
        <f>NFM_emi!P5+(NFM_emi!P34-NFM_emi!P70)+NFM_emi!P72+(NFM_emi!P115-NFM_emi!P158)</f>
        <v>5.8444115346746282</v>
      </c>
      <c r="Q71" s="215">
        <f>NFM_emi!Q5+(NFM_emi!Q34-NFM_emi!Q70)+NFM_emi!Q72+(NFM_emi!Q115-NFM_emi!Q158)</f>
        <v>2.3225399996966729</v>
      </c>
      <c r="R71" s="215">
        <f>NFM_emi!R5+(NFM_emi!R34-NFM_emi!R70)+NFM_emi!R72+(NFM_emi!R115-NFM_emi!R158)</f>
        <v>3.3828299990558715</v>
      </c>
      <c r="S71" s="215">
        <f>NFM_emi!S5+(NFM_emi!S34-NFM_emi!S70)+NFM_emi!S72+(NFM_emi!S115-NFM_emi!S158)</f>
        <v>3.1783747715268191</v>
      </c>
      <c r="T71" s="215">
        <f>NFM_emi!T5+(NFM_emi!T34-NFM_emi!T70)+NFM_emi!T72+(NFM_emi!T115-NFM_emi!T158)</f>
        <v>3.2816480391942888</v>
      </c>
      <c r="U71" s="215">
        <f>NFM_emi!U5+(NFM_emi!U34-NFM_emi!U70)+NFM_emi!U72+(NFM_emi!U115-NFM_emi!U158)</f>
        <v>1.9990000788775695</v>
      </c>
      <c r="V71" s="215">
        <f>NFM_emi!V5+(NFM_emi!V34-NFM_emi!V70)+NFM_emi!V72+(NFM_emi!V115-NFM_emi!V158)</f>
        <v>1.7451363588103934</v>
      </c>
      <c r="W71" s="215">
        <f>NFM_emi!W5+(NFM_emi!W34-NFM_emi!W70)+NFM_emi!W72+(NFM_emi!W115-NFM_emi!W158)</f>
        <v>1.2432657604221058</v>
      </c>
      <c r="DA71" s="85"/>
    </row>
    <row r="72" spans="1:105" ht="12" customHeight="1" x14ac:dyDescent="0.25">
      <c r="A72" s="14" t="s">
        <v>147</v>
      </c>
      <c r="B72" s="206">
        <f>NFM_emi!B70+NFM_emi!B158</f>
        <v>1.5531326082553301</v>
      </c>
      <c r="C72" s="206">
        <f>NFM_emi!C70+NFM_emi!C158</f>
        <v>1.4529596562662801</v>
      </c>
      <c r="D72" s="206">
        <f>NFM_emi!D70+NFM_emi!D158</f>
        <v>1.3914812379768999</v>
      </c>
      <c r="E72" s="206">
        <f>NFM_emi!E70+NFM_emi!E158</f>
        <v>0.68230420996652996</v>
      </c>
      <c r="F72" s="206">
        <f>NFM_emi!F70+NFM_emi!F158</f>
        <v>1.64931502973988</v>
      </c>
      <c r="G72" s="206">
        <f>NFM_emi!G70+NFM_emi!G158</f>
        <v>1.5212762162684299</v>
      </c>
      <c r="H72" s="206">
        <f>NFM_emi!H70+NFM_emi!H158</f>
        <v>2.3724501078053999</v>
      </c>
      <c r="I72" s="206">
        <f>NFM_emi!I70+NFM_emi!I158</f>
        <v>2.44687369256371</v>
      </c>
      <c r="J72" s="206">
        <f>NFM_emi!J70+NFM_emi!J158</f>
        <v>2.4911418169621902</v>
      </c>
      <c r="K72" s="206">
        <f>NFM_emi!K70+NFM_emi!K158</f>
        <v>2.3896670333493701</v>
      </c>
      <c r="L72" s="206">
        <f>NFM_emi!L70+NFM_emi!L158</f>
        <v>2.4507992644202501</v>
      </c>
      <c r="M72" s="206">
        <f>NFM_emi!M70+NFM_emi!M158</f>
        <v>3.1524834703257398</v>
      </c>
      <c r="N72" s="206">
        <f>NFM_emi!N70+NFM_emi!N158</f>
        <v>3.3706408042025302</v>
      </c>
      <c r="O72" s="206">
        <f>NFM_emi!O70+NFM_emi!O158</f>
        <v>3.1012708522919801</v>
      </c>
      <c r="P72" s="206">
        <f>NFM_emi!P70+NFM_emi!P158</f>
        <v>3.0418417218599201</v>
      </c>
      <c r="Q72" s="206">
        <f>NFM_emi!Q70+NFM_emi!Q158</f>
        <v>3.0304409910430401</v>
      </c>
      <c r="R72" s="206">
        <f>NFM_emi!R70+NFM_emi!R158</f>
        <v>3.4771132527628699</v>
      </c>
      <c r="S72" s="206">
        <f>NFM_emi!S70+NFM_emi!S158</f>
        <v>3.4231392534162</v>
      </c>
      <c r="T72" s="206">
        <f>NFM_emi!T70+NFM_emi!T158</f>
        <v>3.35081043428861</v>
      </c>
      <c r="U72" s="206">
        <f>NFM_emi!U70+NFM_emi!U158</f>
        <v>3.29263313031224</v>
      </c>
      <c r="V72" s="206">
        <f>NFM_emi!V70+NFM_emi!V158</f>
        <v>2.9004932834514801</v>
      </c>
      <c r="W72" s="206">
        <f>NFM_emi!W70+NFM_emi!W158</f>
        <v>2.9989608034346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1.7550926080041449</v>
      </c>
      <c r="C73" s="212">
        <f t="shared" si="21"/>
        <v>2.0083496561326655</v>
      </c>
      <c r="D73" s="212">
        <f t="shared" si="21"/>
        <v>3.0071612374485523</v>
      </c>
      <c r="E73" s="212">
        <f t="shared" si="21"/>
        <v>4.4387926081389697</v>
      </c>
      <c r="F73" s="212">
        <f t="shared" si="21"/>
        <v>3.7194050281168791</v>
      </c>
      <c r="G73" s="212">
        <f t="shared" si="21"/>
        <v>3.7933262156330247</v>
      </c>
      <c r="H73" s="212">
        <f t="shared" si="21"/>
        <v>10.862870106141461</v>
      </c>
      <c r="I73" s="212">
        <f t="shared" si="21"/>
        <v>9.1353488930175093</v>
      </c>
      <c r="J73" s="212">
        <f t="shared" si="21"/>
        <v>6.2778918159319721</v>
      </c>
      <c r="K73" s="212">
        <f t="shared" si="21"/>
        <v>8.8768101080854205</v>
      </c>
      <c r="L73" s="212">
        <f t="shared" si="21"/>
        <v>8.3824539545430206</v>
      </c>
      <c r="M73" s="212">
        <f t="shared" si="21"/>
        <v>6.0125584715054199</v>
      </c>
      <c r="N73" s="212">
        <f t="shared" si="21"/>
        <v>10.621229099539219</v>
      </c>
      <c r="O73" s="212">
        <f t="shared" si="21"/>
        <v>8.9856424859347985</v>
      </c>
      <c r="P73" s="212">
        <f t="shared" si="21"/>
        <v>8.8862532565345482</v>
      </c>
      <c r="Q73" s="212">
        <f t="shared" si="21"/>
        <v>5.352980990739713</v>
      </c>
      <c r="R73" s="212">
        <f t="shared" si="21"/>
        <v>6.8599432518187413</v>
      </c>
      <c r="S73" s="212">
        <f t="shared" si="21"/>
        <v>6.6015140249430191</v>
      </c>
      <c r="T73" s="212">
        <f t="shared" si="21"/>
        <v>6.6324584734828989</v>
      </c>
      <c r="U73" s="212">
        <f t="shared" si="21"/>
        <v>5.2916332091898095</v>
      </c>
      <c r="V73" s="212">
        <f t="shared" si="21"/>
        <v>4.6456296422618735</v>
      </c>
      <c r="W73" s="212">
        <f t="shared" si="21"/>
        <v>4.2422265638567058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0</v>
      </c>
      <c r="C75" s="284">
        <f t="shared" si="22"/>
        <v>0</v>
      </c>
      <c r="D75" s="284">
        <f t="shared" si="22"/>
        <v>0</v>
      </c>
      <c r="E75" s="284">
        <f t="shared" si="22"/>
        <v>0</v>
      </c>
      <c r="F75" s="284">
        <f t="shared" si="22"/>
        <v>0</v>
      </c>
      <c r="G75" s="284">
        <f t="shared" si="22"/>
        <v>0</v>
      </c>
      <c r="H75" s="284">
        <f t="shared" si="22"/>
        <v>0</v>
      </c>
      <c r="I75" s="284">
        <f t="shared" si="22"/>
        <v>0</v>
      </c>
      <c r="J75" s="284">
        <f t="shared" si="22"/>
        <v>0</v>
      </c>
      <c r="K75" s="284">
        <f t="shared" si="22"/>
        <v>0</v>
      </c>
      <c r="L75" s="284">
        <f t="shared" si="22"/>
        <v>0</v>
      </c>
      <c r="M75" s="284">
        <f t="shared" si="22"/>
        <v>0</v>
      </c>
      <c r="N75" s="284">
        <f t="shared" si="22"/>
        <v>0</v>
      </c>
      <c r="O75" s="284">
        <f t="shared" si="22"/>
        <v>0</v>
      </c>
      <c r="P75" s="284">
        <f t="shared" si="22"/>
        <v>0</v>
      </c>
      <c r="Q75" s="284">
        <f t="shared" si="22"/>
        <v>0</v>
      </c>
      <c r="R75" s="284">
        <f t="shared" si="22"/>
        <v>0</v>
      </c>
      <c r="S75" s="284">
        <f t="shared" si="22"/>
        <v>0</v>
      </c>
      <c r="T75" s="284">
        <f t="shared" si="22"/>
        <v>0</v>
      </c>
      <c r="U75" s="284">
        <f t="shared" si="22"/>
        <v>0</v>
      </c>
      <c r="V75" s="284">
        <f t="shared" si="22"/>
        <v>0</v>
      </c>
      <c r="W75" s="284">
        <f t="shared" si="22"/>
        <v>0</v>
      </c>
      <c r="DA75" s="94"/>
    </row>
    <row r="76" spans="1:105" ht="12" customHeight="1" x14ac:dyDescent="0.25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0</v>
      </c>
      <c r="C77" s="284">
        <f>NFM_emi!C$72</f>
        <v>0</v>
      </c>
      <c r="D77" s="284">
        <f>NFM_emi!D$72</f>
        <v>0</v>
      </c>
      <c r="E77" s="284">
        <f>NFM_emi!E$72</f>
        <v>0</v>
      </c>
      <c r="F77" s="284">
        <f>NFM_emi!F$72</f>
        <v>0</v>
      </c>
      <c r="G77" s="284">
        <f>NFM_emi!G$72</f>
        <v>0</v>
      </c>
      <c r="H77" s="284">
        <f>NFM_emi!H$72</f>
        <v>0</v>
      </c>
      <c r="I77" s="284">
        <f>NFM_emi!I$72</f>
        <v>0</v>
      </c>
      <c r="J77" s="284">
        <f>NFM_emi!J$72</f>
        <v>0</v>
      </c>
      <c r="K77" s="284">
        <f>NFM_emi!K$72</f>
        <v>0</v>
      </c>
      <c r="L77" s="284">
        <f>NFM_emi!L$72</f>
        <v>0</v>
      </c>
      <c r="M77" s="284">
        <f>NFM_emi!M$72</f>
        <v>0</v>
      </c>
      <c r="N77" s="284">
        <f>NFM_emi!N$72</f>
        <v>0</v>
      </c>
      <c r="O77" s="284">
        <f>NFM_emi!O$72</f>
        <v>0</v>
      </c>
      <c r="P77" s="284">
        <f>NFM_emi!P$72</f>
        <v>0</v>
      </c>
      <c r="Q77" s="284">
        <f>NFM_emi!Q$72</f>
        <v>0</v>
      </c>
      <c r="R77" s="284">
        <f>NFM_emi!R$72</f>
        <v>0</v>
      </c>
      <c r="S77" s="284">
        <f>NFM_emi!S$72</f>
        <v>0</v>
      </c>
      <c r="T77" s="284">
        <f>NFM_emi!T$72</f>
        <v>0</v>
      </c>
      <c r="U77" s="284">
        <f>NFM_emi!U$72</f>
        <v>0</v>
      </c>
      <c r="V77" s="284">
        <f>NFM_emi!V$72</f>
        <v>0</v>
      </c>
      <c r="W77" s="284">
        <f>NFM_emi!W$72</f>
        <v>0</v>
      </c>
      <c r="DA77" s="94"/>
    </row>
    <row r="78" spans="1:105" ht="12" customHeight="1" x14ac:dyDescent="0.25">
      <c r="A78" s="52" t="s">
        <v>45</v>
      </c>
      <c r="B78" s="244">
        <f>NFM_emi!B$115</f>
        <v>1.7550926080041449</v>
      </c>
      <c r="C78" s="244">
        <f>NFM_emi!C$115</f>
        <v>2.0083496561326655</v>
      </c>
      <c r="D78" s="244">
        <f>NFM_emi!D$115</f>
        <v>3.0071612374485523</v>
      </c>
      <c r="E78" s="244">
        <f>NFM_emi!E$115</f>
        <v>4.4387926081389697</v>
      </c>
      <c r="F78" s="244">
        <f>NFM_emi!F$115</f>
        <v>3.7194050281168791</v>
      </c>
      <c r="G78" s="244">
        <f>NFM_emi!G$115</f>
        <v>3.7933262156330247</v>
      </c>
      <c r="H78" s="244">
        <f>NFM_emi!H$115</f>
        <v>10.862870106141461</v>
      </c>
      <c r="I78" s="244">
        <f>NFM_emi!I$115</f>
        <v>9.1353488930175093</v>
      </c>
      <c r="J78" s="244">
        <f>NFM_emi!J$115</f>
        <v>6.2778918159319721</v>
      </c>
      <c r="K78" s="244">
        <f>NFM_emi!K$115</f>
        <v>8.8768101080854205</v>
      </c>
      <c r="L78" s="244">
        <f>NFM_emi!L$115</f>
        <v>8.3824539545430206</v>
      </c>
      <c r="M78" s="244">
        <f>NFM_emi!M$115</f>
        <v>6.0125584715054199</v>
      </c>
      <c r="N78" s="244">
        <f>NFM_emi!N$115</f>
        <v>10.621229099539219</v>
      </c>
      <c r="O78" s="244">
        <f>NFM_emi!O$115</f>
        <v>8.9856424859347985</v>
      </c>
      <c r="P78" s="244">
        <f>NFM_emi!P$115</f>
        <v>8.8862532565345482</v>
      </c>
      <c r="Q78" s="244">
        <f>NFM_emi!Q$115</f>
        <v>5.352980990739713</v>
      </c>
      <c r="R78" s="244">
        <f>NFM_emi!R$115</f>
        <v>6.8599432518187413</v>
      </c>
      <c r="S78" s="244">
        <f>NFM_emi!S$115</f>
        <v>6.6015140249430191</v>
      </c>
      <c r="T78" s="244">
        <f>NFM_emi!T$115</f>
        <v>6.6324584734828989</v>
      </c>
      <c r="U78" s="244">
        <f>NFM_emi!U$115</f>
        <v>5.2916332091898095</v>
      </c>
      <c r="V78" s="244">
        <f>NFM_emi!V$115</f>
        <v>4.6456296422618735</v>
      </c>
      <c r="W78" s="244">
        <f>NFM_emi!W$115</f>
        <v>4.2422265638567058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 t="str">
        <f t="shared" ref="B82:W82" si="24">IF(B$5=0,"",B$5/B$12*1000)</f>
        <v/>
      </c>
      <c r="C82" s="290" t="str">
        <f t="shared" si="24"/>
        <v/>
      </c>
      <c r="D82" s="290" t="str">
        <f t="shared" si="24"/>
        <v/>
      </c>
      <c r="E82" s="290" t="str">
        <f t="shared" si="24"/>
        <v/>
      </c>
      <c r="F82" s="290" t="str">
        <f t="shared" si="24"/>
        <v/>
      </c>
      <c r="G82" s="290" t="str">
        <f t="shared" si="24"/>
        <v/>
      </c>
      <c r="H82" s="290" t="str">
        <f t="shared" si="24"/>
        <v/>
      </c>
      <c r="I82" s="290" t="str">
        <f t="shared" si="24"/>
        <v/>
      </c>
      <c r="J82" s="290" t="str">
        <f t="shared" si="24"/>
        <v/>
      </c>
      <c r="K82" s="290" t="str">
        <f t="shared" si="24"/>
        <v/>
      </c>
      <c r="L82" s="290" t="str">
        <f t="shared" si="24"/>
        <v/>
      </c>
      <c r="M82" s="290" t="str">
        <f t="shared" si="24"/>
        <v/>
      </c>
      <c r="N82" s="290" t="str">
        <f t="shared" si="24"/>
        <v/>
      </c>
      <c r="O82" s="290" t="str">
        <f t="shared" si="24"/>
        <v/>
      </c>
      <c r="P82" s="290" t="str">
        <f t="shared" si="24"/>
        <v/>
      </c>
      <c r="Q82" s="290" t="str">
        <f t="shared" si="24"/>
        <v/>
      </c>
      <c r="R82" s="290" t="str">
        <f t="shared" si="24"/>
        <v/>
      </c>
      <c r="S82" s="290" t="str">
        <f t="shared" si="24"/>
        <v/>
      </c>
      <c r="T82" s="290" t="str">
        <f t="shared" si="24"/>
        <v/>
      </c>
      <c r="U82" s="290" t="str">
        <f t="shared" si="24"/>
        <v/>
      </c>
      <c r="V82" s="290" t="str">
        <f t="shared" si="24"/>
        <v/>
      </c>
      <c r="W82" s="290" t="str">
        <f t="shared" si="24"/>
        <v/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1199.3766668123053</v>
      </c>
      <c r="C83" s="291">
        <f t="shared" si="25"/>
        <v>1515.2613880010783</v>
      </c>
      <c r="D83" s="291">
        <f t="shared" si="25"/>
        <v>1360.329428829891</v>
      </c>
      <c r="E83" s="291">
        <f t="shared" si="25"/>
        <v>1000.1347549985679</v>
      </c>
      <c r="F83" s="291">
        <f t="shared" si="25"/>
        <v>1612.8511983484402</v>
      </c>
      <c r="G83" s="291">
        <f t="shared" si="25"/>
        <v>500.3448028315164</v>
      </c>
      <c r="H83" s="291">
        <f t="shared" si="25"/>
        <v>654.19032265601277</v>
      </c>
      <c r="I83" s="291">
        <f t="shared" si="25"/>
        <v>895.11045911707311</v>
      </c>
      <c r="J83" s="291">
        <f t="shared" si="25"/>
        <v>1619.148187258008</v>
      </c>
      <c r="K83" s="291">
        <f t="shared" si="25"/>
        <v>1411.073380602061</v>
      </c>
      <c r="L83" s="291">
        <f t="shared" si="25"/>
        <v>1516.9868969119045</v>
      </c>
      <c r="M83" s="291">
        <f t="shared" si="25"/>
        <v>1419.9747009275102</v>
      </c>
      <c r="N83" s="291">
        <f t="shared" si="25"/>
        <v>1046.5909525738357</v>
      </c>
      <c r="O83" s="291">
        <f t="shared" si="25"/>
        <v>1171.9042001947266</v>
      </c>
      <c r="P83" s="291">
        <f t="shared" si="25"/>
        <v>1582.0225389883954</v>
      </c>
      <c r="Q83" s="291">
        <f t="shared" si="25"/>
        <v>2881.4983791571613</v>
      </c>
      <c r="R83" s="291">
        <f t="shared" si="25"/>
        <v>2756.2157747914544</v>
      </c>
      <c r="S83" s="291">
        <f t="shared" si="25"/>
        <v>5757.2083052394919</v>
      </c>
      <c r="T83" s="291">
        <f t="shared" si="25"/>
        <v>5571.3497646861497</v>
      </c>
      <c r="U83" s="291">
        <f t="shared" si="25"/>
        <v>5280.1547536005701</v>
      </c>
      <c r="V83" s="291">
        <f t="shared" si="25"/>
        <v>3693.8523102483309</v>
      </c>
      <c r="W83" s="291">
        <f t="shared" si="25"/>
        <v>4673.4294378187396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 t="str">
        <f t="shared" ref="B86:W86" si="27">IF(B$65=0,"",B$65/B$12)</f>
        <v/>
      </c>
      <c r="C86" s="293" t="str">
        <f t="shared" si="27"/>
        <v/>
      </c>
      <c r="D86" s="293" t="str">
        <f t="shared" si="27"/>
        <v/>
      </c>
      <c r="E86" s="293" t="str">
        <f t="shared" si="27"/>
        <v/>
      </c>
      <c r="F86" s="293" t="str">
        <f t="shared" si="27"/>
        <v/>
      </c>
      <c r="G86" s="293" t="str">
        <f t="shared" si="27"/>
        <v/>
      </c>
      <c r="H86" s="293" t="str">
        <f t="shared" si="27"/>
        <v/>
      </c>
      <c r="I86" s="293" t="str">
        <f t="shared" si="27"/>
        <v/>
      </c>
      <c r="J86" s="293" t="str">
        <f t="shared" si="27"/>
        <v/>
      </c>
      <c r="K86" s="293" t="str">
        <f t="shared" si="27"/>
        <v/>
      </c>
      <c r="L86" s="293" t="str">
        <f t="shared" si="27"/>
        <v/>
      </c>
      <c r="M86" s="293" t="str">
        <f t="shared" si="27"/>
        <v/>
      </c>
      <c r="N86" s="293" t="str">
        <f t="shared" si="27"/>
        <v/>
      </c>
      <c r="O86" s="293" t="str">
        <f t="shared" si="27"/>
        <v/>
      </c>
      <c r="P86" s="293" t="str">
        <f t="shared" si="27"/>
        <v/>
      </c>
      <c r="Q86" s="293" t="str">
        <f t="shared" si="27"/>
        <v/>
      </c>
      <c r="R86" s="293" t="str">
        <f t="shared" si="27"/>
        <v/>
      </c>
      <c r="S86" s="293" t="str">
        <f t="shared" si="27"/>
        <v/>
      </c>
      <c r="T86" s="293" t="str">
        <f t="shared" si="27"/>
        <v/>
      </c>
      <c r="U86" s="293" t="str">
        <f t="shared" si="27"/>
        <v/>
      </c>
      <c r="V86" s="293" t="str">
        <f t="shared" si="27"/>
        <v/>
      </c>
      <c r="W86" s="293" t="str">
        <f t="shared" si="27"/>
        <v/>
      </c>
      <c r="DA86" s="94"/>
    </row>
    <row r="87" spans="1:105" ht="12" customHeight="1" x14ac:dyDescent="0.25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 t="str">
        <f t="shared" ref="B88:W88" si="29">IF(B$67=0,"",B$67/B$14)</f>
        <v/>
      </c>
      <c r="C88" s="293" t="str">
        <f t="shared" si="29"/>
        <v/>
      </c>
      <c r="D88" s="293" t="str">
        <f t="shared" si="29"/>
        <v/>
      </c>
      <c r="E88" s="293" t="str">
        <f t="shared" si="29"/>
        <v/>
      </c>
      <c r="F88" s="293" t="str">
        <f t="shared" si="29"/>
        <v/>
      </c>
      <c r="G88" s="293" t="str">
        <f t="shared" si="29"/>
        <v/>
      </c>
      <c r="H88" s="293" t="str">
        <f t="shared" si="29"/>
        <v/>
      </c>
      <c r="I88" s="293" t="str">
        <f t="shared" si="29"/>
        <v/>
      </c>
      <c r="J88" s="293" t="str">
        <f t="shared" si="29"/>
        <v/>
      </c>
      <c r="K88" s="293" t="str">
        <f t="shared" si="29"/>
        <v/>
      </c>
      <c r="L88" s="293" t="str">
        <f t="shared" si="29"/>
        <v/>
      </c>
      <c r="M88" s="293" t="str">
        <f t="shared" si="29"/>
        <v/>
      </c>
      <c r="N88" s="293" t="str">
        <f t="shared" si="29"/>
        <v/>
      </c>
      <c r="O88" s="293" t="str">
        <f t="shared" si="29"/>
        <v/>
      </c>
      <c r="P88" s="293" t="str">
        <f t="shared" si="29"/>
        <v/>
      </c>
      <c r="Q88" s="293" t="str">
        <f t="shared" si="29"/>
        <v/>
      </c>
      <c r="R88" s="293" t="str">
        <f t="shared" si="29"/>
        <v/>
      </c>
      <c r="S88" s="293" t="str">
        <f t="shared" si="29"/>
        <v/>
      </c>
      <c r="T88" s="293" t="str">
        <f t="shared" si="29"/>
        <v/>
      </c>
      <c r="U88" s="293" t="str">
        <f t="shared" si="29"/>
        <v/>
      </c>
      <c r="V88" s="293" t="str">
        <f t="shared" si="29"/>
        <v/>
      </c>
      <c r="W88" s="293" t="str">
        <f t="shared" si="29"/>
        <v/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0.4901865490298703</v>
      </c>
      <c r="C89" s="255">
        <f t="shared" si="30"/>
        <v>0.53532952303879411</v>
      </c>
      <c r="D89" s="255">
        <f t="shared" si="30"/>
        <v>0.5459490761050767</v>
      </c>
      <c r="E89" s="255">
        <f t="shared" si="30"/>
        <v>0.52920786758383498</v>
      </c>
      <c r="F89" s="255">
        <f t="shared" si="30"/>
        <v>0.46574949842361701</v>
      </c>
      <c r="G89" s="255">
        <f t="shared" si="30"/>
        <v>0.29242107849158583</v>
      </c>
      <c r="H89" s="255">
        <f t="shared" si="30"/>
        <v>0.46176554886787041</v>
      </c>
      <c r="I89" s="255">
        <f t="shared" si="30"/>
        <v>0.36652622527944978</v>
      </c>
      <c r="J89" s="255">
        <f t="shared" si="30"/>
        <v>0.27539122957867568</v>
      </c>
      <c r="K89" s="255">
        <f t="shared" si="30"/>
        <v>0.58709704825533449</v>
      </c>
      <c r="L89" s="255">
        <f t="shared" si="30"/>
        <v>0.4590419730838225</v>
      </c>
      <c r="M89" s="255">
        <f t="shared" si="30"/>
        <v>0.21858055345956098</v>
      </c>
      <c r="N89" s="255">
        <f t="shared" si="30"/>
        <v>0.43948713641189113</v>
      </c>
      <c r="O89" s="255">
        <f t="shared" si="30"/>
        <v>0.34419895963377695</v>
      </c>
      <c r="P89" s="255">
        <f t="shared" si="30"/>
        <v>0.37286575561252239</v>
      </c>
      <c r="Q89" s="255">
        <f t="shared" si="30"/>
        <v>0.34067586168023195</v>
      </c>
      <c r="R89" s="255">
        <f t="shared" si="30"/>
        <v>0.33475047802368263</v>
      </c>
      <c r="S89" s="255">
        <f t="shared" si="30"/>
        <v>0.31085472697362942</v>
      </c>
      <c r="T89" s="255">
        <f t="shared" si="30"/>
        <v>0.36966815084992699</v>
      </c>
      <c r="U89" s="255">
        <f t="shared" si="30"/>
        <v>0.34274293947552764</v>
      </c>
      <c r="V89" s="255">
        <f t="shared" si="30"/>
        <v>0.32295727050974377</v>
      </c>
      <c r="W89" s="255">
        <f t="shared" si="30"/>
        <v>0.31503911133833745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 t="str">
        <f>IF(SUM(NFM_ued!B$34,NFM_ued!B$72)=0,"",SUM(NFM_ued!B$34,NFM_ued!B$72)/B$12)</f>
        <v/>
      </c>
      <c r="C92" s="293" t="str">
        <f>IF(SUM(NFM_ued!C$34,NFM_ued!C$72)=0,"",SUM(NFM_ued!C$34,NFM_ued!C$72)/C$12)</f>
        <v/>
      </c>
      <c r="D92" s="293" t="str">
        <f>IF(SUM(NFM_ued!D$34,NFM_ued!D$72)=0,"",SUM(NFM_ued!D$34,NFM_ued!D$72)/D$12)</f>
        <v/>
      </c>
      <c r="E92" s="293" t="str">
        <f>IF(SUM(NFM_ued!E$34,NFM_ued!E$72)=0,"",SUM(NFM_ued!E$34,NFM_ued!E$72)/E$12)</f>
        <v/>
      </c>
      <c r="F92" s="293" t="str">
        <f>IF(SUM(NFM_ued!F$34,NFM_ued!F$72)=0,"",SUM(NFM_ued!F$34,NFM_ued!F$72)/F$12)</f>
        <v/>
      </c>
      <c r="G92" s="293" t="str">
        <f>IF(SUM(NFM_ued!G$34,NFM_ued!G$72)=0,"",SUM(NFM_ued!G$34,NFM_ued!G$72)/G$12)</f>
        <v/>
      </c>
      <c r="H92" s="293" t="str">
        <f>IF(SUM(NFM_ued!H$34,NFM_ued!H$72)=0,"",SUM(NFM_ued!H$34,NFM_ued!H$72)/H$12)</f>
        <v/>
      </c>
      <c r="I92" s="293" t="str">
        <f>IF(SUM(NFM_ued!I$34,NFM_ued!I$72)=0,"",SUM(NFM_ued!I$34,NFM_ued!I$72)/I$12)</f>
        <v/>
      </c>
      <c r="J92" s="293" t="str">
        <f>IF(SUM(NFM_ued!J$34,NFM_ued!J$72)=0,"",SUM(NFM_ued!J$34,NFM_ued!J$72)/J$12)</f>
        <v/>
      </c>
      <c r="K92" s="293" t="str">
        <f>IF(SUM(NFM_ued!K$34,NFM_ued!K$72)=0,"",SUM(NFM_ued!K$34,NFM_ued!K$72)/K$12)</f>
        <v/>
      </c>
      <c r="L92" s="293" t="str">
        <f>IF(SUM(NFM_ued!L$34,NFM_ued!L$72)=0,"",SUM(NFM_ued!L$34,NFM_ued!L$72)/L$12)</f>
        <v/>
      </c>
      <c r="M92" s="293" t="str">
        <f>IF(SUM(NFM_ued!M$34,NFM_ued!M$72)=0,"",SUM(NFM_ued!M$34,NFM_ued!M$72)/M$12)</f>
        <v/>
      </c>
      <c r="N92" s="293" t="str">
        <f>IF(SUM(NFM_ued!N$34,NFM_ued!N$72)=0,"",SUM(NFM_ued!N$34,NFM_ued!N$72)/N$12)</f>
        <v/>
      </c>
      <c r="O92" s="293" t="str">
        <f>IF(SUM(NFM_ued!O$34,NFM_ued!O$72)=0,"",SUM(NFM_ued!O$34,NFM_ued!O$72)/O$12)</f>
        <v/>
      </c>
      <c r="P92" s="293" t="str">
        <f>IF(SUM(NFM_ued!P$34,NFM_ued!P$72)=0,"",SUM(NFM_ued!P$34,NFM_ued!P$72)/P$12)</f>
        <v/>
      </c>
      <c r="Q92" s="293" t="str">
        <f>IF(SUM(NFM_ued!Q$34,NFM_ued!Q$72)=0,"",SUM(NFM_ued!Q$34,NFM_ued!Q$72)/Q$12)</f>
        <v/>
      </c>
      <c r="R92" s="293" t="str">
        <f>IF(SUM(NFM_ued!R$34,NFM_ued!R$72)=0,"",SUM(NFM_ued!R$34,NFM_ued!R$72)/R$12)</f>
        <v/>
      </c>
      <c r="S92" s="293" t="str">
        <f>IF(SUM(NFM_ued!S$34,NFM_ued!S$72)=0,"",SUM(NFM_ued!S$34,NFM_ued!S$72)/S$12)</f>
        <v/>
      </c>
      <c r="T92" s="293" t="str">
        <f>IF(SUM(NFM_ued!T$34,NFM_ued!T$72)=0,"",SUM(NFM_ued!T$34,NFM_ued!T$72)/T$12)</f>
        <v/>
      </c>
      <c r="U92" s="293" t="str">
        <f>IF(SUM(NFM_ued!U$34,NFM_ued!U$72)=0,"",SUM(NFM_ued!U$34,NFM_ued!U$72)/U$12)</f>
        <v/>
      </c>
      <c r="V92" s="293" t="str">
        <f>IF(SUM(NFM_ued!V$34,NFM_ued!V$72)=0,"",SUM(NFM_ued!V$34,NFM_ued!V$72)/V$12)</f>
        <v/>
      </c>
      <c r="W92" s="293" t="str">
        <f>IF(SUM(NFM_ued!W$34,NFM_ued!W$72)=0,"",SUM(NFM_ued!W$34,NFM_ued!W$72)/W$12)</f>
        <v/>
      </c>
      <c r="DA92" s="94"/>
    </row>
    <row r="93" spans="1:105" ht="12" customHeight="1" x14ac:dyDescent="0.25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 t="str">
        <f>IF(NFM_ued!B$72=0,"",NFM_ued!B$72/B$14)</f>
        <v/>
      </c>
      <c r="C94" s="293" t="str">
        <f>IF(NFM_ued!C$72=0,"",NFM_ued!C$72/C$14)</f>
        <v/>
      </c>
      <c r="D94" s="293" t="str">
        <f>IF(NFM_ued!D$72=0,"",NFM_ued!D$72/D$14)</f>
        <v/>
      </c>
      <c r="E94" s="293" t="str">
        <f>IF(NFM_ued!E$72=0,"",NFM_ued!E$72/E$14)</f>
        <v/>
      </c>
      <c r="F94" s="293" t="str">
        <f>IF(NFM_ued!F$72=0,"",NFM_ued!F$72/F$14)</f>
        <v/>
      </c>
      <c r="G94" s="293" t="str">
        <f>IF(NFM_ued!G$72=0,"",NFM_ued!G$72/G$14)</f>
        <v/>
      </c>
      <c r="H94" s="293" t="str">
        <f>IF(NFM_ued!H$72=0,"",NFM_ued!H$72/H$14)</f>
        <v/>
      </c>
      <c r="I94" s="293" t="str">
        <f>IF(NFM_ued!I$72=0,"",NFM_ued!I$72/I$14)</f>
        <v/>
      </c>
      <c r="J94" s="293" t="str">
        <f>IF(NFM_ued!J$72=0,"",NFM_ued!J$72/J$14)</f>
        <v/>
      </c>
      <c r="K94" s="293" t="str">
        <f>IF(NFM_ued!K$72=0,"",NFM_ued!K$72/K$14)</f>
        <v/>
      </c>
      <c r="L94" s="293" t="str">
        <f>IF(NFM_ued!L$72=0,"",NFM_ued!L$72/L$14)</f>
        <v/>
      </c>
      <c r="M94" s="293" t="str">
        <f>IF(NFM_ued!M$72=0,"",NFM_ued!M$72/M$14)</f>
        <v/>
      </c>
      <c r="N94" s="293" t="str">
        <f>IF(NFM_ued!N$72=0,"",NFM_ued!N$72/N$14)</f>
        <v/>
      </c>
      <c r="O94" s="293" t="str">
        <f>IF(NFM_ued!O$72=0,"",NFM_ued!O$72/O$14)</f>
        <v/>
      </c>
      <c r="P94" s="293" t="str">
        <f>IF(NFM_ued!P$72=0,"",NFM_ued!P$72/P$14)</f>
        <v/>
      </c>
      <c r="Q94" s="293" t="str">
        <f>IF(NFM_ued!Q$72=0,"",NFM_ued!Q$72/Q$14)</f>
        <v/>
      </c>
      <c r="R94" s="293" t="str">
        <f>IF(NFM_ued!R$72=0,"",NFM_ued!R$72/R$14)</f>
        <v/>
      </c>
      <c r="S94" s="293" t="str">
        <f>IF(NFM_ued!S$72=0,"",NFM_ued!S$72/S$14)</f>
        <v/>
      </c>
      <c r="T94" s="293" t="str">
        <f>IF(NFM_ued!T$72=0,"",NFM_ued!T$72/T$14)</f>
        <v/>
      </c>
      <c r="U94" s="293" t="str">
        <f>IF(NFM_ued!U$72=0,"",NFM_ued!U$72/U$14)</f>
        <v/>
      </c>
      <c r="V94" s="293" t="str">
        <f>IF(NFM_ued!V$72=0,"",NFM_ued!V$72/V$14)</f>
        <v/>
      </c>
      <c r="W94" s="293" t="str">
        <f>IF(NFM_ued!W$72=0,"",NFM_ued!W$72/W$14)</f>
        <v/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0.1869937527470629</v>
      </c>
      <c r="C95" s="255">
        <f>IF(NFM_ued!C$115=0,"",NFM_ued!C$115/C$15)</f>
        <v>0.2021336497674639</v>
      </c>
      <c r="D95" s="255">
        <f>IF(NFM_ued!D$115=0,"",NFM_ued!D$115/D$15)</f>
        <v>0.19707263395442023</v>
      </c>
      <c r="E95" s="255">
        <f>IF(NFM_ued!E$115=0,"",NFM_ued!E$115/E$15)</f>
        <v>0.17971935821744078</v>
      </c>
      <c r="F95" s="255">
        <f>IF(NFM_ued!F$115=0,"",NFM_ued!F$115/F$15)</f>
        <v>0.16594769967127238</v>
      </c>
      <c r="G95" s="255">
        <f>IF(NFM_ued!G$115=0,"",NFM_ued!G$115/G$15)</f>
        <v>0.11109831261310657</v>
      </c>
      <c r="H95" s="255">
        <f>IF(NFM_ued!H$115=0,"",NFM_ued!H$115/H$15)</f>
        <v>0.16275332097368067</v>
      </c>
      <c r="I95" s="255">
        <f>IF(NFM_ued!I$115=0,"",NFM_ued!I$115/I$15)</f>
        <v>0.13224556984269492</v>
      </c>
      <c r="J95" s="255">
        <f>IF(NFM_ued!J$115=0,"",NFM_ued!J$115/J$15)</f>
        <v>0.10357671672270111</v>
      </c>
      <c r="K95" s="255">
        <f>IF(NFM_ued!K$115=0,"",NFM_ued!K$115/K$15)</f>
        <v>0.20670896772652639</v>
      </c>
      <c r="L95" s="255">
        <f>IF(NFM_ued!L$115=0,"",NFM_ued!L$115/L$15)</f>
        <v>0.166711349226457</v>
      </c>
      <c r="M95" s="255">
        <f>IF(NFM_ued!M$115=0,"",NFM_ued!M$115/M$15)</f>
        <v>8.0377697517469787E-2</v>
      </c>
      <c r="N95" s="255">
        <f>IF(NFM_ued!N$115=0,"",NFM_ued!N$115/N$15)</f>
        <v>0.15507993698883124</v>
      </c>
      <c r="O95" s="255">
        <f>IF(NFM_ued!O$115=0,"",NFM_ued!O$115/O$15)</f>
        <v>0.11900851748135838</v>
      </c>
      <c r="P95" s="255">
        <f>IF(NFM_ued!P$115=0,"",NFM_ued!P$115/P$15)</f>
        <v>0.1285776525050428</v>
      </c>
      <c r="Q95" s="255">
        <f>IF(NFM_ued!Q$115=0,"",NFM_ued!Q$115/Q$15)</f>
        <v>0.12509946853434803</v>
      </c>
      <c r="R95" s="255">
        <f>IF(NFM_ued!R$115=0,"",NFM_ued!R$115/R$15)</f>
        <v>0.12189431368079155</v>
      </c>
      <c r="S95" s="255">
        <f>IF(NFM_ued!S$115=0,"",NFM_ued!S$115/S$15)</f>
        <v>0.10901079589307337</v>
      </c>
      <c r="T95" s="255">
        <f>IF(NFM_ued!T$115=0,"",NFM_ued!T$115/T$15)</f>
        <v>0.13478093317738027</v>
      </c>
      <c r="U95" s="255">
        <f>IF(NFM_ued!U$115=0,"",NFM_ued!U$115/U$15)</f>
        <v>0.13166059489044218</v>
      </c>
      <c r="V95" s="255">
        <f>IF(NFM_ued!V$115=0,"",NFM_ued!V$115/V$15)</f>
        <v>0.12530141830883532</v>
      </c>
      <c r="W95" s="255">
        <f>IF(NFM_ued!W$115=0,"",NFM_ued!W$115/W$15)</f>
        <v>0.12505526218003912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3.1134421951019227</v>
      </c>
      <c r="C96" s="294">
        <f t="shared" si="31"/>
        <v>2.2068316799719301</v>
      </c>
      <c r="D96" s="294">
        <f t="shared" si="31"/>
        <v>2.2482183846442951</v>
      </c>
      <c r="E96" s="294">
        <f t="shared" si="31"/>
        <v>2.621130136210013</v>
      </c>
      <c r="F96" s="294">
        <f t="shared" si="31"/>
        <v>2.6619495678153422</v>
      </c>
      <c r="G96" s="294">
        <f t="shared" si="31"/>
        <v>1.8531623913220225</v>
      </c>
      <c r="H96" s="294">
        <f t="shared" si="31"/>
        <v>2.6138493231213706</v>
      </c>
      <c r="I96" s="294">
        <f t="shared" si="31"/>
        <v>2.4924134380977692</v>
      </c>
      <c r="J96" s="294">
        <f t="shared" si="31"/>
        <v>2.2796266335484225</v>
      </c>
      <c r="K96" s="294">
        <f t="shared" si="31"/>
        <v>2.8619788633021024</v>
      </c>
      <c r="L96" s="294">
        <f t="shared" si="31"/>
        <v>2.5365685606467188</v>
      </c>
      <c r="M96" s="294">
        <f t="shared" si="31"/>
        <v>3.5085827909487217</v>
      </c>
      <c r="N96" s="294">
        <f t="shared" si="31"/>
        <v>3.0036448493043446</v>
      </c>
      <c r="O96" s="294">
        <f t="shared" si="31"/>
        <v>3.4436030616344846</v>
      </c>
      <c r="P96" s="294">
        <f t="shared" si="31"/>
        <v>3.46883916938532</v>
      </c>
      <c r="Q96" s="294">
        <f t="shared" si="31"/>
        <v>3.7730405407456278</v>
      </c>
      <c r="R96" s="294">
        <f t="shared" si="31"/>
        <v>3.5068632975231626</v>
      </c>
      <c r="S96" s="294">
        <f t="shared" si="31"/>
        <v>4.4215392830043374</v>
      </c>
      <c r="T96" s="294">
        <f t="shared" si="31"/>
        <v>3.46691950409484</v>
      </c>
      <c r="U96" s="294">
        <f t="shared" si="31"/>
        <v>2.9805159929715943</v>
      </c>
      <c r="V96" s="294">
        <f t="shared" si="31"/>
        <v>2.68518824807443</v>
      </c>
      <c r="W96" s="294">
        <f t="shared" si="31"/>
        <v>2.4947964673166214</v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 t="str">
        <f t="shared" ref="B98:W98" si="33">IF(B$65=0,"",B$75/B$65)</f>
        <v/>
      </c>
      <c r="C98" s="295" t="str">
        <f t="shared" si="33"/>
        <v/>
      </c>
      <c r="D98" s="295" t="str">
        <f t="shared" si="33"/>
        <v/>
      </c>
      <c r="E98" s="295" t="str">
        <f t="shared" si="33"/>
        <v/>
      </c>
      <c r="F98" s="295" t="str">
        <f t="shared" si="33"/>
        <v/>
      </c>
      <c r="G98" s="295" t="str">
        <f t="shared" si="33"/>
        <v/>
      </c>
      <c r="H98" s="295" t="str">
        <f t="shared" si="33"/>
        <v/>
      </c>
      <c r="I98" s="295" t="str">
        <f t="shared" si="33"/>
        <v/>
      </c>
      <c r="J98" s="295" t="str">
        <f t="shared" si="33"/>
        <v/>
      </c>
      <c r="K98" s="295" t="str">
        <f t="shared" si="33"/>
        <v/>
      </c>
      <c r="L98" s="295" t="str">
        <f t="shared" si="33"/>
        <v/>
      </c>
      <c r="M98" s="295" t="str">
        <f t="shared" si="33"/>
        <v/>
      </c>
      <c r="N98" s="295" t="str">
        <f t="shared" si="33"/>
        <v/>
      </c>
      <c r="O98" s="295" t="str">
        <f t="shared" si="33"/>
        <v/>
      </c>
      <c r="P98" s="295" t="str">
        <f t="shared" si="33"/>
        <v/>
      </c>
      <c r="Q98" s="295" t="str">
        <f t="shared" si="33"/>
        <v/>
      </c>
      <c r="R98" s="295" t="str">
        <f t="shared" si="33"/>
        <v/>
      </c>
      <c r="S98" s="295" t="str">
        <f t="shared" si="33"/>
        <v/>
      </c>
      <c r="T98" s="295" t="str">
        <f t="shared" si="33"/>
        <v/>
      </c>
      <c r="U98" s="295" t="str">
        <f t="shared" si="33"/>
        <v/>
      </c>
      <c r="V98" s="295" t="str">
        <f t="shared" si="33"/>
        <v/>
      </c>
      <c r="W98" s="295" t="str">
        <f t="shared" si="33"/>
        <v/>
      </c>
      <c r="DA98" s="94"/>
    </row>
    <row r="99" spans="1:105" ht="12" customHeight="1" x14ac:dyDescent="0.25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 t="str">
        <f t="shared" ref="B100:W100" si="35">IF(B$67=0,"",B$77/B$67)</f>
        <v/>
      </c>
      <c r="C100" s="295" t="str">
        <f t="shared" si="35"/>
        <v/>
      </c>
      <c r="D100" s="295" t="str">
        <f t="shared" si="35"/>
        <v/>
      </c>
      <c r="E100" s="295" t="str">
        <f t="shared" si="35"/>
        <v/>
      </c>
      <c r="F100" s="295" t="str">
        <f t="shared" si="35"/>
        <v/>
      </c>
      <c r="G100" s="295" t="str">
        <f t="shared" si="35"/>
        <v/>
      </c>
      <c r="H100" s="295" t="str">
        <f t="shared" si="35"/>
        <v/>
      </c>
      <c r="I100" s="295" t="str">
        <f t="shared" si="35"/>
        <v/>
      </c>
      <c r="J100" s="295" t="str">
        <f t="shared" si="35"/>
        <v/>
      </c>
      <c r="K100" s="295" t="str">
        <f t="shared" si="35"/>
        <v/>
      </c>
      <c r="L100" s="295" t="str">
        <f t="shared" si="35"/>
        <v/>
      </c>
      <c r="M100" s="295" t="str">
        <f t="shared" si="35"/>
        <v/>
      </c>
      <c r="N100" s="295" t="str">
        <f t="shared" si="35"/>
        <v/>
      </c>
      <c r="O100" s="295" t="str">
        <f t="shared" si="35"/>
        <v/>
      </c>
      <c r="P100" s="295" t="str">
        <f t="shared" si="35"/>
        <v/>
      </c>
      <c r="Q100" s="295" t="str">
        <f t="shared" si="35"/>
        <v/>
      </c>
      <c r="R100" s="295" t="str">
        <f t="shared" si="35"/>
        <v/>
      </c>
      <c r="S100" s="295" t="str">
        <f t="shared" si="35"/>
        <v/>
      </c>
      <c r="T100" s="295" t="str">
        <f t="shared" si="35"/>
        <v/>
      </c>
      <c r="U100" s="295" t="str">
        <f t="shared" si="35"/>
        <v/>
      </c>
      <c r="V100" s="295" t="str">
        <f t="shared" si="35"/>
        <v/>
      </c>
      <c r="W100" s="295" t="str">
        <f t="shared" si="35"/>
        <v/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3.1134421951019227</v>
      </c>
      <c r="C101" s="258">
        <f t="shared" si="36"/>
        <v>2.2068316799719301</v>
      </c>
      <c r="D101" s="258">
        <f t="shared" si="36"/>
        <v>2.2482183846442951</v>
      </c>
      <c r="E101" s="258">
        <f t="shared" si="36"/>
        <v>2.621130136210013</v>
      </c>
      <c r="F101" s="258">
        <f t="shared" si="36"/>
        <v>2.6619495678153422</v>
      </c>
      <c r="G101" s="258">
        <f t="shared" si="36"/>
        <v>1.8531623913220225</v>
      </c>
      <c r="H101" s="258">
        <f t="shared" si="36"/>
        <v>2.6138493231213706</v>
      </c>
      <c r="I101" s="258">
        <f t="shared" si="36"/>
        <v>2.4924134380977692</v>
      </c>
      <c r="J101" s="258">
        <f t="shared" si="36"/>
        <v>2.2796266335484225</v>
      </c>
      <c r="K101" s="258">
        <f t="shared" si="36"/>
        <v>2.8619788633021024</v>
      </c>
      <c r="L101" s="258">
        <f t="shared" si="36"/>
        <v>2.5365685606467188</v>
      </c>
      <c r="M101" s="258">
        <f t="shared" si="36"/>
        <v>3.5085827909487217</v>
      </c>
      <c r="N101" s="258">
        <f t="shared" si="36"/>
        <v>3.0036448493043446</v>
      </c>
      <c r="O101" s="258">
        <f t="shared" si="36"/>
        <v>3.4436030616344846</v>
      </c>
      <c r="P101" s="258">
        <f t="shared" si="36"/>
        <v>3.46883916938532</v>
      </c>
      <c r="Q101" s="258">
        <f t="shared" si="36"/>
        <v>3.7730405407456278</v>
      </c>
      <c r="R101" s="258">
        <f t="shared" si="36"/>
        <v>3.5068632975231626</v>
      </c>
      <c r="S101" s="258">
        <f t="shared" si="36"/>
        <v>4.4215392830043374</v>
      </c>
      <c r="T101" s="258">
        <f t="shared" si="36"/>
        <v>3.46691950409484</v>
      </c>
      <c r="U101" s="258">
        <f t="shared" si="36"/>
        <v>2.9805159929715943</v>
      </c>
      <c r="V101" s="258">
        <f t="shared" si="36"/>
        <v>2.68518824807443</v>
      </c>
      <c r="W101" s="258">
        <f t="shared" si="36"/>
        <v>2.4947964673166214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EE: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549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550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551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552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553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554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559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561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563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567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569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570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571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575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577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580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581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0.56371453138435079</v>
      </c>
      <c r="C115" s="225">
        <v>0.91006018916594988</v>
      </c>
      <c r="D115" s="225">
        <v>1.337575236457438</v>
      </c>
      <c r="E115" s="225">
        <v>1.693465176268272</v>
      </c>
      <c r="F115" s="225">
        <v>1.397248495270851</v>
      </c>
      <c r="G115" s="225">
        <v>2.0469475494411009</v>
      </c>
      <c r="H115" s="225">
        <v>4.1558899398108338</v>
      </c>
      <c r="I115" s="225">
        <v>3.665262252794498</v>
      </c>
      <c r="J115" s="225">
        <v>2.753912295786757</v>
      </c>
      <c r="K115" s="225">
        <v>3.1016337059329322</v>
      </c>
      <c r="L115" s="225">
        <v>3.3046431642304381</v>
      </c>
      <c r="M115" s="225">
        <v>1.713671539122958</v>
      </c>
      <c r="N115" s="225">
        <v>3.5361134995700758</v>
      </c>
      <c r="O115" s="225">
        <v>2.609372312983663</v>
      </c>
      <c r="P115" s="225">
        <v>2.5617368873602739</v>
      </c>
      <c r="Q115" s="225">
        <v>1.418744625967326</v>
      </c>
      <c r="R115" s="225">
        <v>1.956147893379192</v>
      </c>
      <c r="S115" s="225">
        <v>1.4930352536543421</v>
      </c>
      <c r="T115" s="225">
        <v>1.913069647463457</v>
      </c>
      <c r="U115" s="225">
        <v>1.775408426483233</v>
      </c>
      <c r="V115" s="225">
        <v>1.730094582975064</v>
      </c>
      <c r="W115" s="225">
        <v>1.700429922613929</v>
      </c>
      <c r="DA115" s="89" t="s">
        <v>593</v>
      </c>
    </row>
    <row r="116" spans="1:105" ht="12" customHeight="1" x14ac:dyDescent="0.25">
      <c r="A116" s="55" t="s">
        <v>92</v>
      </c>
      <c r="B116" s="261">
        <v>9.0173976638351224E-4</v>
      </c>
      <c r="C116" s="261">
        <v>1.455767798599049E-3</v>
      </c>
      <c r="D116" s="261">
        <v>2.139637554252775E-3</v>
      </c>
      <c r="E116" s="261">
        <v>2.7089329925745892E-3</v>
      </c>
      <c r="F116" s="261">
        <v>2.235093227690158E-3</v>
      </c>
      <c r="G116" s="261">
        <v>3.2743771932634111E-3</v>
      </c>
      <c r="H116" s="261">
        <v>6.6479237534639683E-3</v>
      </c>
      <c r="I116" s="261">
        <v>5.863096556267682E-3</v>
      </c>
      <c r="J116" s="261">
        <v>4.4052655945004812E-3</v>
      </c>
      <c r="K116" s="261">
        <v>4.9614943337236844E-3</v>
      </c>
      <c r="L116" s="261">
        <v>5.2862361871296934E-3</v>
      </c>
      <c r="M116" s="261">
        <v>2.7412558792923218E-3</v>
      </c>
      <c r="N116" s="261">
        <v>5.6565051699367002E-3</v>
      </c>
      <c r="O116" s="261">
        <v>4.1740537963500532E-3</v>
      </c>
      <c r="P116" s="261">
        <v>4.0978543106314812E-3</v>
      </c>
      <c r="Q116" s="261">
        <v>2.2694792778298269E-3</v>
      </c>
      <c r="R116" s="261">
        <v>3.1291305192250409E-3</v>
      </c>
      <c r="S116" s="261">
        <v>2.388317464936637E-3</v>
      </c>
      <c r="T116" s="261">
        <v>3.0602208757489701E-3</v>
      </c>
      <c r="U116" s="261">
        <v>2.8400126137020179E-3</v>
      </c>
      <c r="V116" s="261">
        <v>2.7675268210368312E-3</v>
      </c>
      <c r="W116" s="261">
        <v>2.72007407282493E-3</v>
      </c>
      <c r="DA116" s="67" t="s">
        <v>594</v>
      </c>
    </row>
    <row r="117" spans="1:105" ht="12" customHeight="1" x14ac:dyDescent="0.25">
      <c r="A117" s="202" t="s">
        <v>93</v>
      </c>
      <c r="B117" s="226">
        <v>4.5009518301580652E-4</v>
      </c>
      <c r="C117" s="226">
        <v>7.2663322409171E-4</v>
      </c>
      <c r="D117" s="226">
        <v>1.067980577624112E-3</v>
      </c>
      <c r="E117" s="226">
        <v>1.352139205261414E-3</v>
      </c>
      <c r="F117" s="226">
        <v>1.115626406728451E-3</v>
      </c>
      <c r="G117" s="226">
        <v>1.6343755227468521E-3</v>
      </c>
      <c r="H117" s="226">
        <v>3.3182505308498298E-3</v>
      </c>
      <c r="I117" s="226">
        <v>2.9265111908243092E-3</v>
      </c>
      <c r="J117" s="226">
        <v>2.1988481576475619E-3</v>
      </c>
      <c r="K117" s="226">
        <v>2.4764846615619759E-3</v>
      </c>
      <c r="L117" s="226">
        <v>2.6385765969413749E-3</v>
      </c>
      <c r="M117" s="226">
        <v>1.3682728794711749E-3</v>
      </c>
      <c r="N117" s="226">
        <v>2.823392983879684E-3</v>
      </c>
      <c r="O117" s="226">
        <v>2.083440896613374E-3</v>
      </c>
      <c r="P117" s="226">
        <v>2.045406618045665E-3</v>
      </c>
      <c r="Q117" s="226">
        <v>1.132789890149924E-3</v>
      </c>
      <c r="R117" s="226">
        <v>1.5618769696488491E-3</v>
      </c>
      <c r="S117" s="226">
        <v>1.192106887768456E-3</v>
      </c>
      <c r="T117" s="226">
        <v>1.5274813493732691E-3</v>
      </c>
      <c r="U117" s="226">
        <v>1.417566403063292E-3</v>
      </c>
      <c r="V117" s="226">
        <v>1.381385780524564E-3</v>
      </c>
      <c r="W117" s="226">
        <v>1.3577001738925109E-3</v>
      </c>
      <c r="DA117" s="174" t="s">
        <v>595</v>
      </c>
    </row>
    <row r="118" spans="1:105" ht="12" customHeight="1" x14ac:dyDescent="0.25">
      <c r="A118" s="202" t="s">
        <v>94</v>
      </c>
      <c r="B118" s="226">
        <v>1.144169655830915E-2</v>
      </c>
      <c r="C118" s="226">
        <v>1.847146375470371E-2</v>
      </c>
      <c r="D118" s="226">
        <v>2.7148723559909091E-2</v>
      </c>
      <c r="E118" s="226">
        <v>3.437221075669919E-2</v>
      </c>
      <c r="F118" s="226">
        <v>2.8359909858834159E-2</v>
      </c>
      <c r="G118" s="226">
        <v>4.1546831646364607E-2</v>
      </c>
      <c r="H118" s="226">
        <v>8.435197067438667E-2</v>
      </c>
      <c r="I118" s="226">
        <v>7.4393715559341614E-2</v>
      </c>
      <c r="J118" s="226">
        <v>5.5896073423911792E-2</v>
      </c>
      <c r="K118" s="226">
        <v>6.2953764221697947E-2</v>
      </c>
      <c r="L118" s="226">
        <v>6.7074240976711344E-2</v>
      </c>
      <c r="M118" s="226">
        <v>3.4782338684400678E-2</v>
      </c>
      <c r="N118" s="226">
        <v>7.1772387275861868E-2</v>
      </c>
      <c r="O118" s="226">
        <v>5.296234982231441E-2</v>
      </c>
      <c r="P118" s="226">
        <v>5.1995495053351833E-2</v>
      </c>
      <c r="Q118" s="226">
        <v>2.8796216170481909E-2</v>
      </c>
      <c r="R118" s="226">
        <v>3.970387380818953E-2</v>
      </c>
      <c r="S118" s="226">
        <v>3.0304090755927889E-2</v>
      </c>
      <c r="T118" s="226">
        <v>3.8829515972384439E-2</v>
      </c>
      <c r="U118" s="226">
        <v>3.6035410391260188E-2</v>
      </c>
      <c r="V118" s="226">
        <v>3.5115676699366147E-2</v>
      </c>
      <c r="W118" s="226">
        <v>3.4513574001737643E-2</v>
      </c>
      <c r="DA118" s="174" t="s">
        <v>596</v>
      </c>
    </row>
    <row r="119" spans="1:105" ht="12" customHeight="1" x14ac:dyDescent="0.25">
      <c r="A119" s="202" t="s">
        <v>95</v>
      </c>
      <c r="B119" s="226">
        <v>3.005799221278375E-4</v>
      </c>
      <c r="C119" s="226">
        <v>4.8525593286634979E-4</v>
      </c>
      <c r="D119" s="226">
        <v>7.1321251808425807E-4</v>
      </c>
      <c r="E119" s="226">
        <v>9.0297766419152959E-4</v>
      </c>
      <c r="F119" s="226">
        <v>7.4503107589671952E-4</v>
      </c>
      <c r="G119" s="226">
        <v>1.091459064421137E-3</v>
      </c>
      <c r="H119" s="226">
        <v>2.2159745844879892E-3</v>
      </c>
      <c r="I119" s="226">
        <v>1.9543655187558942E-3</v>
      </c>
      <c r="J119" s="226">
        <v>1.468421864833494E-3</v>
      </c>
      <c r="K119" s="226">
        <v>1.653831444574562E-3</v>
      </c>
      <c r="L119" s="226">
        <v>1.762078729043231E-3</v>
      </c>
      <c r="M119" s="226">
        <v>9.1375195976410757E-4</v>
      </c>
      <c r="N119" s="226">
        <v>1.885501723312234E-3</v>
      </c>
      <c r="O119" s="226">
        <v>1.391351265450018E-3</v>
      </c>
      <c r="P119" s="226">
        <v>1.365951436877161E-3</v>
      </c>
      <c r="Q119" s="226">
        <v>7.5649309260994273E-4</v>
      </c>
      <c r="R119" s="226">
        <v>1.043043506408348E-3</v>
      </c>
      <c r="S119" s="226">
        <v>7.9610582164554627E-4</v>
      </c>
      <c r="T119" s="226">
        <v>1.020073625249657E-3</v>
      </c>
      <c r="U119" s="226">
        <v>9.466708712340062E-4</v>
      </c>
      <c r="V119" s="226">
        <v>9.2250894034561057E-4</v>
      </c>
      <c r="W119" s="226">
        <v>9.0669135760831031E-4</v>
      </c>
      <c r="DA119" s="174" t="s">
        <v>597</v>
      </c>
    </row>
    <row r="120" spans="1:105" ht="12" customHeight="1" x14ac:dyDescent="0.25">
      <c r="A120" s="56" t="s">
        <v>96</v>
      </c>
      <c r="B120" s="262">
        <v>1.4447549154768351E-3</v>
      </c>
      <c r="C120" s="262">
        <v>2.329449790016435E-3</v>
      </c>
      <c r="D120" s="262">
        <v>3.506210962579612E-3</v>
      </c>
      <c r="E120" s="262">
        <v>3.9944785871186246E-3</v>
      </c>
      <c r="F120" s="262">
        <v>3.7287508384275048E-3</v>
      </c>
      <c r="G120" s="262">
        <v>5.4074748342014117E-3</v>
      </c>
      <c r="H120" s="262">
        <v>1.098808505803836E-2</v>
      </c>
      <c r="I120" s="262">
        <v>9.3263934591199388E-3</v>
      </c>
      <c r="J120" s="262">
        <v>7.3213665417247659E-3</v>
      </c>
      <c r="K120" s="262">
        <v>7.8671930638716629E-3</v>
      </c>
      <c r="L120" s="262">
        <v>8.2722427872310971E-3</v>
      </c>
      <c r="M120" s="262">
        <v>3.9483496441584612E-3</v>
      </c>
      <c r="N120" s="262">
        <v>8.9985552457191795E-3</v>
      </c>
      <c r="O120" s="262">
        <v>6.486030704416495E-3</v>
      </c>
      <c r="P120" s="262">
        <v>6.4351480938965372E-3</v>
      </c>
      <c r="Q120" s="262">
        <v>3.784199843850681E-3</v>
      </c>
      <c r="R120" s="262">
        <v>5.2162596176787779E-3</v>
      </c>
      <c r="S120" s="262">
        <v>3.9553589005216494E-3</v>
      </c>
      <c r="T120" s="262">
        <v>5.1015778145230952E-3</v>
      </c>
      <c r="U120" s="262">
        <v>4.74580122959712E-3</v>
      </c>
      <c r="V120" s="262">
        <v>4.6283397200062356E-3</v>
      </c>
      <c r="W120" s="262">
        <v>4.5618316400860637E-3</v>
      </c>
      <c r="DA120" s="68" t="s">
        <v>598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5.4219660741885974E-3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599</v>
      </c>
    </row>
    <row r="122" spans="1:105" ht="12" customHeight="1" x14ac:dyDescent="0.25">
      <c r="A122" s="37" t="s">
        <v>162</v>
      </c>
      <c r="B122" s="228">
        <v>2.088063035235985E-4</v>
      </c>
      <c r="C122" s="228">
        <v>6.0744592203131791E-4</v>
      </c>
      <c r="D122" s="228">
        <v>1.8136520709504641E-3</v>
      </c>
      <c r="E122" s="228">
        <v>1.192512036475414E-3</v>
      </c>
      <c r="F122" s="228">
        <v>2.2952567828008609E-3</v>
      </c>
      <c r="G122" s="228">
        <v>2.4889994718472271E-3</v>
      </c>
      <c r="H122" s="228">
        <v>2.5379415666414709E-3</v>
      </c>
      <c r="I122" s="228">
        <v>5.4644377291253399E-3</v>
      </c>
      <c r="J122" s="228">
        <v>4.1966283165338044E-3</v>
      </c>
      <c r="K122" s="228">
        <v>5.3730509106354376E-3</v>
      </c>
      <c r="L122" s="228">
        <v>4.5984434219800341E-3</v>
      </c>
      <c r="M122" s="228">
        <v>4.2678799531649809E-4</v>
      </c>
      <c r="N122" s="228">
        <v>6.2949572610762044E-3</v>
      </c>
      <c r="O122" s="228">
        <v>4.7980612518618388E-3</v>
      </c>
      <c r="P122" s="228">
        <v>4.7449429411410759E-3</v>
      </c>
      <c r="Q122" s="228">
        <v>2.6071411870625481E-3</v>
      </c>
      <c r="R122" s="228">
        <v>3.821259599022598E-3</v>
      </c>
      <c r="S122" s="228">
        <v>3.537713725103463E-3</v>
      </c>
      <c r="T122" s="228">
        <v>3.703610794184293E-3</v>
      </c>
      <c r="U122" s="228">
        <v>2.1273172594741992E-3</v>
      </c>
      <c r="V122" s="228">
        <v>1.820617725965247E-3</v>
      </c>
      <c r="W122" s="228">
        <v>1.2064631084742949E-3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1.2359486119532361E-3</v>
      </c>
      <c r="C125" s="228">
        <v>1.722003867985118E-3</v>
      </c>
      <c r="D125" s="228">
        <v>1.6925588916291479E-3</v>
      </c>
      <c r="E125" s="228">
        <v>2.8019665506432102E-3</v>
      </c>
      <c r="F125" s="228">
        <v>1.4334940556266439E-3</v>
      </c>
      <c r="G125" s="228">
        <v>2.9184753623541851E-3</v>
      </c>
      <c r="H125" s="228">
        <v>3.0281774172082961E-3</v>
      </c>
      <c r="I125" s="228">
        <v>3.8619557299946002E-3</v>
      </c>
      <c r="J125" s="228">
        <v>3.124738225190962E-3</v>
      </c>
      <c r="K125" s="228">
        <v>2.4941421532362249E-3</v>
      </c>
      <c r="L125" s="228">
        <v>3.6737993652510631E-3</v>
      </c>
      <c r="M125" s="228">
        <v>3.5215616488419631E-3</v>
      </c>
      <c r="N125" s="228">
        <v>2.7035979846429751E-3</v>
      </c>
      <c r="O125" s="228">
        <v>1.687969452554656E-3</v>
      </c>
      <c r="P125" s="228">
        <v>1.690205152755461E-3</v>
      </c>
      <c r="Q125" s="228">
        <v>1.1770586567881329E-3</v>
      </c>
      <c r="R125" s="228">
        <v>1.395000018656179E-3</v>
      </c>
      <c r="S125" s="228">
        <v>4.1764517541818531E-4</v>
      </c>
      <c r="T125" s="228">
        <v>1.397967020338802E-3</v>
      </c>
      <c r="U125" s="228">
        <v>2.6184839701229208E-3</v>
      </c>
      <c r="V125" s="228">
        <v>2.8077219940409888E-3</v>
      </c>
      <c r="W125" s="228">
        <v>3.355368531611769E-3</v>
      </c>
      <c r="DA125" s="69" t="s">
        <v>603</v>
      </c>
    </row>
    <row r="126" spans="1:105" ht="12" customHeight="1" x14ac:dyDescent="0.25">
      <c r="A126" s="57" t="s">
        <v>604</v>
      </c>
      <c r="B126" s="296">
        <v>0.30873335789359257</v>
      </c>
      <c r="C126" s="296">
        <v>0.49778605908320189</v>
      </c>
      <c r="D126" s="296">
        <v>0.74925115143370891</v>
      </c>
      <c r="E126" s="296">
        <v>1.001251733173268</v>
      </c>
      <c r="F126" s="296">
        <v>0.79680626434576096</v>
      </c>
      <c r="G126" s="296">
        <v>1.1555370709620321</v>
      </c>
      <c r="H126" s="296">
        <v>2.3480718843368349</v>
      </c>
      <c r="I126" s="296">
        <v>2.101305414774302</v>
      </c>
      <c r="J126" s="296">
        <v>1.5645214649091319</v>
      </c>
      <c r="K126" s="296">
        <v>1.796526777398791</v>
      </c>
      <c r="L126" s="296">
        <v>1.8823960182678421</v>
      </c>
      <c r="M126" s="296">
        <v>0.98611077896611854</v>
      </c>
      <c r="N126" s="296">
        <v>2.0369274393058769</v>
      </c>
      <c r="O126" s="296">
        <v>1.51338210625967</v>
      </c>
      <c r="P126" s="296">
        <v>1.4983555245911011</v>
      </c>
      <c r="Q126" s="296">
        <v>0.80865530355149162</v>
      </c>
      <c r="R126" s="296">
        <v>1.114675804289754</v>
      </c>
      <c r="S126" s="296">
        <v>0.85250235464933555</v>
      </c>
      <c r="T126" s="296">
        <v>1.0901691576618311</v>
      </c>
      <c r="U126" s="296">
        <v>1.014142353013197</v>
      </c>
      <c r="V126" s="296">
        <v>0.98904170383681</v>
      </c>
      <c r="W126" s="296">
        <v>0.97482942283271146</v>
      </c>
      <c r="DA126" s="70" t="s">
        <v>605</v>
      </c>
    </row>
    <row r="127" spans="1:105" ht="12" customHeight="1" x14ac:dyDescent="0.25">
      <c r="A127" s="60" t="s">
        <v>606</v>
      </c>
      <c r="B127" s="264">
        <v>4.4620350860625199E-2</v>
      </c>
      <c r="C127" s="264">
        <v>0.1298066663338549</v>
      </c>
      <c r="D127" s="264">
        <v>0.38756393068259681</v>
      </c>
      <c r="E127" s="264">
        <v>0.6989266199113725</v>
      </c>
      <c r="F127" s="264">
        <v>0.49047926827663818</v>
      </c>
      <c r="G127" s="264">
        <v>0.53188063699036037</v>
      </c>
      <c r="H127" s="264">
        <v>1.700972938835962</v>
      </c>
      <c r="I127" s="264">
        <v>1.4598483018646651</v>
      </c>
      <c r="J127" s="264">
        <v>0.89678819439572321</v>
      </c>
      <c r="K127" s="264">
        <v>1.402891252748788</v>
      </c>
      <c r="L127" s="264">
        <v>1.295298014751177</v>
      </c>
      <c r="M127" s="264">
        <v>0.60120013067795064</v>
      </c>
      <c r="N127" s="264">
        <v>1.5932802530909349</v>
      </c>
      <c r="O127" s="264">
        <v>1.266653972518726</v>
      </c>
      <c r="P127" s="264">
        <v>1.2507971491836141</v>
      </c>
      <c r="Q127" s="264">
        <v>0.55712664103921739</v>
      </c>
      <c r="R127" s="264">
        <v>0.81657469703087937</v>
      </c>
      <c r="S127" s="264">
        <v>0.76681873679407975</v>
      </c>
      <c r="T127" s="264">
        <v>0.79143402425600284</v>
      </c>
      <c r="U127" s="264">
        <v>0.45459184377005529</v>
      </c>
      <c r="V127" s="264">
        <v>0.3890524392452635</v>
      </c>
      <c r="W127" s="264">
        <v>0.25781217469059581</v>
      </c>
      <c r="DA127" s="72" t="s">
        <v>607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0.57025758336957599</v>
      </c>
      <c r="F128" s="232">
        <v>0</v>
      </c>
      <c r="G128" s="232">
        <v>0</v>
      </c>
      <c r="H128" s="232">
        <v>0</v>
      </c>
      <c r="I128" s="232">
        <v>0.55222462762743318</v>
      </c>
      <c r="J128" s="232">
        <v>0</v>
      </c>
      <c r="K128" s="232">
        <v>0.55489479375191553</v>
      </c>
      <c r="L128" s="232">
        <v>0.56043563280824782</v>
      </c>
      <c r="M128" s="232">
        <v>0.55455172285782872</v>
      </c>
      <c r="N128" s="232">
        <v>0.56030860120957227</v>
      </c>
      <c r="O128" s="232">
        <v>0.56532807088290782</v>
      </c>
      <c r="P128" s="232">
        <v>0.55582212559246302</v>
      </c>
      <c r="Q128" s="232">
        <v>0</v>
      </c>
      <c r="R128" s="232">
        <v>0</v>
      </c>
      <c r="S128" s="232">
        <v>4.1025339086222988E-2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608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609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1.1586337409462351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610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25">
      <c r="A132" s="59" t="s">
        <v>162</v>
      </c>
      <c r="B132" s="232">
        <v>4.4620350860625199E-2</v>
      </c>
      <c r="C132" s="232">
        <v>0.1298066663338549</v>
      </c>
      <c r="D132" s="232">
        <v>0.38756393068259681</v>
      </c>
      <c r="E132" s="232">
        <v>0.12866903654179651</v>
      </c>
      <c r="F132" s="232">
        <v>0.49047926827663818</v>
      </c>
      <c r="G132" s="232">
        <v>0.53188063699036037</v>
      </c>
      <c r="H132" s="232">
        <v>0.54233919788972684</v>
      </c>
      <c r="I132" s="232">
        <v>0.90762367423723211</v>
      </c>
      <c r="J132" s="232">
        <v>0.89678819439572321</v>
      </c>
      <c r="K132" s="232">
        <v>0.84799645899687248</v>
      </c>
      <c r="L132" s="232">
        <v>0.73486238194292908</v>
      </c>
      <c r="M132" s="232">
        <v>4.6648407820121952E-2</v>
      </c>
      <c r="N132" s="232">
        <v>1.032971651881363</v>
      </c>
      <c r="O132" s="232">
        <v>0.70132590163581787</v>
      </c>
      <c r="P132" s="232">
        <v>0.6949750235911506</v>
      </c>
      <c r="Q132" s="232">
        <v>0.55712664103921739</v>
      </c>
      <c r="R132" s="232">
        <v>0.81657469703087937</v>
      </c>
      <c r="S132" s="232">
        <v>0.72579339770785678</v>
      </c>
      <c r="T132" s="232">
        <v>0.79143402425600284</v>
      </c>
      <c r="U132" s="232">
        <v>0.45459184377005529</v>
      </c>
      <c r="V132" s="232">
        <v>0.3890524392452635</v>
      </c>
      <c r="W132" s="232">
        <v>0.25781217469059581</v>
      </c>
      <c r="DA132" s="71" t="s">
        <v>612</v>
      </c>
    </row>
    <row r="133" spans="1:105" ht="12" customHeight="1" x14ac:dyDescent="0.25">
      <c r="A133" s="60" t="s">
        <v>613</v>
      </c>
      <c r="B133" s="264">
        <v>0.26411300703296742</v>
      </c>
      <c r="C133" s="264">
        <v>0.36797939274934699</v>
      </c>
      <c r="D133" s="264">
        <v>0.36168722075111209</v>
      </c>
      <c r="E133" s="264">
        <v>0.30232511326189498</v>
      </c>
      <c r="F133" s="264">
        <v>0.30632699606912278</v>
      </c>
      <c r="G133" s="264">
        <v>0.62365643397167192</v>
      </c>
      <c r="H133" s="264">
        <v>0.64709894550087388</v>
      </c>
      <c r="I133" s="264">
        <v>0.64145711290963647</v>
      </c>
      <c r="J133" s="264">
        <v>0.66773327051340892</v>
      </c>
      <c r="K133" s="264">
        <v>0.39363552465000251</v>
      </c>
      <c r="L133" s="264">
        <v>0.58709800351666463</v>
      </c>
      <c r="M133" s="264">
        <v>0.38491064828816801</v>
      </c>
      <c r="N133" s="264">
        <v>0.44364718621494209</v>
      </c>
      <c r="O133" s="264">
        <v>0.2467281337409446</v>
      </c>
      <c r="P133" s="264">
        <v>0.24755837540748771</v>
      </c>
      <c r="Q133" s="264">
        <v>0.25152866251227418</v>
      </c>
      <c r="R133" s="264">
        <v>0.29810110725887479</v>
      </c>
      <c r="S133" s="264">
        <v>8.5683617855255786E-2</v>
      </c>
      <c r="T133" s="264">
        <v>0.29873513340582852</v>
      </c>
      <c r="U133" s="264">
        <v>0.55955050924314198</v>
      </c>
      <c r="V133" s="264">
        <v>0.59998926459154656</v>
      </c>
      <c r="W133" s="264">
        <v>0.71701724814211565</v>
      </c>
      <c r="DA133" s="72" t="s">
        <v>614</v>
      </c>
    </row>
    <row r="134" spans="1:105" ht="12" customHeight="1" x14ac:dyDescent="0.25">
      <c r="A134" s="57" t="s">
        <v>615</v>
      </c>
      <c r="B134" s="296">
        <v>0.1581995419662956</v>
      </c>
      <c r="C134" s="296">
        <v>0.25507294411416198</v>
      </c>
      <c r="D134" s="296">
        <v>0.38392737922212172</v>
      </c>
      <c r="E134" s="296">
        <v>0.43739230516324518</v>
      </c>
      <c r="F134" s="296">
        <v>0.40829532291363252</v>
      </c>
      <c r="G134" s="296">
        <v>0.59211429758838596</v>
      </c>
      <c r="H134" s="296">
        <v>1.203186785970993</v>
      </c>
      <c r="I134" s="296">
        <v>1.021232845533024</v>
      </c>
      <c r="J134" s="296">
        <v>0.80168395418537064</v>
      </c>
      <c r="K134" s="296">
        <v>0.86145153474293301</v>
      </c>
      <c r="L134" s="296">
        <v>0.90580416509054318</v>
      </c>
      <c r="M134" s="296">
        <v>0.43234122170991163</v>
      </c>
      <c r="N134" s="296">
        <v>0.98533481560181402</v>
      </c>
      <c r="O134" s="296">
        <v>0.71021532830664502</v>
      </c>
      <c r="P134" s="296">
        <v>0.70464372194484914</v>
      </c>
      <c r="Q134" s="296">
        <v>0.41436694597333878</v>
      </c>
      <c r="R134" s="296">
        <v>0.57117637978183333</v>
      </c>
      <c r="S134" s="296">
        <v>0.43310872984177679</v>
      </c>
      <c r="T134" s="296">
        <v>0.5586188113411612</v>
      </c>
      <c r="U134" s="296">
        <v>0.51966155141099091</v>
      </c>
      <c r="V134" s="296">
        <v>0.50679960727300233</v>
      </c>
      <c r="W134" s="296">
        <v>0.49951702413885429</v>
      </c>
      <c r="DA134" s="70" t="s">
        <v>616</v>
      </c>
    </row>
    <row r="135" spans="1:105" ht="12" customHeight="1" x14ac:dyDescent="0.25">
      <c r="A135" s="60" t="s">
        <v>617</v>
      </c>
      <c r="B135" s="264">
        <v>2.2864128180665279E-2</v>
      </c>
      <c r="C135" s="264">
        <v>6.6514857021913648E-2</v>
      </c>
      <c r="D135" s="264">
        <v>0.19859349418852171</v>
      </c>
      <c r="E135" s="264">
        <v>0.13057914248205921</v>
      </c>
      <c r="F135" s="264">
        <v>0.25132883636134729</v>
      </c>
      <c r="G135" s="264">
        <v>0.27254351044766978</v>
      </c>
      <c r="H135" s="264">
        <v>0.87160370896382988</v>
      </c>
      <c r="I135" s="264">
        <v>0.59835169037349079</v>
      </c>
      <c r="J135" s="264">
        <v>0.45952754364522469</v>
      </c>
      <c r="K135" s="264">
        <v>0.58834490467441747</v>
      </c>
      <c r="L135" s="264">
        <v>0.50352598584173558</v>
      </c>
      <c r="M135" s="264">
        <v>4.6732954255773992E-2</v>
      </c>
      <c r="N135" s="264">
        <v>0.68929293455352858</v>
      </c>
      <c r="O135" s="264">
        <v>0.52538398328982505</v>
      </c>
      <c r="P135" s="264">
        <v>0.51956756949117433</v>
      </c>
      <c r="Q135" s="264">
        <v>0.28547993657362469</v>
      </c>
      <c r="R135" s="264">
        <v>0.41842496040248178</v>
      </c>
      <c r="S135" s="264">
        <v>0.38737690726909951</v>
      </c>
      <c r="T135" s="264">
        <v>0.40554250758026111</v>
      </c>
      <c r="U135" s="264">
        <v>0.23293958889542171</v>
      </c>
      <c r="V135" s="264">
        <v>0.19935622800657571</v>
      </c>
      <c r="W135" s="264">
        <v>0.13210677403846979</v>
      </c>
      <c r="DA135" s="72" t="s">
        <v>618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619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0.59370107712028986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620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25">
      <c r="A139" s="59" t="s">
        <v>162</v>
      </c>
      <c r="B139" s="299">
        <v>2.2864128180665279E-2</v>
      </c>
      <c r="C139" s="299">
        <v>6.6514857021913648E-2</v>
      </c>
      <c r="D139" s="299">
        <v>0.19859349418852171</v>
      </c>
      <c r="E139" s="299">
        <v>0.13057914248205921</v>
      </c>
      <c r="F139" s="299">
        <v>0.25132883636134729</v>
      </c>
      <c r="G139" s="299">
        <v>0.27254351044766978</v>
      </c>
      <c r="H139" s="299">
        <v>0.27790263184354003</v>
      </c>
      <c r="I139" s="299">
        <v>0.59835169037349079</v>
      </c>
      <c r="J139" s="299">
        <v>0.45952754364522469</v>
      </c>
      <c r="K139" s="299">
        <v>0.58834490467441747</v>
      </c>
      <c r="L139" s="299">
        <v>0.50352598584173558</v>
      </c>
      <c r="M139" s="299">
        <v>4.6732954255773992E-2</v>
      </c>
      <c r="N139" s="299">
        <v>0.68929293455352858</v>
      </c>
      <c r="O139" s="299">
        <v>0.52538398328982505</v>
      </c>
      <c r="P139" s="299">
        <v>0.51956756949117433</v>
      </c>
      <c r="Q139" s="299">
        <v>0.28547993657362469</v>
      </c>
      <c r="R139" s="299">
        <v>0.41842496040248178</v>
      </c>
      <c r="S139" s="299">
        <v>0.38737690726909951</v>
      </c>
      <c r="T139" s="299">
        <v>0.40554250758026111</v>
      </c>
      <c r="U139" s="299">
        <v>0.23293958889542171</v>
      </c>
      <c r="V139" s="299">
        <v>0.19935622800657571</v>
      </c>
      <c r="W139" s="299">
        <v>0.13210677403846979</v>
      </c>
      <c r="DA139" s="71" t="s">
        <v>622</v>
      </c>
    </row>
    <row r="140" spans="1:105" ht="12" customHeight="1" x14ac:dyDescent="0.25">
      <c r="A140" s="60" t="s">
        <v>623</v>
      </c>
      <c r="B140" s="264">
        <v>0.13533541378563041</v>
      </c>
      <c r="C140" s="264">
        <v>0.18855808709224839</v>
      </c>
      <c r="D140" s="264">
        <v>0.18533388503359999</v>
      </c>
      <c r="E140" s="264">
        <v>0.30681316268118602</v>
      </c>
      <c r="F140" s="264">
        <v>0.15696648655228521</v>
      </c>
      <c r="G140" s="264">
        <v>0.31957078714071607</v>
      </c>
      <c r="H140" s="264">
        <v>0.331583077007163</v>
      </c>
      <c r="I140" s="264">
        <v>0.42288115515953262</v>
      </c>
      <c r="J140" s="264">
        <v>0.34215641054014578</v>
      </c>
      <c r="K140" s="264">
        <v>0.2731066300685156</v>
      </c>
      <c r="L140" s="264">
        <v>0.4022781792488076</v>
      </c>
      <c r="M140" s="264">
        <v>0.38560826745413762</v>
      </c>
      <c r="N140" s="264">
        <v>0.29604188104828538</v>
      </c>
      <c r="O140" s="264">
        <v>0.18483134501682</v>
      </c>
      <c r="P140" s="264">
        <v>0.1850761524536749</v>
      </c>
      <c r="Q140" s="264">
        <v>0.12888700939971401</v>
      </c>
      <c r="R140" s="264">
        <v>0.15275141937935149</v>
      </c>
      <c r="S140" s="264">
        <v>4.5731822572677369E-2</v>
      </c>
      <c r="T140" s="264">
        <v>0.1530763037609002</v>
      </c>
      <c r="U140" s="264">
        <v>0.28672196251556931</v>
      </c>
      <c r="V140" s="264">
        <v>0.30744337926642668</v>
      </c>
      <c r="W140" s="264">
        <v>0.36741025010038447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8.2242765179149427E-2</v>
      </c>
      <c r="C141" s="263">
        <f t="shared" si="2"/>
        <v>0.13373261546830867</v>
      </c>
      <c r="D141" s="263">
        <f t="shared" si="2"/>
        <v>0.16982094062915773</v>
      </c>
      <c r="E141" s="263">
        <f t="shared" si="2"/>
        <v>0.21149039872591338</v>
      </c>
      <c r="F141" s="263">
        <f t="shared" si="2"/>
        <v>0.15596249660388081</v>
      </c>
      <c r="G141" s="263">
        <f t="shared" si="2"/>
        <v>0.2463416626296851</v>
      </c>
      <c r="H141" s="263">
        <f t="shared" si="2"/>
        <v>0.4971090649017782</v>
      </c>
      <c r="I141" s="263">
        <f t="shared" si="2"/>
        <v>0.44825991020286299</v>
      </c>
      <c r="J141" s="263">
        <f t="shared" si="2"/>
        <v>0.31641690110963699</v>
      </c>
      <c r="K141" s="263">
        <f t="shared" si="2"/>
        <v>0.36374262606577845</v>
      </c>
      <c r="L141" s="263">
        <f t="shared" si="2"/>
        <v>0.43140960559499664</v>
      </c>
      <c r="M141" s="263">
        <f t="shared" si="2"/>
        <v>0.25146556939984094</v>
      </c>
      <c r="N141" s="263">
        <f t="shared" si="2"/>
        <v>0.42271490226367514</v>
      </c>
      <c r="O141" s="263">
        <f t="shared" si="2"/>
        <v>0.31867765193220321</v>
      </c>
      <c r="P141" s="263">
        <f t="shared" si="2"/>
        <v>0.29279778531152079</v>
      </c>
      <c r="Q141" s="263">
        <f t="shared" si="2"/>
        <v>0.15898319816757289</v>
      </c>
      <c r="R141" s="263">
        <f t="shared" si="2"/>
        <v>0.21964152488645375</v>
      </c>
      <c r="S141" s="263">
        <f t="shared" si="2"/>
        <v>0.16878818933242928</v>
      </c>
      <c r="T141" s="263">
        <f t="shared" si="2"/>
        <v>0.21474280882318481</v>
      </c>
      <c r="U141" s="263">
        <f t="shared" si="2"/>
        <v>0.19561906055018827</v>
      </c>
      <c r="V141" s="263">
        <f t="shared" si="2"/>
        <v>0.18943783390397284</v>
      </c>
      <c r="W141" s="263">
        <f t="shared" si="2"/>
        <v>0.18202360439621426</v>
      </c>
      <c r="DA141" s="70"/>
    </row>
    <row r="142" spans="1:105" ht="12" customHeight="1" x14ac:dyDescent="0.25">
      <c r="A142" s="60" t="s">
        <v>626</v>
      </c>
      <c r="B142" s="264">
        <v>2.7274571864682839E-3</v>
      </c>
      <c r="C142" s="264">
        <v>7.9345437253426961E-3</v>
      </c>
      <c r="D142" s="264">
        <v>2.3690177409361E-2</v>
      </c>
      <c r="E142" s="264">
        <v>1.557675926899022E-2</v>
      </c>
      <c r="F142" s="264">
        <v>2.9980965619329478E-2</v>
      </c>
      <c r="G142" s="264">
        <v>3.251165976336657E-2</v>
      </c>
      <c r="H142" s="264">
        <v>0.10397342863814529</v>
      </c>
      <c r="I142" s="264">
        <v>7.1377251082972965E-2</v>
      </c>
      <c r="J142" s="264">
        <v>5.4816946939405128E-2</v>
      </c>
      <c r="K142" s="264">
        <v>7.0183543658280265E-2</v>
      </c>
      <c r="L142" s="264">
        <v>6.0065512133496479E-2</v>
      </c>
      <c r="M142" s="264">
        <v>5.574764579809822E-3</v>
      </c>
      <c r="N142" s="264">
        <v>8.2225613549509566E-2</v>
      </c>
      <c r="O142" s="264">
        <v>6.2672948190122993E-2</v>
      </c>
      <c r="P142" s="264">
        <v>6.1979109374610312E-2</v>
      </c>
      <c r="Q142" s="264">
        <v>3.4054843396945422E-2</v>
      </c>
      <c r="R142" s="264">
        <v>4.9913828169163538E-2</v>
      </c>
      <c r="S142" s="264">
        <v>4.6210112244578078E-2</v>
      </c>
      <c r="T142" s="264">
        <v>4.837708299997677E-2</v>
      </c>
      <c r="U142" s="264">
        <v>2.7787316040462268E-2</v>
      </c>
      <c r="V142" s="264">
        <v>2.3781163770921591E-2</v>
      </c>
      <c r="W142" s="264">
        <v>1.575899012572287E-2</v>
      </c>
      <c r="DA142" s="72" t="s">
        <v>627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628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7.08224803767077E-2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629</v>
      </c>
    </row>
    <row r="145" spans="1:105" ht="12" customHeight="1" x14ac:dyDescent="0.25">
      <c r="A145" s="59" t="s">
        <v>162</v>
      </c>
      <c r="B145" s="232">
        <v>2.7274571864682839E-3</v>
      </c>
      <c r="C145" s="232">
        <v>7.9345437253426961E-3</v>
      </c>
      <c r="D145" s="232">
        <v>2.3690177409361E-2</v>
      </c>
      <c r="E145" s="232">
        <v>1.557675926899022E-2</v>
      </c>
      <c r="F145" s="232">
        <v>2.9980965619329478E-2</v>
      </c>
      <c r="G145" s="232">
        <v>3.251165976336657E-2</v>
      </c>
      <c r="H145" s="232">
        <v>3.3150948261437663E-2</v>
      </c>
      <c r="I145" s="232">
        <v>7.1377251082972965E-2</v>
      </c>
      <c r="J145" s="232">
        <v>5.4816946939405128E-2</v>
      </c>
      <c r="K145" s="232">
        <v>7.0183543658280265E-2</v>
      </c>
      <c r="L145" s="232">
        <v>6.0065512133496479E-2</v>
      </c>
      <c r="M145" s="232">
        <v>5.574764579809822E-3</v>
      </c>
      <c r="N145" s="232">
        <v>8.2225613549509566E-2</v>
      </c>
      <c r="O145" s="232">
        <v>6.2672948190122993E-2</v>
      </c>
      <c r="P145" s="232">
        <v>6.1979109374610312E-2</v>
      </c>
      <c r="Q145" s="232">
        <v>3.4054843396945422E-2</v>
      </c>
      <c r="R145" s="232">
        <v>4.9913828169163538E-2</v>
      </c>
      <c r="S145" s="232">
        <v>4.6210112244578078E-2</v>
      </c>
      <c r="T145" s="232">
        <v>4.837708299997677E-2</v>
      </c>
      <c r="U145" s="232">
        <v>2.7787316040462268E-2</v>
      </c>
      <c r="V145" s="232">
        <v>2.3781163770921591E-2</v>
      </c>
      <c r="W145" s="232">
        <v>1.575899012572287E-2</v>
      </c>
      <c r="DA145" s="71" t="s">
        <v>630</v>
      </c>
    </row>
    <row r="146" spans="1:105" ht="12" customHeight="1" x14ac:dyDescent="0.25">
      <c r="A146" s="60" t="s">
        <v>631</v>
      </c>
      <c r="B146" s="264">
        <v>6.3371174090150861E-2</v>
      </c>
      <c r="C146" s="264">
        <v>0.10330501599893099</v>
      </c>
      <c r="D146" s="264">
        <v>0.1240223218816118</v>
      </c>
      <c r="E146" s="264">
        <v>0.1593139598695113</v>
      </c>
      <c r="F146" s="264">
        <v>0.10725703082435099</v>
      </c>
      <c r="G146" s="264">
        <v>0.1757084688596407</v>
      </c>
      <c r="H146" s="264">
        <v>0.35358115864925233</v>
      </c>
      <c r="I146" s="264">
        <v>0.32643725238720622</v>
      </c>
      <c r="J146" s="264">
        <v>0.22078418575562531</v>
      </c>
      <c r="K146" s="264">
        <v>0.26098024821943538</v>
      </c>
      <c r="L146" s="264">
        <v>0.32335641152227079</v>
      </c>
      <c r="M146" s="264">
        <v>0.19989167325818341</v>
      </c>
      <c r="N146" s="264">
        <v>0.30517451311543808</v>
      </c>
      <c r="O146" s="264">
        <v>0.23395621029998051</v>
      </c>
      <c r="P146" s="264">
        <v>0.2087409794656083</v>
      </c>
      <c r="Q146" s="264">
        <v>0.1095534497118409</v>
      </c>
      <c r="R146" s="264">
        <v>0.15150601106028999</v>
      </c>
      <c r="S146" s="264">
        <v>0.1171227373022906</v>
      </c>
      <c r="T146" s="264">
        <v>0.14810528477460819</v>
      </c>
      <c r="U146" s="264">
        <v>0.133628740091535</v>
      </c>
      <c r="V146" s="264">
        <v>0.12898181213774801</v>
      </c>
      <c r="W146" s="264">
        <v>0.1224363204864401</v>
      </c>
      <c r="DA146" s="72" t="s">
        <v>632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0.11048188307728669</v>
      </c>
      <c r="F147" s="231">
        <v>0</v>
      </c>
      <c r="G147" s="231">
        <v>0</v>
      </c>
      <c r="H147" s="231">
        <v>0</v>
      </c>
      <c r="I147" s="231">
        <v>9.6356627572268552E-2</v>
      </c>
      <c r="J147" s="231">
        <v>0</v>
      </c>
      <c r="K147" s="231">
        <v>9.3772445710946589E-2</v>
      </c>
      <c r="L147" s="231">
        <v>8.8231606959152525E-2</v>
      </c>
      <c r="M147" s="231">
        <v>9.6265129841325431E-2</v>
      </c>
      <c r="N147" s="231">
        <v>9.0508251683293628E-2</v>
      </c>
      <c r="O147" s="231">
        <v>8.3081214929400765E-2</v>
      </c>
      <c r="P147" s="231">
        <v>9.2759129632294351E-2</v>
      </c>
      <c r="Q147" s="231">
        <v>0</v>
      </c>
      <c r="R147" s="231">
        <v>0</v>
      </c>
      <c r="S147" s="231">
        <v>6.2661484154936846E-3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635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0.1920570205551935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636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1.5563780147674049E-2</v>
      </c>
      <c r="C153" s="231">
        <v>3.1593924601191987E-2</v>
      </c>
      <c r="D153" s="231">
        <v>7.6214927710814104E-2</v>
      </c>
      <c r="E153" s="231">
        <v>2.492837949980399E-2</v>
      </c>
      <c r="F153" s="231">
        <v>0.10725703082435099</v>
      </c>
      <c r="G153" s="231">
        <v>0.1279010743975908</v>
      </c>
      <c r="H153" s="231">
        <v>8.9899030898175691E-2</v>
      </c>
      <c r="I153" s="231">
        <v>0.15836953293806039</v>
      </c>
      <c r="J153" s="231">
        <v>0.19688048850009501</v>
      </c>
      <c r="K153" s="231">
        <v>0.14330410522811771</v>
      </c>
      <c r="L153" s="231">
        <v>0.11569230266063291</v>
      </c>
      <c r="M153" s="231">
        <v>8.0977388593316216E-3</v>
      </c>
      <c r="N153" s="231">
        <v>0.16685886678940509</v>
      </c>
      <c r="O153" s="231">
        <v>0.1030676008682215</v>
      </c>
      <c r="P153" s="231">
        <v>0.1159818498333139</v>
      </c>
      <c r="Q153" s="231">
        <v>0.1095534497118409</v>
      </c>
      <c r="R153" s="231">
        <v>0.15150601106028999</v>
      </c>
      <c r="S153" s="231">
        <v>0.11085658888679691</v>
      </c>
      <c r="T153" s="231">
        <v>0.14810528477460819</v>
      </c>
      <c r="U153" s="231">
        <v>0.133628740091535</v>
      </c>
      <c r="V153" s="231">
        <v>0.12898181213774801</v>
      </c>
      <c r="W153" s="231">
        <v>0.1224363204864401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2.3903696971238411E-2</v>
      </c>
      <c r="C155" s="231">
        <v>2.3903697132579671E-2</v>
      </c>
      <c r="D155" s="231">
        <v>2.3903697085398849E-2</v>
      </c>
      <c r="E155" s="231">
        <v>0</v>
      </c>
      <c r="F155" s="231">
        <v>0</v>
      </c>
      <c r="G155" s="231">
        <v>0</v>
      </c>
      <c r="H155" s="231">
        <v>0</v>
      </c>
      <c r="I155" s="231">
        <v>2.3903697292292411E-2</v>
      </c>
      <c r="J155" s="231">
        <v>0</v>
      </c>
      <c r="K155" s="231">
        <v>0</v>
      </c>
      <c r="L155" s="231">
        <v>0</v>
      </c>
      <c r="M155" s="231">
        <v>2.3903697270020102E-2</v>
      </c>
      <c r="N155" s="231">
        <v>2.3903697321369651E-2</v>
      </c>
      <c r="O155" s="231">
        <v>2.3903697251179131E-2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2.3903696971238411E-2</v>
      </c>
      <c r="C156" s="231">
        <v>4.7807394265159363E-2</v>
      </c>
      <c r="D156" s="231">
        <v>2.3903697085398849E-2</v>
      </c>
      <c r="E156" s="231">
        <v>2.3903697292420652E-2</v>
      </c>
      <c r="F156" s="231">
        <v>0</v>
      </c>
      <c r="G156" s="231">
        <v>4.7807394462049888E-2</v>
      </c>
      <c r="H156" s="231">
        <v>7.1625107195883039E-2</v>
      </c>
      <c r="I156" s="231">
        <v>4.7807394584584828E-2</v>
      </c>
      <c r="J156" s="231">
        <v>2.3903697255530279E-2</v>
      </c>
      <c r="K156" s="231">
        <v>2.3903697280371169E-2</v>
      </c>
      <c r="L156" s="231">
        <v>0.1194325019024854</v>
      </c>
      <c r="M156" s="231">
        <v>7.1625107287506262E-2</v>
      </c>
      <c r="N156" s="231">
        <v>2.3903697321369651E-2</v>
      </c>
      <c r="O156" s="231">
        <v>2.3903697251179131E-2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25">
      <c r="A157" s="61" t="s">
        <v>643</v>
      </c>
      <c r="B157" s="265">
        <v>1.6144133902530281E-2</v>
      </c>
      <c r="C157" s="265">
        <v>2.2493055744034991E-2</v>
      </c>
      <c r="D157" s="265">
        <v>2.2108441338184931E-2</v>
      </c>
      <c r="E157" s="265">
        <v>3.6599679587411872E-2</v>
      </c>
      <c r="F157" s="265">
        <v>1.872450016020032E-2</v>
      </c>
      <c r="G157" s="265">
        <v>3.8121534006677837E-2</v>
      </c>
      <c r="H157" s="265">
        <v>3.95544776143806E-2</v>
      </c>
      <c r="I157" s="265">
        <v>5.044540673268378E-2</v>
      </c>
      <c r="J157" s="265">
        <v>4.0815768414606553E-2</v>
      </c>
      <c r="K157" s="265">
        <v>3.2578834188062802E-2</v>
      </c>
      <c r="L157" s="265">
        <v>4.7987681939229379E-2</v>
      </c>
      <c r="M157" s="265">
        <v>4.5999131561847713E-2</v>
      </c>
      <c r="N157" s="265">
        <v>3.5314775598727463E-2</v>
      </c>
      <c r="O157" s="265">
        <v>2.2048493442099672E-2</v>
      </c>
      <c r="P157" s="265">
        <v>2.207769647130221E-2</v>
      </c>
      <c r="Q157" s="265">
        <v>1.5374905058786579E-2</v>
      </c>
      <c r="R157" s="265">
        <v>1.8221685657000209E-2</v>
      </c>
      <c r="S157" s="265">
        <v>5.4553397855606331E-3</v>
      </c>
      <c r="T157" s="265">
        <v>1.8260441048599869E-2</v>
      </c>
      <c r="U157" s="265">
        <v>3.4203004418190991E-2</v>
      </c>
      <c r="V157" s="265">
        <v>3.6674857995303227E-2</v>
      </c>
      <c r="W157" s="265">
        <v>4.382829378405128E-2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0.99999999999999989</v>
      </c>
      <c r="D204" s="234">
        <f t="shared" si="41"/>
        <v>1.0000000000000002</v>
      </c>
      <c r="E204" s="234">
        <f t="shared" si="41"/>
        <v>1</v>
      </c>
      <c r="F204" s="234">
        <f t="shared" si="41"/>
        <v>1.0000000000000002</v>
      </c>
      <c r="G204" s="234">
        <f t="shared" si="41"/>
        <v>0.99999999999999967</v>
      </c>
      <c r="H204" s="234">
        <f t="shared" si="41"/>
        <v>0.99999999999999978</v>
      </c>
      <c r="I204" s="234">
        <f t="shared" si="41"/>
        <v>0.99999999999999989</v>
      </c>
      <c r="J204" s="234">
        <f t="shared" si="41"/>
        <v>1</v>
      </c>
      <c r="K204" s="234">
        <f t="shared" si="41"/>
        <v>1</v>
      </c>
      <c r="L204" s="234">
        <f t="shared" si="41"/>
        <v>1.0000000000000002</v>
      </c>
      <c r="M204" s="234">
        <f t="shared" si="41"/>
        <v>0.99999999999999989</v>
      </c>
      <c r="N204" s="234">
        <f t="shared" si="41"/>
        <v>1</v>
      </c>
      <c r="O204" s="234">
        <f t="shared" si="41"/>
        <v>1</v>
      </c>
      <c r="P204" s="234">
        <f t="shared" si="41"/>
        <v>1</v>
      </c>
      <c r="Q204" s="234">
        <f t="shared" si="41"/>
        <v>0.99999999999999967</v>
      </c>
      <c r="R204" s="234">
        <f t="shared" si="41"/>
        <v>0.99999999999999978</v>
      </c>
      <c r="S204" s="234">
        <f t="shared" si="41"/>
        <v>0.99999999999999989</v>
      </c>
      <c r="T204" s="234">
        <f t="shared" si="41"/>
        <v>0.99999999999999989</v>
      </c>
      <c r="U204" s="234">
        <f t="shared" si="41"/>
        <v>1</v>
      </c>
      <c r="V204" s="234">
        <f t="shared" si="41"/>
        <v>1.0000000000000004</v>
      </c>
      <c r="W204" s="234">
        <f t="shared" si="41"/>
        <v>1.0000000000000002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1.5996390303600135E-3</v>
      </c>
      <c r="C205" s="301">
        <f t="shared" si="42"/>
        <v>1.599639030395592E-3</v>
      </c>
      <c r="D205" s="301">
        <f t="shared" si="42"/>
        <v>1.5996390303394039E-3</v>
      </c>
      <c r="E205" s="301">
        <f t="shared" si="42"/>
        <v>1.5996390303956571E-3</v>
      </c>
      <c r="F205" s="301">
        <f t="shared" si="42"/>
        <v>1.5996390300330179E-3</v>
      </c>
      <c r="G205" s="301">
        <f t="shared" si="42"/>
        <v>1.5996390303979445E-3</v>
      </c>
      <c r="H205" s="301">
        <f t="shared" si="42"/>
        <v>1.5996390303268152E-3</v>
      </c>
      <c r="I205" s="301">
        <f t="shared" si="42"/>
        <v>1.599639030412488E-3</v>
      </c>
      <c r="J205" s="301">
        <f t="shared" si="42"/>
        <v>1.5996390303497133E-3</v>
      </c>
      <c r="K205" s="301">
        <f t="shared" si="42"/>
        <v>1.5996390303062334E-3</v>
      </c>
      <c r="L205" s="301">
        <f t="shared" si="42"/>
        <v>1.599639030424852E-3</v>
      </c>
      <c r="M205" s="301">
        <f t="shared" si="42"/>
        <v>1.5996390304149374E-3</v>
      </c>
      <c r="N205" s="301">
        <f t="shared" si="42"/>
        <v>1.5996390304283004E-3</v>
      </c>
      <c r="O205" s="301">
        <f t="shared" si="42"/>
        <v>1.5996390302682676E-3</v>
      </c>
      <c r="P205" s="301">
        <f t="shared" si="42"/>
        <v>1.5996390303978838E-3</v>
      </c>
      <c r="Q205" s="301">
        <f t="shared" si="42"/>
        <v>1.5996390303733869E-3</v>
      </c>
      <c r="R205" s="301">
        <f t="shared" si="42"/>
        <v>1.5996390302675701E-3</v>
      </c>
      <c r="S205" s="301">
        <f t="shared" si="42"/>
        <v>1.5996390300168791E-3</v>
      </c>
      <c r="T205" s="301">
        <f t="shared" si="42"/>
        <v>1.5996390302917215E-3</v>
      </c>
      <c r="U205" s="301">
        <f t="shared" si="42"/>
        <v>1.5996390302864425E-3</v>
      </c>
      <c r="V205" s="301">
        <f t="shared" si="42"/>
        <v>1.5996390302996052E-3</v>
      </c>
      <c r="W205" s="301">
        <f t="shared" si="42"/>
        <v>1.599639030489176E-3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7.9844523771717966E-4</v>
      </c>
      <c r="C206" s="235">
        <f t="shared" si="43"/>
        <v>7.9844523773493856E-4</v>
      </c>
      <c r="D206" s="235">
        <f t="shared" si="43"/>
        <v>7.9844523770689242E-4</v>
      </c>
      <c r="E206" s="235">
        <f t="shared" si="43"/>
        <v>7.9844523773497044E-4</v>
      </c>
      <c r="F206" s="235">
        <f t="shared" si="43"/>
        <v>7.9844523755396234E-4</v>
      </c>
      <c r="G206" s="235">
        <f t="shared" si="43"/>
        <v>7.9844523773611221E-4</v>
      </c>
      <c r="H206" s="235">
        <f t="shared" si="43"/>
        <v>7.9844523770060882E-4</v>
      </c>
      <c r="I206" s="235">
        <f t="shared" si="43"/>
        <v>7.984452377433717E-4</v>
      </c>
      <c r="J206" s="235">
        <f t="shared" si="43"/>
        <v>7.9844523771203815E-4</v>
      </c>
      <c r="K206" s="235">
        <f t="shared" si="43"/>
        <v>7.9844523769033546E-4</v>
      </c>
      <c r="L206" s="235">
        <f t="shared" si="43"/>
        <v>7.984452377495432E-4</v>
      </c>
      <c r="M206" s="235">
        <f t="shared" si="43"/>
        <v>7.9844523774459425E-4</v>
      </c>
      <c r="N206" s="235">
        <f t="shared" si="43"/>
        <v>7.9844523775126415E-4</v>
      </c>
      <c r="O206" s="235">
        <f t="shared" si="43"/>
        <v>7.9844523767138567E-4</v>
      </c>
      <c r="P206" s="235">
        <f t="shared" si="43"/>
        <v>7.9844523773608218E-4</v>
      </c>
      <c r="Q206" s="235">
        <f t="shared" si="43"/>
        <v>7.9844523772385542E-4</v>
      </c>
      <c r="R206" s="235">
        <f t="shared" si="43"/>
        <v>7.9844523767103786E-4</v>
      </c>
      <c r="S206" s="235">
        <f t="shared" si="43"/>
        <v>7.9844523754590791E-4</v>
      </c>
      <c r="T206" s="235">
        <f t="shared" si="43"/>
        <v>7.9844523768309202E-4</v>
      </c>
      <c r="U206" s="235">
        <f t="shared" si="43"/>
        <v>7.9844523768045751E-4</v>
      </c>
      <c r="V206" s="235">
        <f t="shared" si="43"/>
        <v>7.9844523768702767E-4</v>
      </c>
      <c r="W206" s="235">
        <f t="shared" si="43"/>
        <v>7.9844523778164979E-4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2.0296969336963913E-2</v>
      </c>
      <c r="C207" s="235">
        <f t="shared" si="44"/>
        <v>2.0296969337415365E-2</v>
      </c>
      <c r="D207" s="235">
        <f t="shared" si="44"/>
        <v>2.0296969336702407E-2</v>
      </c>
      <c r="E207" s="235">
        <f t="shared" si="44"/>
        <v>2.0296969337416173E-2</v>
      </c>
      <c r="F207" s="235">
        <f t="shared" si="44"/>
        <v>2.029696933281485E-2</v>
      </c>
      <c r="G207" s="235">
        <f t="shared" si="44"/>
        <v>2.0296969337445195E-2</v>
      </c>
      <c r="H207" s="235">
        <f t="shared" si="44"/>
        <v>2.0296969336542674E-2</v>
      </c>
      <c r="I207" s="235">
        <f t="shared" si="44"/>
        <v>2.0296969337629735E-2</v>
      </c>
      <c r="J207" s="235">
        <f t="shared" si="44"/>
        <v>2.0296969336833223E-2</v>
      </c>
      <c r="K207" s="235">
        <f t="shared" si="44"/>
        <v>2.0296969336281522E-2</v>
      </c>
      <c r="L207" s="235">
        <f t="shared" si="44"/>
        <v>2.0296969337786616E-2</v>
      </c>
      <c r="M207" s="235">
        <f t="shared" si="44"/>
        <v>2.0296969337660807E-2</v>
      </c>
      <c r="N207" s="235">
        <f t="shared" si="44"/>
        <v>2.0296969337830369E-2</v>
      </c>
      <c r="O207" s="235">
        <f t="shared" si="44"/>
        <v>2.0296969335799803E-2</v>
      </c>
      <c r="P207" s="235">
        <f t="shared" si="44"/>
        <v>2.0296969337444435E-2</v>
      </c>
      <c r="Q207" s="235">
        <f t="shared" si="44"/>
        <v>2.0296969337133611E-2</v>
      </c>
      <c r="R207" s="235">
        <f t="shared" si="44"/>
        <v>2.0296969335790952E-2</v>
      </c>
      <c r="S207" s="235">
        <f t="shared" si="44"/>
        <v>2.0296969332610076E-2</v>
      </c>
      <c r="T207" s="235">
        <f t="shared" si="44"/>
        <v>2.0296969336097394E-2</v>
      </c>
      <c r="U207" s="235">
        <f t="shared" si="44"/>
        <v>2.0296969336030413E-2</v>
      </c>
      <c r="V207" s="235">
        <f t="shared" si="44"/>
        <v>2.0296969336197426E-2</v>
      </c>
      <c r="W207" s="235">
        <f t="shared" si="44"/>
        <v>2.0296969338602797E-2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5.332130101200046E-4</v>
      </c>
      <c r="C208" s="235">
        <f t="shared" si="45"/>
        <v>5.3321301013186414E-4</v>
      </c>
      <c r="D208" s="235">
        <f t="shared" si="45"/>
        <v>5.3321301011313444E-4</v>
      </c>
      <c r="E208" s="235">
        <f t="shared" si="45"/>
        <v>5.3321301013188561E-4</v>
      </c>
      <c r="F208" s="235">
        <f t="shared" si="45"/>
        <v>5.3321301001100607E-4</v>
      </c>
      <c r="G208" s="235">
        <f t="shared" si="45"/>
        <v>5.3321301013264813E-4</v>
      </c>
      <c r="H208" s="235">
        <f t="shared" si="45"/>
        <v>5.3321301010893836E-4</v>
      </c>
      <c r="I208" s="235">
        <f t="shared" si="45"/>
        <v>5.3321301013749603E-4</v>
      </c>
      <c r="J208" s="235">
        <f t="shared" si="45"/>
        <v>5.3321301011657126E-4</v>
      </c>
      <c r="K208" s="235">
        <f t="shared" si="45"/>
        <v>5.3321301010207797E-4</v>
      </c>
      <c r="L208" s="235">
        <f t="shared" si="45"/>
        <v>5.332130101416173E-4</v>
      </c>
      <c r="M208" s="235">
        <f t="shared" si="45"/>
        <v>5.3321301013831265E-4</v>
      </c>
      <c r="N208" s="235">
        <f t="shared" si="45"/>
        <v>5.3321301014276699E-4</v>
      </c>
      <c r="O208" s="235">
        <f t="shared" si="45"/>
        <v>5.3321301008942262E-4</v>
      </c>
      <c r="P208" s="235">
        <f t="shared" si="45"/>
        <v>5.3321301013262807E-4</v>
      </c>
      <c r="Q208" s="235">
        <f t="shared" si="45"/>
        <v>5.3321301012446262E-4</v>
      </c>
      <c r="R208" s="235">
        <f t="shared" si="45"/>
        <v>5.332130100891906E-4</v>
      </c>
      <c r="S208" s="235">
        <f t="shared" si="45"/>
        <v>5.332130100056268E-4</v>
      </c>
      <c r="T208" s="235">
        <f t="shared" si="45"/>
        <v>5.3321301009724069E-4</v>
      </c>
      <c r="U208" s="235">
        <f t="shared" si="45"/>
        <v>5.3321301009548103E-4</v>
      </c>
      <c r="V208" s="235">
        <f t="shared" si="45"/>
        <v>5.3321301009986847E-4</v>
      </c>
      <c r="W208" s="235">
        <f t="shared" si="45"/>
        <v>5.3321301016305881E-4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2.5629194122934094E-3</v>
      </c>
      <c r="C209" s="302">
        <f t="shared" si="46"/>
        <v>2.559665632831741E-3</v>
      </c>
      <c r="D209" s="302">
        <f t="shared" si="46"/>
        <v>2.6213186869889996E-3</v>
      </c>
      <c r="E209" s="302">
        <f t="shared" si="46"/>
        <v>2.3587603944244528E-3</v>
      </c>
      <c r="F209" s="302">
        <f t="shared" si="46"/>
        <v>2.6686382923638086E-3</v>
      </c>
      <c r="G209" s="302">
        <f t="shared" si="46"/>
        <v>2.6417261329817025E-3</v>
      </c>
      <c r="H209" s="302">
        <f t="shared" si="46"/>
        <v>2.6439788389917064E-3</v>
      </c>
      <c r="I209" s="302">
        <f t="shared" si="46"/>
        <v>2.5445364658447664E-3</v>
      </c>
      <c r="J209" s="302">
        <f t="shared" si="46"/>
        <v>2.6585329361889305E-3</v>
      </c>
      <c r="K209" s="302">
        <f t="shared" si="46"/>
        <v>2.5364674909300134E-3</v>
      </c>
      <c r="L209" s="302">
        <f t="shared" si="46"/>
        <v>2.5032181618790538E-3</v>
      </c>
      <c r="M209" s="302">
        <f t="shared" si="46"/>
        <v>2.3040294210518266E-3</v>
      </c>
      <c r="N209" s="302">
        <f t="shared" si="46"/>
        <v>2.5447586020112853E-3</v>
      </c>
      <c r="O209" s="302">
        <f t="shared" si="46"/>
        <v>2.4856670212002451E-3</v>
      </c>
      <c r="P209" s="302">
        <f t="shared" si="46"/>
        <v>2.5120253862322278E-3</v>
      </c>
      <c r="Q209" s="302">
        <f t="shared" si="46"/>
        <v>2.6672875263020254E-3</v>
      </c>
      <c r="R209" s="302">
        <f t="shared" si="46"/>
        <v>2.666597773784799E-3</v>
      </c>
      <c r="S209" s="302">
        <f t="shared" si="46"/>
        <v>2.6492066351685548E-3</v>
      </c>
      <c r="T209" s="302">
        <f t="shared" si="46"/>
        <v>2.6666973788890998E-3</v>
      </c>
      <c r="U209" s="302">
        <f t="shared" si="46"/>
        <v>2.6730757603745884E-3</v>
      </c>
      <c r="V209" s="302">
        <f t="shared" si="46"/>
        <v>2.6751946197342345E-3</v>
      </c>
      <c r="W209" s="302">
        <f t="shared" si="46"/>
        <v>2.6827519202164713E-3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0.54767677734937181</v>
      </c>
      <c r="C210" s="303">
        <f t="shared" si="47"/>
        <v>0.54698146892834842</v>
      </c>
      <c r="D210" s="303">
        <f t="shared" si="47"/>
        <v>0.56015626711069888</v>
      </c>
      <c r="E210" s="303">
        <f t="shared" si="47"/>
        <v>0.59124435931988351</v>
      </c>
      <c r="F210" s="303">
        <f t="shared" si="47"/>
        <v>0.57026811411330469</v>
      </c>
      <c r="G210" s="303">
        <f t="shared" si="47"/>
        <v>0.56451718622567548</v>
      </c>
      <c r="H210" s="303">
        <f t="shared" si="47"/>
        <v>0.56499857271093024</v>
      </c>
      <c r="I210" s="303">
        <f t="shared" si="47"/>
        <v>0.57330288253513328</v>
      </c>
      <c r="J210" s="303">
        <f t="shared" si="47"/>
        <v>0.56810867481245197</v>
      </c>
      <c r="K210" s="303">
        <f t="shared" si="47"/>
        <v>0.57921951710878072</v>
      </c>
      <c r="L210" s="303">
        <f t="shared" si="47"/>
        <v>0.56962156720669754</v>
      </c>
      <c r="M210" s="303">
        <f t="shared" si="47"/>
        <v>0.57543744904043947</v>
      </c>
      <c r="N210" s="303">
        <f t="shared" si="47"/>
        <v>0.57603565031312731</v>
      </c>
      <c r="O210" s="303">
        <f t="shared" si="47"/>
        <v>0.57997936849770859</v>
      </c>
      <c r="P210" s="303">
        <f t="shared" si="47"/>
        <v>0.58489828990012804</v>
      </c>
      <c r="Q210" s="303">
        <f t="shared" si="47"/>
        <v>0.56997946547296041</v>
      </c>
      <c r="R210" s="303">
        <f t="shared" si="47"/>
        <v>0.56983207050065221</v>
      </c>
      <c r="S210" s="303">
        <f t="shared" si="47"/>
        <v>0.57098608526674577</v>
      </c>
      <c r="T210" s="303">
        <f t="shared" si="47"/>
        <v>0.56985335536909942</v>
      </c>
      <c r="U210" s="303">
        <f t="shared" si="47"/>
        <v>0.57121636795541852</v>
      </c>
      <c r="V210" s="303">
        <f t="shared" si="47"/>
        <v>0.57166915240903049</v>
      </c>
      <c r="W210" s="303">
        <f t="shared" si="47"/>
        <v>0.57328409119864676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7.9154161151475153E-2</v>
      </c>
      <c r="C211" s="304">
        <f t="shared" si="48"/>
        <v>0.14263525410645625</v>
      </c>
      <c r="D211" s="304">
        <f t="shared" si="48"/>
        <v>0.28975112585745694</v>
      </c>
      <c r="E211" s="304">
        <f t="shared" si="48"/>
        <v>0.41271980652801527</v>
      </c>
      <c r="F211" s="304">
        <f t="shared" si="48"/>
        <v>0.35103223938814171</v>
      </c>
      <c r="G211" s="304">
        <f t="shared" si="48"/>
        <v>0.25984087239342563</v>
      </c>
      <c r="H211" s="304">
        <f t="shared" si="48"/>
        <v>0.40929210433166241</v>
      </c>
      <c r="I211" s="304">
        <f t="shared" si="48"/>
        <v>0.39829300093100733</v>
      </c>
      <c r="J211" s="304">
        <f t="shared" si="48"/>
        <v>0.32564152306801131</v>
      </c>
      <c r="K211" s="304">
        <f t="shared" si="48"/>
        <v>0.452307198643502</v>
      </c>
      <c r="L211" s="304">
        <f t="shared" si="48"/>
        <v>0.39196305028377149</v>
      </c>
      <c r="M211" s="304">
        <f t="shared" si="48"/>
        <v>0.35082576617082617</v>
      </c>
      <c r="N211" s="304">
        <f t="shared" si="48"/>
        <v>0.45057384421757035</v>
      </c>
      <c r="O211" s="304">
        <f t="shared" si="48"/>
        <v>0.48542477676188034</v>
      </c>
      <c r="P211" s="304">
        <f t="shared" si="48"/>
        <v>0.48826136491811628</v>
      </c>
      <c r="Q211" s="304">
        <f t="shared" si="48"/>
        <v>0.39268986880521806</v>
      </c>
      <c r="R211" s="304">
        <f t="shared" si="48"/>
        <v>0.4174401638008407</v>
      </c>
      <c r="S211" s="304">
        <f t="shared" si="48"/>
        <v>0.5135972073782048</v>
      </c>
      <c r="T211" s="304">
        <f t="shared" si="48"/>
        <v>0.41369848991403257</v>
      </c>
      <c r="U211" s="304">
        <f t="shared" si="48"/>
        <v>0.25604916423119639</v>
      </c>
      <c r="V211" s="304">
        <f t="shared" si="48"/>
        <v>0.22487350869352496</v>
      </c>
      <c r="W211" s="304">
        <f t="shared" si="48"/>
        <v>0.15161587740956867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0.46852261619789676</v>
      </c>
      <c r="C212" s="304">
        <f t="shared" si="49"/>
        <v>0.40434621482189215</v>
      </c>
      <c r="D212" s="304">
        <f t="shared" si="49"/>
        <v>0.270405141253242</v>
      </c>
      <c r="E212" s="304">
        <f t="shared" si="49"/>
        <v>0.17852455279186788</v>
      </c>
      <c r="F212" s="304">
        <f t="shared" si="49"/>
        <v>0.21923587472516298</v>
      </c>
      <c r="G212" s="304">
        <f t="shared" si="49"/>
        <v>0.30467631383224997</v>
      </c>
      <c r="H212" s="304">
        <f t="shared" si="49"/>
        <v>0.15570646837926808</v>
      </c>
      <c r="I212" s="304">
        <f t="shared" si="49"/>
        <v>0.17500988160412578</v>
      </c>
      <c r="J212" s="304">
        <f t="shared" si="49"/>
        <v>0.24246715174444078</v>
      </c>
      <c r="K212" s="304">
        <f t="shared" si="49"/>
        <v>0.12691231846527859</v>
      </c>
      <c r="L212" s="304">
        <f t="shared" si="49"/>
        <v>0.17765851692292589</v>
      </c>
      <c r="M212" s="304">
        <f t="shared" si="49"/>
        <v>0.22461168286961333</v>
      </c>
      <c r="N212" s="304">
        <f t="shared" si="49"/>
        <v>0.12546180609555693</v>
      </c>
      <c r="O212" s="304">
        <f t="shared" si="49"/>
        <v>9.4554591735828433E-2</v>
      </c>
      <c r="P212" s="304">
        <f t="shared" si="49"/>
        <v>9.6636924982011999E-2</v>
      </c>
      <c r="Q212" s="304">
        <f t="shared" si="49"/>
        <v>0.17728959666774233</v>
      </c>
      <c r="R212" s="304">
        <f t="shared" si="49"/>
        <v>0.15239190669981156</v>
      </c>
      <c r="S212" s="304">
        <f t="shared" si="49"/>
        <v>5.738887788854094E-2</v>
      </c>
      <c r="T212" s="304">
        <f t="shared" si="49"/>
        <v>0.15615486545506696</v>
      </c>
      <c r="U212" s="304">
        <f t="shared" si="49"/>
        <v>0.31516720372422224</v>
      </c>
      <c r="V212" s="304">
        <f t="shared" si="49"/>
        <v>0.34679564371550559</v>
      </c>
      <c r="W212" s="304">
        <f t="shared" si="49"/>
        <v>0.42166821378907804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0.28063768655704968</v>
      </c>
      <c r="C213" s="303">
        <f t="shared" si="50"/>
        <v>0.28028140023126463</v>
      </c>
      <c r="D213" s="303">
        <f t="shared" si="50"/>
        <v>0.28703236181237302</v>
      </c>
      <c r="E213" s="303">
        <f t="shared" si="50"/>
        <v>0.25828243254879618</v>
      </c>
      <c r="F213" s="303">
        <f t="shared" si="50"/>
        <v>0.29221382187603367</v>
      </c>
      <c r="G213" s="303">
        <f t="shared" si="50"/>
        <v>0.28926696131029689</v>
      </c>
      <c r="H213" s="303">
        <f t="shared" si="50"/>
        <v>0.28951363087006082</v>
      </c>
      <c r="I213" s="303">
        <f t="shared" si="50"/>
        <v>0.27862476818798099</v>
      </c>
      <c r="J213" s="303">
        <f t="shared" si="50"/>
        <v>0.29110729321768031</v>
      </c>
      <c r="K213" s="303">
        <f t="shared" si="50"/>
        <v>0.27774122169716986</v>
      </c>
      <c r="L213" s="303">
        <f t="shared" si="50"/>
        <v>0.27410044597098893</v>
      </c>
      <c r="M213" s="303">
        <f t="shared" si="50"/>
        <v>0.25228943344135835</v>
      </c>
      <c r="N213" s="303">
        <f t="shared" si="50"/>
        <v>0.27864909192581405</v>
      </c>
      <c r="O213" s="303">
        <f t="shared" si="50"/>
        <v>0.27217860968814978</v>
      </c>
      <c r="P213" s="303">
        <f t="shared" si="50"/>
        <v>0.27506483020234951</v>
      </c>
      <c r="Q213" s="303">
        <f t="shared" si="50"/>
        <v>0.29206591404060178</v>
      </c>
      <c r="R213" s="303">
        <f t="shared" si="50"/>
        <v>0.29199038667528443</v>
      </c>
      <c r="S213" s="303">
        <f t="shared" si="50"/>
        <v>0.290086070494118</v>
      </c>
      <c r="T213" s="303">
        <f t="shared" si="50"/>
        <v>0.29200129335690161</v>
      </c>
      <c r="U213" s="303">
        <f t="shared" si="50"/>
        <v>0.29269972117928245</v>
      </c>
      <c r="V213" s="303">
        <f t="shared" si="50"/>
        <v>0.29293173463471095</v>
      </c>
      <c r="W213" s="303">
        <f t="shared" si="50"/>
        <v>0.2937592531722733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4.055976368839799E-2</v>
      </c>
      <c r="C214" s="304">
        <f t="shared" si="51"/>
        <v>7.308841526500906E-2</v>
      </c>
      <c r="D214" s="304">
        <f t="shared" si="51"/>
        <v>0.14847276532608042</v>
      </c>
      <c r="E214" s="304">
        <f t="shared" si="51"/>
        <v>7.7107663217382494E-2</v>
      </c>
      <c r="F214" s="304">
        <f t="shared" si="51"/>
        <v>0.17987411488507504</v>
      </c>
      <c r="G214" s="304">
        <f t="shared" si="51"/>
        <v>0.13314630876696626</v>
      </c>
      <c r="H214" s="304">
        <f t="shared" si="51"/>
        <v>0.20972733195227572</v>
      </c>
      <c r="I214" s="304">
        <f t="shared" si="51"/>
        <v>0.16324935273520763</v>
      </c>
      <c r="J214" s="304">
        <f t="shared" si="51"/>
        <v>0.16686353604951809</v>
      </c>
      <c r="K214" s="304">
        <f t="shared" si="51"/>
        <v>0.189688712612649</v>
      </c>
      <c r="L214" s="304">
        <f t="shared" si="51"/>
        <v>0.15236924557904366</v>
      </c>
      <c r="M214" s="304">
        <f t="shared" si="51"/>
        <v>2.7270660210469217E-2</v>
      </c>
      <c r="N214" s="304">
        <f t="shared" si="51"/>
        <v>0.19492952775337485</v>
      </c>
      <c r="O214" s="304">
        <f t="shared" si="51"/>
        <v>0.20134496739910585</v>
      </c>
      <c r="P214" s="304">
        <f t="shared" si="51"/>
        <v>0.20281847525198404</v>
      </c>
      <c r="Q214" s="304">
        <f t="shared" si="51"/>
        <v>0.20122010074856089</v>
      </c>
      <c r="R214" s="304">
        <f t="shared" si="51"/>
        <v>0.21390251821893902</v>
      </c>
      <c r="S214" s="304">
        <f t="shared" si="51"/>
        <v>0.2594559681835768</v>
      </c>
      <c r="T214" s="304">
        <f t="shared" si="51"/>
        <v>0.2119852291410147</v>
      </c>
      <c r="U214" s="304">
        <f t="shared" si="51"/>
        <v>0.13120338138578819</v>
      </c>
      <c r="V214" s="304">
        <f t="shared" si="51"/>
        <v>0.11522851407566603</v>
      </c>
      <c r="W214" s="304">
        <f t="shared" si="51"/>
        <v>7.7690219562469867E-2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0.24007792286865187</v>
      </c>
      <c r="C215" s="304">
        <f t="shared" si="52"/>
        <v>0.2071929849662556</v>
      </c>
      <c r="D215" s="304">
        <f t="shared" si="52"/>
        <v>0.13855959648629257</v>
      </c>
      <c r="E215" s="304">
        <f t="shared" si="52"/>
        <v>0.18117476933141372</v>
      </c>
      <c r="F215" s="304">
        <f t="shared" si="52"/>
        <v>0.1123397069909586</v>
      </c>
      <c r="G215" s="304">
        <f t="shared" si="52"/>
        <v>0.15612065254333057</v>
      </c>
      <c r="H215" s="304">
        <f t="shared" si="52"/>
        <v>7.9786298917785076E-2</v>
      </c>
      <c r="I215" s="304">
        <f t="shared" si="52"/>
        <v>0.11537541545277319</v>
      </c>
      <c r="J215" s="304">
        <f t="shared" si="52"/>
        <v>0.12424375716816215</v>
      </c>
      <c r="K215" s="304">
        <f t="shared" si="52"/>
        <v>8.805250908452085E-2</v>
      </c>
      <c r="L215" s="304">
        <f t="shared" si="52"/>
        <v>0.12173120039194528</v>
      </c>
      <c r="M215" s="304">
        <f t="shared" si="52"/>
        <v>0.22501877323088912</v>
      </c>
      <c r="N215" s="304">
        <f t="shared" si="52"/>
        <v>8.3719564172439156E-2</v>
      </c>
      <c r="O215" s="304">
        <f t="shared" si="52"/>
        <v>7.0833642289043944E-2</v>
      </c>
      <c r="P215" s="304">
        <f t="shared" si="52"/>
        <v>7.2246354950365521E-2</v>
      </c>
      <c r="Q215" s="304">
        <f t="shared" si="52"/>
        <v>9.0845813292040833E-2</v>
      </c>
      <c r="R215" s="304">
        <f t="shared" si="52"/>
        <v>7.8087868456345383E-2</v>
      </c>
      <c r="S215" s="304">
        <f t="shared" si="52"/>
        <v>3.0630102310541227E-2</v>
      </c>
      <c r="T215" s="304">
        <f t="shared" si="52"/>
        <v>8.0016064215886959E-2</v>
      </c>
      <c r="U215" s="304">
        <f t="shared" si="52"/>
        <v>0.16149633979349434</v>
      </c>
      <c r="V215" s="304">
        <f t="shared" si="52"/>
        <v>0.17770322055904494</v>
      </c>
      <c r="W215" s="304">
        <f t="shared" si="52"/>
        <v>0.21606903360980342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0.14589435006612383</v>
      </c>
      <c r="C216" s="303">
        <f t="shared" si="53"/>
        <v>0.14694919859187738</v>
      </c>
      <c r="D216" s="303">
        <f t="shared" si="53"/>
        <v>0.12696178577507738</v>
      </c>
      <c r="E216" s="303">
        <f t="shared" si="53"/>
        <v>0.12488618112121717</v>
      </c>
      <c r="F216" s="303">
        <f t="shared" si="53"/>
        <v>0.11162115910788517</v>
      </c>
      <c r="G216" s="303">
        <f t="shared" si="53"/>
        <v>0.12034585971533383</v>
      </c>
      <c r="H216" s="303">
        <f t="shared" si="53"/>
        <v>0.11961555096533799</v>
      </c>
      <c r="I216" s="303">
        <f t="shared" si="53"/>
        <v>0.122299546195118</v>
      </c>
      <c r="J216" s="303">
        <f t="shared" si="53"/>
        <v>0.11489723241866742</v>
      </c>
      <c r="K216" s="303">
        <f t="shared" si="53"/>
        <v>0.11727452708873928</v>
      </c>
      <c r="L216" s="303">
        <f t="shared" si="53"/>
        <v>0.13054650204433199</v>
      </c>
      <c r="M216" s="303">
        <f t="shared" si="53"/>
        <v>0.14674082148119166</v>
      </c>
      <c r="N216" s="303">
        <f t="shared" si="53"/>
        <v>0.11954223254289469</v>
      </c>
      <c r="O216" s="303">
        <f t="shared" si="53"/>
        <v>0.12212808817911237</v>
      </c>
      <c r="P216" s="303">
        <f t="shared" si="53"/>
        <v>0.1142965878955791</v>
      </c>
      <c r="Q216" s="303">
        <f t="shared" si="53"/>
        <v>0.11205906634478016</v>
      </c>
      <c r="R216" s="303">
        <f t="shared" si="53"/>
        <v>0.11228267843645963</v>
      </c>
      <c r="S216" s="303">
        <f t="shared" si="53"/>
        <v>0.11305037099378903</v>
      </c>
      <c r="T216" s="303">
        <f t="shared" si="53"/>
        <v>0.11225038728094021</v>
      </c>
      <c r="U216" s="303">
        <f t="shared" si="53"/>
        <v>0.11018256849083154</v>
      </c>
      <c r="V216" s="303">
        <f t="shared" si="53"/>
        <v>0.10949565172224068</v>
      </c>
      <c r="W216" s="303">
        <f t="shared" si="53"/>
        <v>0.10704563709182709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4.8383659363371179E-3</v>
      </c>
      <c r="C217" s="304">
        <f t="shared" si="54"/>
        <v>8.7187021471783425E-3</v>
      </c>
      <c r="D217" s="304">
        <f t="shared" si="54"/>
        <v>1.7711285887816171E-2</v>
      </c>
      <c r="E217" s="304">
        <f t="shared" si="54"/>
        <v>9.198157415504251E-3</v>
      </c>
      <c r="F217" s="304">
        <f t="shared" si="54"/>
        <v>2.1457146470941654E-2</v>
      </c>
      <c r="G217" s="304">
        <f t="shared" si="54"/>
        <v>1.5882996011423723E-2</v>
      </c>
      <c r="H217" s="304">
        <f t="shared" si="54"/>
        <v>2.5018330644934722E-2</v>
      </c>
      <c r="I217" s="304">
        <f t="shared" si="54"/>
        <v>1.947398198547811E-2</v>
      </c>
      <c r="J217" s="304">
        <f t="shared" si="54"/>
        <v>1.990511717576127E-2</v>
      </c>
      <c r="K217" s="304">
        <f t="shared" si="54"/>
        <v>2.262792783171988E-2</v>
      </c>
      <c r="L217" s="304">
        <f t="shared" si="54"/>
        <v>1.8176096222323631E-2</v>
      </c>
      <c r="M217" s="304">
        <f t="shared" si="54"/>
        <v>3.2531114933862632E-3</v>
      </c>
      <c r="N217" s="304">
        <f t="shared" si="54"/>
        <v>2.3253103600748854E-2</v>
      </c>
      <c r="O217" s="304">
        <f t="shared" si="54"/>
        <v>2.4018400087360541E-2</v>
      </c>
      <c r="P217" s="304">
        <f t="shared" si="54"/>
        <v>2.4194174538539868E-2</v>
      </c>
      <c r="Q217" s="304">
        <f t="shared" si="54"/>
        <v>2.4003504770089407E-2</v>
      </c>
      <c r="R217" s="304">
        <f t="shared" si="54"/>
        <v>2.55163877629614E-2</v>
      </c>
      <c r="S217" s="304">
        <f t="shared" si="54"/>
        <v>3.0950449516496378E-2</v>
      </c>
      <c r="T217" s="304">
        <f t="shared" si="54"/>
        <v>2.5287674739976167E-2</v>
      </c>
      <c r="U217" s="304">
        <f t="shared" si="54"/>
        <v>1.5651224600473468E-2</v>
      </c>
      <c r="V217" s="304">
        <f t="shared" si="54"/>
        <v>1.3745585937866815E-2</v>
      </c>
      <c r="W217" s="304">
        <f t="shared" si="54"/>
        <v>9.267650443070239E-3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0.11241713768585335</v>
      </c>
      <c r="C218" s="304">
        <f t="shared" si="55"/>
        <v>0.11351448753472862</v>
      </c>
      <c r="D218" s="304">
        <f t="shared" si="55"/>
        <v>9.2721753888091077E-2</v>
      </c>
      <c r="E218" s="304">
        <f t="shared" si="55"/>
        <v>9.4075722431196551E-2</v>
      </c>
      <c r="F218" s="304">
        <f t="shared" si="55"/>
        <v>7.6763031906904755E-2</v>
      </c>
      <c r="G218" s="304">
        <f t="shared" si="55"/>
        <v>8.583926291009078E-2</v>
      </c>
      <c r="H218" s="304">
        <f t="shared" si="55"/>
        <v>8.507952899863043E-2</v>
      </c>
      <c r="I218" s="304">
        <f t="shared" si="55"/>
        <v>8.9062454436465321E-2</v>
      </c>
      <c r="J218" s="304">
        <f t="shared" si="55"/>
        <v>8.0171102795613944E-2</v>
      </c>
      <c r="K218" s="304">
        <f t="shared" si="55"/>
        <v>8.4142833410735016E-2</v>
      </c>
      <c r="L218" s="304">
        <f t="shared" si="55"/>
        <v>9.7849115759998176E-2</v>
      </c>
      <c r="M218" s="304">
        <f t="shared" si="55"/>
        <v>0.11664526643214615</v>
      </c>
      <c r="N218" s="304">
        <f t="shared" si="55"/>
        <v>8.6302239210517842E-2</v>
      </c>
      <c r="O218" s="304">
        <f t="shared" si="55"/>
        <v>8.9659957352910449E-2</v>
      </c>
      <c r="P218" s="304">
        <f t="shared" si="55"/>
        <v>8.1484160413017342E-2</v>
      </c>
      <c r="Q218" s="304">
        <f t="shared" si="55"/>
        <v>7.7218583039315739E-2</v>
      </c>
      <c r="R218" s="304">
        <f t="shared" si="55"/>
        <v>7.745120477499659E-2</v>
      </c>
      <c r="S218" s="304">
        <f t="shared" si="55"/>
        <v>7.8446062821103418E-2</v>
      </c>
      <c r="T218" s="304">
        <f t="shared" si="55"/>
        <v>7.7417612563651983E-2</v>
      </c>
      <c r="U218" s="304">
        <f t="shared" si="55"/>
        <v>7.5266478461088332E-2</v>
      </c>
      <c r="V218" s="304">
        <f t="shared" si="55"/>
        <v>7.4551884854729369E-2</v>
      </c>
      <c r="W218" s="304">
        <f t="shared" si="55"/>
        <v>7.2003155706780883E-2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2.8638846443933372E-2</v>
      </c>
      <c r="C219" s="305">
        <f t="shared" si="56"/>
        <v>2.471600890997043E-2</v>
      </c>
      <c r="D219" s="305">
        <f t="shared" si="56"/>
        <v>1.652874599917014E-2</v>
      </c>
      <c r="E219" s="305">
        <f t="shared" si="56"/>
        <v>2.1612301274516375E-2</v>
      </c>
      <c r="F219" s="305">
        <f t="shared" si="56"/>
        <v>1.3400980730038753E-2</v>
      </c>
      <c r="G219" s="305">
        <f t="shared" si="56"/>
        <v>1.8623600793819337E-2</v>
      </c>
      <c r="H219" s="305">
        <f t="shared" si="56"/>
        <v>9.5176913217728341E-3</v>
      </c>
      <c r="I219" s="305">
        <f t="shared" si="56"/>
        <v>1.3763109773174565E-2</v>
      </c>
      <c r="J219" s="305">
        <f t="shared" si="56"/>
        <v>1.4821012447292196E-2</v>
      </c>
      <c r="K219" s="305">
        <f t="shared" si="56"/>
        <v>1.0503765846284386E-2</v>
      </c>
      <c r="L219" s="305">
        <f t="shared" si="56"/>
        <v>1.4521290062010193E-2</v>
      </c>
      <c r="M219" s="305">
        <f t="shared" si="56"/>
        <v>2.6842443555659252E-2</v>
      </c>
      <c r="N219" s="305">
        <f t="shared" si="56"/>
        <v>9.9868897316279775E-3</v>
      </c>
      <c r="O219" s="305">
        <f t="shared" si="56"/>
        <v>8.4497307388413743E-3</v>
      </c>
      <c r="P219" s="305">
        <f t="shared" si="56"/>
        <v>8.6182529440219126E-3</v>
      </c>
      <c r="Q219" s="305">
        <f t="shared" si="56"/>
        <v>1.0836978535375024E-2</v>
      </c>
      <c r="R219" s="305">
        <f t="shared" si="56"/>
        <v>9.3150858985016436E-3</v>
      </c>
      <c r="S219" s="305">
        <f t="shared" si="56"/>
        <v>3.6538586561892517E-3</v>
      </c>
      <c r="T219" s="305">
        <f t="shared" si="56"/>
        <v>9.5450999773120781E-3</v>
      </c>
      <c r="U219" s="305">
        <f t="shared" si="56"/>
        <v>1.9264865429269723E-2</v>
      </c>
      <c r="V219" s="305">
        <f t="shared" si="56"/>
        <v>2.1198180929644483E-2</v>
      </c>
      <c r="W219" s="305">
        <f t="shared" si="56"/>
        <v>2.5774830941975958E-2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0</v>
      </c>
      <c r="C243" s="274">
        <f t="shared" si="59"/>
        <v>0</v>
      </c>
      <c r="D243" s="274">
        <f t="shared" si="59"/>
        <v>0</v>
      </c>
      <c r="E243" s="274">
        <f t="shared" si="59"/>
        <v>0</v>
      </c>
      <c r="F243" s="274">
        <f t="shared" si="59"/>
        <v>0</v>
      </c>
      <c r="G243" s="274">
        <f t="shared" si="59"/>
        <v>0</v>
      </c>
      <c r="H243" s="274">
        <f t="shared" si="59"/>
        <v>0</v>
      </c>
      <c r="I243" s="274">
        <f t="shared" si="59"/>
        <v>0</v>
      </c>
      <c r="J243" s="274">
        <f t="shared" si="59"/>
        <v>0</v>
      </c>
      <c r="K243" s="274">
        <f t="shared" si="59"/>
        <v>0</v>
      </c>
      <c r="L243" s="274">
        <f t="shared" si="59"/>
        <v>0</v>
      </c>
      <c r="M243" s="274">
        <f t="shared" si="59"/>
        <v>0</v>
      </c>
      <c r="N243" s="274">
        <f t="shared" si="59"/>
        <v>0</v>
      </c>
      <c r="O243" s="274">
        <f t="shared" si="59"/>
        <v>0</v>
      </c>
      <c r="P243" s="274">
        <f t="shared" si="59"/>
        <v>0</v>
      </c>
      <c r="Q243" s="274">
        <f t="shared" si="59"/>
        <v>0</v>
      </c>
      <c r="R243" s="274">
        <f t="shared" si="59"/>
        <v>0</v>
      </c>
      <c r="S243" s="274">
        <f t="shared" si="59"/>
        <v>0</v>
      </c>
      <c r="T243" s="274">
        <f t="shared" si="59"/>
        <v>0</v>
      </c>
      <c r="U243" s="274">
        <f t="shared" si="59"/>
        <v>0</v>
      </c>
      <c r="V243" s="274">
        <f t="shared" si="59"/>
        <v>0</v>
      </c>
      <c r="W243" s="274">
        <f t="shared" si="59"/>
        <v>0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</v>
      </c>
      <c r="C244" s="275">
        <f>IF(C$73=0,0,C$73/NFM!C$14*1000)</f>
        <v>0</v>
      </c>
      <c r="D244" s="275">
        <f>IF(D$73=0,0,D$73/NFM!D$14*1000)</f>
        <v>0</v>
      </c>
      <c r="E244" s="275">
        <f>IF(E$73=0,0,E$73/NFM!E$14*1000)</f>
        <v>0</v>
      </c>
      <c r="F244" s="275">
        <f>IF(F$73=0,0,F$73/NFM!F$14*1000)</f>
        <v>0</v>
      </c>
      <c r="G244" s="275">
        <f>IF(G$73=0,0,G$73/NFM!G$14*1000)</f>
        <v>0</v>
      </c>
      <c r="H244" s="275">
        <f>IF(H$73=0,0,H$73/NFM!H$14*1000)</f>
        <v>0</v>
      </c>
      <c r="I244" s="275">
        <f>IF(I$73=0,0,I$73/NFM!I$14*1000)</f>
        <v>0</v>
      </c>
      <c r="J244" s="275">
        <f>IF(J$73=0,0,J$73/NFM!J$14*1000)</f>
        <v>0</v>
      </c>
      <c r="K244" s="275">
        <f>IF(K$73=0,0,K$73/NFM!K$14*1000)</f>
        <v>0</v>
      </c>
      <c r="L244" s="275">
        <f>IF(L$73=0,0,L$73/NFM!L$14*1000)</f>
        <v>0</v>
      </c>
      <c r="M244" s="275">
        <f>IF(M$73=0,0,M$73/NFM!M$14*1000)</f>
        <v>0</v>
      </c>
      <c r="N244" s="275">
        <f>IF(N$73=0,0,N$73/NFM!N$14*1000)</f>
        <v>0</v>
      </c>
      <c r="O244" s="275">
        <f>IF(O$73=0,0,O$73/NFM!O$14*1000)</f>
        <v>0</v>
      </c>
      <c r="P244" s="275">
        <f>IF(P$73=0,0,P$73/NFM!P$14*1000)</f>
        <v>0</v>
      </c>
      <c r="Q244" s="275">
        <f>IF(Q$73=0,0,Q$73/NFM!Q$14*1000)</f>
        <v>0</v>
      </c>
      <c r="R244" s="275">
        <f>IF(R$73=0,0,R$73/NFM!R$14*1000)</f>
        <v>0</v>
      </c>
      <c r="S244" s="275">
        <f>IF(S$73=0,0,S$73/NFM!S$14*1000)</f>
        <v>0</v>
      </c>
      <c r="T244" s="275">
        <f>IF(T$73=0,0,T$73/NFM!T$14*1000)</f>
        <v>0</v>
      </c>
      <c r="U244" s="275">
        <f>IF(U$73=0,0,U$73/NFM!U$14*1000)</f>
        <v>0</v>
      </c>
      <c r="V244" s="275">
        <f>IF(V$73=0,0,V$73/NFM!V$14*1000)</f>
        <v>0</v>
      </c>
      <c r="W244" s="275">
        <f>IF(W$73=0,0,W$73/NFM!W$14*1000)</f>
        <v>0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</v>
      </c>
      <c r="C245" s="276">
        <f>IF(C$74=0,0,C$74/NFM!C$14*1000)</f>
        <v>0</v>
      </c>
      <c r="D245" s="276">
        <f>IF(D$74=0,0,D$74/NFM!D$14*1000)</f>
        <v>0</v>
      </c>
      <c r="E245" s="276">
        <f>IF(E$74=0,0,E$74/NFM!E$14*1000)</f>
        <v>0</v>
      </c>
      <c r="F245" s="276">
        <f>IF(F$74=0,0,F$74/NFM!F$14*1000)</f>
        <v>0</v>
      </c>
      <c r="G245" s="276">
        <f>IF(G$74=0,0,G$74/NFM!G$14*1000)</f>
        <v>0</v>
      </c>
      <c r="H245" s="276">
        <f>IF(H$74=0,0,H$74/NFM!H$14*1000)</f>
        <v>0</v>
      </c>
      <c r="I245" s="276">
        <f>IF(I$74=0,0,I$74/NFM!I$14*1000)</f>
        <v>0</v>
      </c>
      <c r="J245" s="276">
        <f>IF(J$74=0,0,J$74/NFM!J$14*1000)</f>
        <v>0</v>
      </c>
      <c r="K245" s="276">
        <f>IF(K$74=0,0,K$74/NFM!K$14*1000)</f>
        <v>0</v>
      </c>
      <c r="L245" s="276">
        <f>IF(L$74=0,0,L$74/NFM!L$14*1000)</f>
        <v>0</v>
      </c>
      <c r="M245" s="276">
        <f>IF(M$74=0,0,M$74/NFM!M$14*1000)</f>
        <v>0</v>
      </c>
      <c r="N245" s="276">
        <f>IF(N$74=0,0,N$74/NFM!N$14*1000)</f>
        <v>0</v>
      </c>
      <c r="O245" s="276">
        <f>IF(O$74=0,0,O$74/NFM!O$14*1000)</f>
        <v>0</v>
      </c>
      <c r="P245" s="276">
        <f>IF(P$74=0,0,P$74/NFM!P$14*1000)</f>
        <v>0</v>
      </c>
      <c r="Q245" s="276">
        <f>IF(Q$74=0,0,Q$74/NFM!Q$14*1000)</f>
        <v>0</v>
      </c>
      <c r="R245" s="276">
        <f>IF(R$74=0,0,R$74/NFM!R$14*1000)</f>
        <v>0</v>
      </c>
      <c r="S245" s="276">
        <f>IF(S$74=0,0,S$74/NFM!S$14*1000)</f>
        <v>0</v>
      </c>
      <c r="T245" s="276">
        <f>IF(T$74=0,0,T$74/NFM!T$14*1000)</f>
        <v>0</v>
      </c>
      <c r="U245" s="276">
        <f>IF(U$74=0,0,U$74/NFM!U$14*1000)</f>
        <v>0</v>
      </c>
      <c r="V245" s="276">
        <f>IF(V$74=0,0,V$74/NFM!V$14*1000)</f>
        <v>0</v>
      </c>
      <c r="W245" s="276">
        <f>IF(W$74=0,0,W$74/NFM!W$14*1000)</f>
        <v>0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0</v>
      </c>
      <c r="C246" s="276">
        <f>IF(C$75=0,0,C$75/NFM!C$14*1000)</f>
        <v>0</v>
      </c>
      <c r="D246" s="276">
        <f>IF(D$75=0,0,D$75/NFM!D$14*1000)</f>
        <v>0</v>
      </c>
      <c r="E246" s="276">
        <f>IF(E$75=0,0,E$75/NFM!E$14*1000)</f>
        <v>0</v>
      </c>
      <c r="F246" s="276">
        <f>IF(F$75=0,0,F$75/NFM!F$14*1000)</f>
        <v>0</v>
      </c>
      <c r="G246" s="276">
        <f>IF(G$75=0,0,G$75/NFM!G$14*1000)</f>
        <v>0</v>
      </c>
      <c r="H246" s="276">
        <f>IF(H$75=0,0,H$75/NFM!H$14*1000)</f>
        <v>0</v>
      </c>
      <c r="I246" s="276">
        <f>IF(I$75=0,0,I$75/NFM!I$14*1000)</f>
        <v>0</v>
      </c>
      <c r="J246" s="276">
        <f>IF(J$75=0,0,J$75/NFM!J$14*1000)</f>
        <v>0</v>
      </c>
      <c r="K246" s="276">
        <f>IF(K$75=0,0,K$75/NFM!K$14*1000)</f>
        <v>0</v>
      </c>
      <c r="L246" s="276">
        <f>IF(L$75=0,0,L$75/NFM!L$14*1000)</f>
        <v>0</v>
      </c>
      <c r="M246" s="276">
        <f>IF(M$75=0,0,M$75/NFM!M$14*1000)</f>
        <v>0</v>
      </c>
      <c r="N246" s="276">
        <f>IF(N$75=0,0,N$75/NFM!N$14*1000)</f>
        <v>0</v>
      </c>
      <c r="O246" s="276">
        <f>IF(O$75=0,0,O$75/NFM!O$14*1000)</f>
        <v>0</v>
      </c>
      <c r="P246" s="276">
        <f>IF(P$75=0,0,P$75/NFM!P$14*1000)</f>
        <v>0</v>
      </c>
      <c r="Q246" s="276">
        <f>IF(Q$75=0,0,Q$75/NFM!Q$14*1000)</f>
        <v>0</v>
      </c>
      <c r="R246" s="276">
        <f>IF(R$75=0,0,R$75/NFM!R$14*1000)</f>
        <v>0</v>
      </c>
      <c r="S246" s="276">
        <f>IF(S$75=0,0,S$75/NFM!S$14*1000)</f>
        <v>0</v>
      </c>
      <c r="T246" s="276">
        <f>IF(T$75=0,0,T$75/NFM!T$14*1000)</f>
        <v>0</v>
      </c>
      <c r="U246" s="276">
        <f>IF(U$75=0,0,U$75/NFM!U$14*1000)</f>
        <v>0</v>
      </c>
      <c r="V246" s="276">
        <f>IF(V$75=0,0,V$75/NFM!V$14*1000)</f>
        <v>0</v>
      </c>
      <c r="W246" s="276">
        <f>IF(W$75=0,0,W$75/NFM!W$14*1000)</f>
        <v>0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</v>
      </c>
      <c r="C247" s="276">
        <f>IF(C$76=0,0,C$76/NFM!C$14*1000)</f>
        <v>0</v>
      </c>
      <c r="D247" s="276">
        <f>IF(D$76=0,0,D$76/NFM!D$14*1000)</f>
        <v>0</v>
      </c>
      <c r="E247" s="276">
        <f>IF(E$76=0,0,E$76/NFM!E$14*1000)</f>
        <v>0</v>
      </c>
      <c r="F247" s="276">
        <f>IF(F$76=0,0,F$76/NFM!F$14*1000)</f>
        <v>0</v>
      </c>
      <c r="G247" s="276">
        <f>IF(G$76=0,0,G$76/NFM!G$14*1000)</f>
        <v>0</v>
      </c>
      <c r="H247" s="276">
        <f>IF(H$76=0,0,H$76/NFM!H$14*1000)</f>
        <v>0</v>
      </c>
      <c r="I247" s="276">
        <f>IF(I$76=0,0,I$76/NFM!I$14*1000)</f>
        <v>0</v>
      </c>
      <c r="J247" s="276">
        <f>IF(J$76=0,0,J$76/NFM!J$14*1000)</f>
        <v>0</v>
      </c>
      <c r="K247" s="276">
        <f>IF(K$76=0,0,K$76/NFM!K$14*1000)</f>
        <v>0</v>
      </c>
      <c r="L247" s="276">
        <f>IF(L$76=0,0,L$76/NFM!L$14*1000)</f>
        <v>0</v>
      </c>
      <c r="M247" s="276">
        <f>IF(M$76=0,0,M$76/NFM!M$14*1000)</f>
        <v>0</v>
      </c>
      <c r="N247" s="276">
        <f>IF(N$76=0,0,N$76/NFM!N$14*1000)</f>
        <v>0</v>
      </c>
      <c r="O247" s="276">
        <f>IF(O$76=0,0,O$76/NFM!O$14*1000)</f>
        <v>0</v>
      </c>
      <c r="P247" s="276">
        <f>IF(P$76=0,0,P$76/NFM!P$14*1000)</f>
        <v>0</v>
      </c>
      <c r="Q247" s="276">
        <f>IF(Q$76=0,0,Q$76/NFM!Q$14*1000)</f>
        <v>0</v>
      </c>
      <c r="R247" s="276">
        <f>IF(R$76=0,0,R$76/NFM!R$14*1000)</f>
        <v>0</v>
      </c>
      <c r="S247" s="276">
        <f>IF(S$76=0,0,S$76/NFM!S$14*1000)</f>
        <v>0</v>
      </c>
      <c r="T247" s="276">
        <f>IF(T$76=0,0,T$76/NFM!T$14*1000)</f>
        <v>0</v>
      </c>
      <c r="U247" s="276">
        <f>IF(U$76=0,0,U$76/NFM!U$14*1000)</f>
        <v>0</v>
      </c>
      <c r="V247" s="276">
        <f>IF(V$76=0,0,V$76/NFM!V$14*1000)</f>
        <v>0</v>
      </c>
      <c r="W247" s="276">
        <f>IF(W$76=0,0,W$76/NFM!W$14*1000)</f>
        <v>0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</v>
      </c>
      <c r="C248" s="277">
        <f>IF(C$77=0,0,C$77/NFM!C$14*1000)</f>
        <v>0</v>
      </c>
      <c r="D248" s="277">
        <f>IF(D$77=0,0,D$77/NFM!D$14*1000)</f>
        <v>0</v>
      </c>
      <c r="E248" s="277">
        <f>IF(E$77=0,0,E$77/NFM!E$14*1000)</f>
        <v>0</v>
      </c>
      <c r="F248" s="277">
        <f>IF(F$77=0,0,F$77/NFM!F$14*1000)</f>
        <v>0</v>
      </c>
      <c r="G248" s="277">
        <f>IF(G$77=0,0,G$77/NFM!G$14*1000)</f>
        <v>0</v>
      </c>
      <c r="H248" s="277">
        <f>IF(H$77=0,0,H$77/NFM!H$14*1000)</f>
        <v>0</v>
      </c>
      <c r="I248" s="277">
        <f>IF(I$77=0,0,I$77/NFM!I$14*1000)</f>
        <v>0</v>
      </c>
      <c r="J248" s="277">
        <f>IF(J$77=0,0,J$77/NFM!J$14*1000)</f>
        <v>0</v>
      </c>
      <c r="K248" s="277">
        <f>IF(K$77=0,0,K$77/NFM!K$14*1000)</f>
        <v>0</v>
      </c>
      <c r="L248" s="277">
        <f>IF(L$77=0,0,L$77/NFM!L$14*1000)</f>
        <v>0</v>
      </c>
      <c r="M248" s="277">
        <f>IF(M$77=0,0,M$77/NFM!M$14*1000)</f>
        <v>0</v>
      </c>
      <c r="N248" s="277">
        <f>IF(N$77=0,0,N$77/NFM!N$14*1000)</f>
        <v>0</v>
      </c>
      <c r="O248" s="277">
        <f>IF(O$77=0,0,O$77/NFM!O$14*1000)</f>
        <v>0</v>
      </c>
      <c r="P248" s="277">
        <f>IF(P$77=0,0,P$77/NFM!P$14*1000)</f>
        <v>0</v>
      </c>
      <c r="Q248" s="277">
        <f>IF(Q$77=0,0,Q$77/NFM!Q$14*1000)</f>
        <v>0</v>
      </c>
      <c r="R248" s="277">
        <f>IF(R$77=0,0,R$77/NFM!R$14*1000)</f>
        <v>0</v>
      </c>
      <c r="S248" s="277">
        <f>IF(S$77=0,0,S$77/NFM!S$14*1000)</f>
        <v>0</v>
      </c>
      <c r="T248" s="277">
        <f>IF(T$77=0,0,T$77/NFM!T$14*1000)</f>
        <v>0</v>
      </c>
      <c r="U248" s="277">
        <f>IF(U$77=0,0,U$77/NFM!U$14*1000)</f>
        <v>0</v>
      </c>
      <c r="V248" s="277">
        <f>IF(V$77=0,0,V$77/NFM!V$14*1000)</f>
        <v>0</v>
      </c>
      <c r="W248" s="277">
        <f>IF(W$77=0,0,W$77/NFM!W$14*1000)</f>
        <v>0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0</v>
      </c>
      <c r="C249" s="278">
        <f>IF(C$83=0,0,C$83/NFM!C$14*1000)</f>
        <v>0</v>
      </c>
      <c r="D249" s="278">
        <f>IF(D$83=0,0,D$83/NFM!D$14*1000)</f>
        <v>0</v>
      </c>
      <c r="E249" s="278">
        <f>IF(E$83=0,0,E$83/NFM!E$14*1000)</f>
        <v>0</v>
      </c>
      <c r="F249" s="278">
        <f>IF(F$83=0,0,F$83/NFM!F$14*1000)</f>
        <v>0</v>
      </c>
      <c r="G249" s="278">
        <f>IF(G$83=0,0,G$83/NFM!G$14*1000)</f>
        <v>0</v>
      </c>
      <c r="H249" s="278">
        <f>IF(H$83=0,0,H$83/NFM!H$14*1000)</f>
        <v>0</v>
      </c>
      <c r="I249" s="278">
        <f>IF(I$83=0,0,I$83/NFM!I$14*1000)</f>
        <v>0</v>
      </c>
      <c r="J249" s="278">
        <f>IF(J$83=0,0,J$83/NFM!J$14*1000)</f>
        <v>0</v>
      </c>
      <c r="K249" s="278">
        <f>IF(K$83=0,0,K$83/NFM!K$14*1000)</f>
        <v>0</v>
      </c>
      <c r="L249" s="278">
        <f>IF(L$83=0,0,L$83/NFM!L$14*1000)</f>
        <v>0</v>
      </c>
      <c r="M249" s="278">
        <f>IF(M$83=0,0,M$83/NFM!M$14*1000)</f>
        <v>0</v>
      </c>
      <c r="N249" s="278">
        <f>IF(N$83=0,0,N$83/NFM!N$14*1000)</f>
        <v>0</v>
      </c>
      <c r="O249" s="278">
        <f>IF(O$83=0,0,O$83/NFM!O$14*1000)</f>
        <v>0</v>
      </c>
      <c r="P249" s="278">
        <f>IF(P$83=0,0,P$83/NFM!P$14*1000)</f>
        <v>0</v>
      </c>
      <c r="Q249" s="278">
        <f>IF(Q$83=0,0,Q$83/NFM!Q$14*1000)</f>
        <v>0</v>
      </c>
      <c r="R249" s="278">
        <f>IF(R$83=0,0,R$83/NFM!R$14*1000)</f>
        <v>0</v>
      </c>
      <c r="S249" s="278">
        <f>IF(S$83=0,0,S$83/NFM!S$14*1000)</f>
        <v>0</v>
      </c>
      <c r="T249" s="278">
        <f>IF(T$83=0,0,T$83/NFM!T$14*1000)</f>
        <v>0</v>
      </c>
      <c r="U249" s="278">
        <f>IF(U$83=0,0,U$83/NFM!U$14*1000)</f>
        <v>0</v>
      </c>
      <c r="V249" s="278">
        <f>IF(V$83=0,0,V$83/NFM!V$14*1000)</f>
        <v>0</v>
      </c>
      <c r="W249" s="278">
        <f>IF(W$83=0,0,W$83/NFM!W$14*1000)</f>
        <v>0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0</v>
      </c>
      <c r="C250" s="278">
        <f>IF(C$90=0,0,C$90/NFM!C$14*1000)</f>
        <v>0</v>
      </c>
      <c r="D250" s="278">
        <f>IF(D$90=0,0,D$90/NFM!D$14*1000)</f>
        <v>0</v>
      </c>
      <c r="E250" s="278">
        <f>IF(E$90=0,0,E$90/NFM!E$14*1000)</f>
        <v>0</v>
      </c>
      <c r="F250" s="278">
        <f>IF(F$90=0,0,F$90/NFM!F$14*1000)</f>
        <v>0</v>
      </c>
      <c r="G250" s="278">
        <f>IF(G$90=0,0,G$90/NFM!G$14*1000)</f>
        <v>0</v>
      </c>
      <c r="H250" s="278">
        <f>IF(H$90=0,0,H$90/NFM!H$14*1000)</f>
        <v>0</v>
      </c>
      <c r="I250" s="278">
        <f>IF(I$90=0,0,I$90/NFM!I$14*1000)</f>
        <v>0</v>
      </c>
      <c r="J250" s="278">
        <f>IF(J$90=0,0,J$90/NFM!J$14*1000)</f>
        <v>0</v>
      </c>
      <c r="K250" s="278">
        <f>IF(K$90=0,0,K$90/NFM!K$14*1000)</f>
        <v>0</v>
      </c>
      <c r="L250" s="278">
        <f>IF(L$90=0,0,L$90/NFM!L$14*1000)</f>
        <v>0</v>
      </c>
      <c r="M250" s="278">
        <f>IF(M$90=0,0,M$90/NFM!M$14*1000)</f>
        <v>0</v>
      </c>
      <c r="N250" s="278">
        <f>IF(N$90=0,0,N$90/NFM!N$14*1000)</f>
        <v>0</v>
      </c>
      <c r="O250" s="278">
        <f>IF(O$90=0,0,O$90/NFM!O$14*1000)</f>
        <v>0</v>
      </c>
      <c r="P250" s="278">
        <f>IF(P$90=0,0,P$90/NFM!P$14*1000)</f>
        <v>0</v>
      </c>
      <c r="Q250" s="278">
        <f>IF(Q$90=0,0,Q$90/NFM!Q$14*1000)</f>
        <v>0</v>
      </c>
      <c r="R250" s="278">
        <f>IF(R$90=0,0,R$90/NFM!R$14*1000)</f>
        <v>0</v>
      </c>
      <c r="S250" s="278">
        <f>IF(S$90=0,0,S$90/NFM!S$14*1000)</f>
        <v>0</v>
      </c>
      <c r="T250" s="278">
        <f>IF(T$90=0,0,T$90/NFM!T$14*1000)</f>
        <v>0</v>
      </c>
      <c r="U250" s="278">
        <f>IF(U$90=0,0,U$90/NFM!U$14*1000)</f>
        <v>0</v>
      </c>
      <c r="V250" s="278">
        <f>IF(V$90=0,0,V$90/NFM!V$14*1000)</f>
        <v>0</v>
      </c>
      <c r="W250" s="278">
        <f>IF(W$90=0,0,W$90/NFM!W$14*1000)</f>
        <v>0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0</v>
      </c>
      <c r="C251" s="279">
        <f>IF(C$97=0,0,C$97/NFM!C$14*1000)</f>
        <v>0</v>
      </c>
      <c r="D251" s="279">
        <f>IF(D$97=0,0,D$97/NFM!D$14*1000)</f>
        <v>0</v>
      </c>
      <c r="E251" s="279">
        <f>IF(E$97=0,0,E$97/NFM!E$14*1000)</f>
        <v>0</v>
      </c>
      <c r="F251" s="279">
        <f>IF(F$97=0,0,F$97/NFM!F$14*1000)</f>
        <v>0</v>
      </c>
      <c r="G251" s="279">
        <f>IF(G$97=0,0,G$97/NFM!G$14*1000)</f>
        <v>0</v>
      </c>
      <c r="H251" s="279">
        <f>IF(H$97=0,0,H$97/NFM!H$14*1000)</f>
        <v>0</v>
      </c>
      <c r="I251" s="279">
        <f>IF(I$97=0,0,I$97/NFM!I$14*1000)</f>
        <v>0</v>
      </c>
      <c r="J251" s="279">
        <f>IF(J$97=0,0,J$97/NFM!J$14*1000)</f>
        <v>0</v>
      </c>
      <c r="K251" s="279">
        <f>IF(K$97=0,0,K$97/NFM!K$14*1000)</f>
        <v>0</v>
      </c>
      <c r="L251" s="279">
        <f>IF(L$97=0,0,L$97/NFM!L$14*1000)</f>
        <v>0</v>
      </c>
      <c r="M251" s="279">
        <f>IF(M$97=0,0,M$97/NFM!M$14*1000)</f>
        <v>0</v>
      </c>
      <c r="N251" s="279">
        <f>IF(N$97=0,0,N$97/NFM!N$14*1000)</f>
        <v>0</v>
      </c>
      <c r="O251" s="279">
        <f>IF(O$97=0,0,O$97/NFM!O$14*1000)</f>
        <v>0</v>
      </c>
      <c r="P251" s="279">
        <f>IF(P$97=0,0,P$97/NFM!P$14*1000)</f>
        <v>0</v>
      </c>
      <c r="Q251" s="279">
        <f>IF(Q$97=0,0,Q$97/NFM!Q$14*1000)</f>
        <v>0</v>
      </c>
      <c r="R251" s="279">
        <f>IF(R$97=0,0,R$97/NFM!R$14*1000)</f>
        <v>0</v>
      </c>
      <c r="S251" s="279">
        <f>IF(S$97=0,0,S$97/NFM!S$14*1000)</f>
        <v>0</v>
      </c>
      <c r="T251" s="279">
        <f>IF(T$97=0,0,T$97/NFM!T$14*1000)</f>
        <v>0</v>
      </c>
      <c r="U251" s="279">
        <f>IF(U$97=0,0,U$97/NFM!U$14*1000)</f>
        <v>0</v>
      </c>
      <c r="V251" s="279">
        <f>IF(V$97=0,0,V$97/NFM!V$14*1000)</f>
        <v>0</v>
      </c>
      <c r="W251" s="279">
        <f>IF(W$97=0,0,W$97/NFM!W$14*1000)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490.18654902987032</v>
      </c>
      <c r="C253" s="274">
        <f t="shared" si="60"/>
        <v>535.32952303879404</v>
      </c>
      <c r="D253" s="274">
        <f t="shared" si="60"/>
        <v>545.94907610507687</v>
      </c>
      <c r="E253" s="274">
        <f t="shared" si="60"/>
        <v>529.20786758383497</v>
      </c>
      <c r="F253" s="274">
        <f t="shared" si="60"/>
        <v>465.74949842361713</v>
      </c>
      <c r="G253" s="274">
        <f t="shared" si="60"/>
        <v>292.42107849158577</v>
      </c>
      <c r="H253" s="274">
        <f t="shared" si="60"/>
        <v>461.76554886787034</v>
      </c>
      <c r="I253" s="274">
        <f t="shared" si="60"/>
        <v>366.52622527944982</v>
      </c>
      <c r="J253" s="274">
        <f t="shared" si="60"/>
        <v>275.39122957867573</v>
      </c>
      <c r="K253" s="274">
        <f t="shared" si="60"/>
        <v>587.09704825533458</v>
      </c>
      <c r="L253" s="274">
        <f t="shared" si="60"/>
        <v>459.0419730838226</v>
      </c>
      <c r="M253" s="274">
        <f t="shared" si="60"/>
        <v>218.58055345956097</v>
      </c>
      <c r="N253" s="274">
        <f t="shared" si="60"/>
        <v>439.48713641189113</v>
      </c>
      <c r="O253" s="274">
        <f t="shared" si="60"/>
        <v>344.19895963377684</v>
      </c>
      <c r="P253" s="274">
        <f t="shared" si="60"/>
        <v>372.86575561252238</v>
      </c>
      <c r="Q253" s="274">
        <f t="shared" si="60"/>
        <v>340.67586168023183</v>
      </c>
      <c r="R253" s="274">
        <f t="shared" si="60"/>
        <v>334.75047802368255</v>
      </c>
      <c r="S253" s="274">
        <f t="shared" si="60"/>
        <v>310.85472697362934</v>
      </c>
      <c r="T253" s="274">
        <f t="shared" si="60"/>
        <v>369.66815084992692</v>
      </c>
      <c r="U253" s="274">
        <f t="shared" si="60"/>
        <v>342.74293947552758</v>
      </c>
      <c r="V253" s="274">
        <f t="shared" si="60"/>
        <v>322.95727050974392</v>
      </c>
      <c r="W253" s="274">
        <f t="shared" si="60"/>
        <v>315.03911133833753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0.78412153598566292</v>
      </c>
      <c r="C254" s="275">
        <f>IF(C$116=0,0,C$116/NFM!C$15*1000)</f>
        <v>0.85633399917591124</v>
      </c>
      <c r="D254" s="275">
        <f>IF(D$116=0,0,D$116/NFM!D$15*1000)</f>
        <v>0.87332145071541822</v>
      </c>
      <c r="E254" s="275">
        <f>IF(E$116=0,0,E$116/NFM!E$15*1000)</f>
        <v>0.84654156017955917</v>
      </c>
      <c r="F254" s="275">
        <f>IF(F$116=0,0,F$116/NFM!F$15*1000)</f>
        <v>0.74503107589671935</v>
      </c>
      <c r="G254" s="275">
        <f>IF(G$116=0,0,G$116/NFM!G$15*1000)</f>
        <v>0.46776817046620156</v>
      </c>
      <c r="H254" s="275">
        <f>IF(H$116=0,0,H$116/NFM!H$15*1000)</f>
        <v>0.73865819482932982</v>
      </c>
      <c r="I254" s="275">
        <f>IF(I$116=0,0,I$116/NFM!I$15*1000)</f>
        <v>0.58630965562676818</v>
      </c>
      <c r="J254" s="275">
        <f>IF(J$116=0,0,J$116/NFM!J$15*1000)</f>
        <v>0.44052655945004815</v>
      </c>
      <c r="K254" s="275">
        <f>IF(K$116=0,0,K$116/NFM!K$15*1000)</f>
        <v>0.93914335296681506</v>
      </c>
      <c r="L254" s="275">
        <f>IF(L$116=0,0,L$116/NFM!L$15*1000)</f>
        <v>0.73430145674811687</v>
      </c>
      <c r="M254" s="275">
        <f>IF(M$116=0,0,M$116/NFM!M$15*1000)</f>
        <v>0.34964998460361252</v>
      </c>
      <c r="N254" s="275">
        <f>IF(N$116=0,0,N$116/NFM!N$15*1000)</f>
        <v>0.70302077677562769</v>
      </c>
      <c r="O254" s="275">
        <f>IF(O$116=0,0,O$116/NFM!O$15*1000)</f>
        <v>0.55059409000792159</v>
      </c>
      <c r="P254" s="275">
        <f>IF(P$116=0,0,P$116/NFM!P$15*1000)</f>
        <v>0.59645061577658953</v>
      </c>
      <c r="Q254" s="275">
        <f>IF(Q$116=0,0,Q$116/NFM!Q$15*1000)</f>
        <v>0.54495840504978432</v>
      </c>
      <c r="R254" s="275">
        <f>IF(R$116=0,0,R$116/NFM!R$15*1000)</f>
        <v>0.53547993004740924</v>
      </c>
      <c r="S254" s="275">
        <f>IF(S$116=0,0,S$116/NFM!S$15*1000)</f>
        <v>0.49725535393225834</v>
      </c>
      <c r="T254" s="275">
        <f>IF(T$116=0,0,T$116/NFM!T$15*1000)</f>
        <v>0.59133560235531102</v>
      </c>
      <c r="U254" s="275">
        <f>IF(U$116=0,0,U$116/NFM!U$15*1000)</f>
        <v>0.54826498334015794</v>
      </c>
      <c r="V254" s="275">
        <f>IF(V$116=0,0,V$116/NFM!V$15*1000)</f>
        <v>0.51661505502641381</v>
      </c>
      <c r="W254" s="275">
        <f>IF(W$116=0,0,W$116/NFM!W$15*1000)</f>
        <v>0.50394885862742977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0.39138711566591872</v>
      </c>
      <c r="C255" s="276">
        <f>IF(C$117=0,0,C$117/NFM!C$15*1000)</f>
        <v>0.4274313082892412</v>
      </c>
      <c r="D255" s="276">
        <f>IF(D$117=0,0,D$117/NFM!D$15*1000)</f>
        <v>0.43591043984657629</v>
      </c>
      <c r="E255" s="276">
        <f>IF(E$117=0,0,E$117/NFM!E$15*1000)</f>
        <v>0.42254350164419185</v>
      </c>
      <c r="F255" s="276">
        <f>IF(F$117=0,0,F$117/NFM!F$15*1000)</f>
        <v>0.3718754689094837</v>
      </c>
      <c r="G255" s="276">
        <f>IF(G$117=0,0,G$117/NFM!G$15*1000)</f>
        <v>0.2334822175352646</v>
      </c>
      <c r="H255" s="276">
        <f>IF(H$117=0,0,H$117/NFM!H$15*1000)</f>
        <v>0.36869450342775889</v>
      </c>
      <c r="I255" s="276">
        <f>IF(I$117=0,0,I$117/NFM!I$15*1000)</f>
        <v>0.29265111908243091</v>
      </c>
      <c r="J255" s="276">
        <f>IF(J$117=0,0,J$117/NFM!J$15*1000)</f>
        <v>0.21988481576475619</v>
      </c>
      <c r="K255" s="276">
        <f>IF(K$117=0,0,K$117/NFM!K$15*1000)</f>
        <v>0.46876484224152482</v>
      </c>
      <c r="L255" s="276">
        <f>IF(L$117=0,0,L$117/NFM!L$15*1000)</f>
        <v>0.36651987733593211</v>
      </c>
      <c r="M255" s="276">
        <f>IF(M$117=0,0,M$117/NFM!M$15*1000)</f>
        <v>0.17452460197336414</v>
      </c>
      <c r="N255" s="276">
        <f>IF(N$117=0,0,N$117/NFM!N$15*1000)</f>
        <v>0.35090641112101467</v>
      </c>
      <c r="O255" s="276">
        <f>IF(O$117=0,0,O$117/NFM!O$15*1000)</f>
        <v>0.27482402013103469</v>
      </c>
      <c r="P255" s="276">
        <f>IF(P$117=0,0,P$117/NFM!P$15*1000)</f>
        <v>0.29771288688368436</v>
      </c>
      <c r="Q255" s="276">
        <f>IF(Q$117=0,0,Q$117/NFM!Q$15*1000)</f>
        <v>0.27201101936605204</v>
      </c>
      <c r="R255" s="276">
        <f>IF(R$117=0,0,R$117/NFM!R$15*1000)</f>
        <v>0.26727992498611286</v>
      </c>
      <c r="S255" s="276">
        <f>IF(S$117=0,0,S$117/NFM!S$15*1000)</f>
        <v>0.24820047632072789</v>
      </c>
      <c r="T255" s="276">
        <f>IF(T$117=0,0,T$117/NFM!T$15*1000)</f>
        <v>0.29515977456923909</v>
      </c>
      <c r="U255" s="276">
        <f>IF(U$117=0,0,U$117/NFM!U$15*1000)</f>
        <v>0.27366146777283634</v>
      </c>
      <c r="V255" s="276">
        <f>IF(V$117=0,0,V$117/NFM!V$15*1000)</f>
        <v>0.25786369461490605</v>
      </c>
      <c r="W255" s="276">
        <f>IF(W$117=0,0,W$117/NFM!W$15*1000)</f>
        <v>0.2515414781630585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9.9493013550514355</v>
      </c>
      <c r="C256" s="276">
        <f>IF(C$118=0,0,C$118/NFM!C$15*1000)</f>
        <v>10.865566914531595</v>
      </c>
      <c r="D256" s="276">
        <f>IF(D$118=0,0,D$118/NFM!D$15*1000)</f>
        <v>11.081111657105751</v>
      </c>
      <c r="E256" s="276">
        <f>IF(E$118=0,0,E$118/NFM!E$15*1000)</f>
        <v>10.741315861468497</v>
      </c>
      <c r="F256" s="276">
        <f>IF(F$118=0,0,F$118/NFM!F$15*1000)</f>
        <v>9.4533032862780537</v>
      </c>
      <c r="G256" s="276">
        <f>IF(G$118=0,0,G$118/NFM!G$15*1000)</f>
        <v>5.9352616637663722</v>
      </c>
      <c r="H256" s="276">
        <f>IF(H$118=0,0,H$118/NFM!H$15*1000)</f>
        <v>9.3724411860429626</v>
      </c>
      <c r="I256" s="276">
        <f>IF(I$118=0,0,I$118/NFM!I$15*1000)</f>
        <v>7.4393715559341613</v>
      </c>
      <c r="J256" s="276">
        <f>IF(J$118=0,0,J$118/NFM!J$15*1000)</f>
        <v>5.5896073423911794</v>
      </c>
      <c r="K256" s="276">
        <f>IF(K$118=0,0,K$118/NFM!K$15*1000)</f>
        <v>11.916290785859916</v>
      </c>
      <c r="L256" s="276">
        <f>IF(L$118=0,0,L$118/NFM!L$15*1000)</f>
        <v>9.3171608524394145</v>
      </c>
      <c r="M256" s="276">
        <f>IF(M$118=0,0,M$118/NFM!M$15*1000)</f>
        <v>4.4365227913776382</v>
      </c>
      <c r="N256" s="276">
        <f>IF(N$118=0,0,N$118/NFM!N$15*1000)</f>
        <v>8.9202569321230261</v>
      </c>
      <c r="O256" s="276">
        <f>IF(O$118=0,0,O$118/NFM!O$15*1000)</f>
        <v>6.986195729100964</v>
      </c>
      <c r="P256" s="276">
        <f>IF(P$118=0,0,P$118/NFM!P$15*1000)</f>
        <v>7.5680448086504182</v>
      </c>
      <c r="Q256" s="276">
        <f>IF(Q$118=0,0,Q$118/NFM!Q$15*1000)</f>
        <v>6.9146875184252385</v>
      </c>
      <c r="R256" s="276">
        <f>IF(R$118=0,0,R$118/NFM!R$15*1000)</f>
        <v>6.7944201875880497</v>
      </c>
      <c r="S256" s="276">
        <f>IF(S$118=0,0,S$118/NFM!S$15*1000)</f>
        <v>6.3094088602806346</v>
      </c>
      <c r="T256" s="276">
        <f>IF(T$118=0,0,T$118/NFM!T$15*1000)</f>
        <v>7.5031431223327933</v>
      </c>
      <c r="U256" s="276">
        <f>IF(U$118=0,0,U$118/NFM!U$15*1000)</f>
        <v>6.9566429326757122</v>
      </c>
      <c r="V256" s="276">
        <f>IF(V$118=0,0,V$118/NFM!V$15*1000)</f>
        <v>6.5550538164382868</v>
      </c>
      <c r="W256" s="276">
        <f>IF(W$118=0,0,W$118/NFM!W$15*1000)</f>
        <v>6.3943391832949077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0.26137384532855434</v>
      </c>
      <c r="C257" s="276">
        <f>IF(C$119=0,0,C$119/NFM!C$15*1000)</f>
        <v>0.28544466639197047</v>
      </c>
      <c r="D257" s="276">
        <f>IF(D$119=0,0,D$119/NFM!D$15*1000)</f>
        <v>0.29110715023847267</v>
      </c>
      <c r="E257" s="276">
        <f>IF(E$119=0,0,E$119/NFM!E$15*1000)</f>
        <v>0.28218052005985295</v>
      </c>
      <c r="F257" s="276">
        <f>IF(F$119=0,0,F$119/NFM!F$15*1000)</f>
        <v>0.24834369196557315</v>
      </c>
      <c r="G257" s="276">
        <f>IF(G$119=0,0,G$119/NFM!G$15*1000)</f>
        <v>0.15592272348873387</v>
      </c>
      <c r="H257" s="276">
        <f>IF(H$119=0,0,H$119/NFM!H$15*1000)</f>
        <v>0.24621939827644324</v>
      </c>
      <c r="I257" s="276">
        <f>IF(I$119=0,0,I$119/NFM!I$15*1000)</f>
        <v>0.19543655187558942</v>
      </c>
      <c r="J257" s="276">
        <f>IF(J$119=0,0,J$119/NFM!J$15*1000)</f>
        <v>0.1468421864833494</v>
      </c>
      <c r="K257" s="276">
        <f>IF(K$119=0,0,K$119/NFM!K$15*1000)</f>
        <v>0.31304778432227182</v>
      </c>
      <c r="L257" s="276">
        <f>IF(L$119=0,0,L$119/NFM!L$15*1000)</f>
        <v>0.24476715224937229</v>
      </c>
      <c r="M257" s="276">
        <f>IF(M$119=0,0,M$119/NFM!M$15*1000)</f>
        <v>0.11654999486787086</v>
      </c>
      <c r="N257" s="276">
        <f>IF(N$119=0,0,N$119/NFM!N$15*1000)</f>
        <v>0.23434025892520932</v>
      </c>
      <c r="O257" s="276">
        <f>IF(O$119=0,0,O$119/NFM!O$15*1000)</f>
        <v>0.18353136333597386</v>
      </c>
      <c r="P257" s="276">
        <f>IF(P$119=0,0,P$119/NFM!P$15*1000)</f>
        <v>0.19881687192552994</v>
      </c>
      <c r="Q257" s="276">
        <f>IF(Q$119=0,0,Q$119/NFM!Q$15*1000)</f>
        <v>0.18165280168326153</v>
      </c>
      <c r="R257" s="276">
        <f>IF(R$119=0,0,R$119/NFM!R$15*1000)</f>
        <v>0.17849331001580326</v>
      </c>
      <c r="S257" s="276">
        <f>IF(S$119=0,0,S$119/NFM!S$15*1000)</f>
        <v>0.16575178464408624</v>
      </c>
      <c r="T257" s="276">
        <f>IF(T$119=0,0,T$119/NFM!T$15*1000)</f>
        <v>0.19711186745177042</v>
      </c>
      <c r="U257" s="276">
        <f>IF(U$119=0,0,U$119/NFM!U$15*1000)</f>
        <v>0.18275499444671936</v>
      </c>
      <c r="V257" s="276">
        <f>IF(V$119=0,0,V$119/NFM!V$15*1000)</f>
        <v>0.17220501834213794</v>
      </c>
      <c r="W257" s="276">
        <f>IF(W$119=0,0,W$119/NFM!W$15*1000)</f>
        <v>0.16798295287580994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1.2563086221537698</v>
      </c>
      <c r="C258" s="277">
        <f>IF(C$120=0,0,C$120/NFM!C$15*1000)</f>
        <v>1.3702645823626087</v>
      </c>
      <c r="D258" s="277">
        <f>IF(D$120=0,0,D$120/NFM!D$15*1000)</f>
        <v>1.4311065153386169</v>
      </c>
      <c r="E258" s="277">
        <f>IF(E$120=0,0,E$120/NFM!E$15*1000)</f>
        <v>1.2482745584745703</v>
      </c>
      <c r="F258" s="277">
        <f>IF(F$120=0,0,F$120/NFM!F$15*1000)</f>
        <v>1.2429169461425016</v>
      </c>
      <c r="G258" s="277">
        <f>IF(G$120=0,0,G$120/NFM!G$15*1000)</f>
        <v>0.77249640488591598</v>
      </c>
      <c r="H258" s="277">
        <f>IF(H$120=0,0,H$120/NFM!H$15*1000)</f>
        <v>1.2208983397820399</v>
      </c>
      <c r="I258" s="277">
        <f>IF(I$120=0,0,I$120/NFM!I$15*1000)</f>
        <v>0.93263934591199393</v>
      </c>
      <c r="J258" s="277">
        <f>IF(J$120=0,0,J$120/NFM!J$15*1000)</f>
        <v>0.73213665417247664</v>
      </c>
      <c r="K258" s="277">
        <f>IF(K$120=0,0,K$120/NFM!K$15*1000)</f>
        <v>1.4891525769206251</v>
      </c>
      <c r="L258" s="277">
        <f>IF(L$120=0,0,L$120/NFM!L$15*1000)</f>
        <v>1.14908220408822</v>
      </c>
      <c r="M258" s="277">
        <f>IF(M$120=0,0,M$120/NFM!M$15*1000)</f>
        <v>0.50361602604062006</v>
      </c>
      <c r="N258" s="277">
        <f>IF(N$120=0,0,N$120/NFM!N$15*1000)</f>
        <v>1.1183886708574671</v>
      </c>
      <c r="O258" s="277">
        <f>IF(O$120=0,0,O$120/NFM!O$15*1000)</f>
        <v>0.85556400269311372</v>
      </c>
      <c r="P258" s="277">
        <f>IF(P$120=0,0,P$120/NFM!P$15*1000)</f>
        <v>0.93664824375531797</v>
      </c>
      <c r="Q258" s="277">
        <f>IF(Q$120=0,0,Q$120/NFM!Q$15*1000)</f>
        <v>0.90868047637187677</v>
      </c>
      <c r="R258" s="277">
        <f>IF(R$120=0,0,R$120/NFM!R$15*1000)</f>
        <v>0.89264487947134941</v>
      </c>
      <c r="S258" s="277">
        <f>IF(S$120=0,0,S$120/NFM!S$15*1000)</f>
        <v>0.82351840527204867</v>
      </c>
      <c r="T258" s="277">
        <f>IF(T$120=0,0,T$120/NFM!T$15*1000)</f>
        <v>0.98579308893028073</v>
      </c>
      <c r="U258" s="277">
        <f>IF(U$120=0,0,U$120/NFM!U$15*1000)</f>
        <v>0.91617784355156762</v>
      </c>
      <c r="V258" s="277">
        <f>IF(V$120=0,0,V$120/NFM!V$15*1000)</f>
        <v>0.86397355247172036</v>
      </c>
      <c r="W258" s="277">
        <f>IF(W$120=0,0,W$120/NFM!W$15*1000)</f>
        <v>0.84517178088621547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268.46378947268926</v>
      </c>
      <c r="C259" s="278">
        <f>IF(C$126=0,0,C$126/NFM!C$15*1000)</f>
        <v>292.8153288724717</v>
      </c>
      <c r="D259" s="278">
        <f>IF(D$126=0,0,D$126/NFM!D$15*1000)</f>
        <v>305.81679650355466</v>
      </c>
      <c r="E259" s="278">
        <f>IF(E$126=0,0,E$126/NFM!E$15*1000)</f>
        <v>312.89116661664622</v>
      </c>
      <c r="F259" s="278">
        <f>IF(F$126=0,0,F$126/NFM!F$15*1000)</f>
        <v>265.60208811525365</v>
      </c>
      <c r="G259" s="278">
        <f>IF(G$126=0,0,G$126/NFM!G$15*1000)</f>
        <v>165.07672442314745</v>
      </c>
      <c r="H259" s="278">
        <f>IF(H$126=0,0,H$126/NFM!H$15*1000)</f>
        <v>260.89687603742613</v>
      </c>
      <c r="I259" s="278">
        <f>IF(I$126=0,0,I$126/NFM!I$15*1000)</f>
        <v>210.1305414774302</v>
      </c>
      <c r="J259" s="278">
        <f>IF(J$126=0,0,J$126/NFM!J$15*1000)</f>
        <v>156.45214649091318</v>
      </c>
      <c r="K259" s="278">
        <f>IF(K$126=0,0,K$126/NFM!K$15*1000)</f>
        <v>340.05806878644535</v>
      </c>
      <c r="L259" s="278">
        <f>IF(L$126=0,0,L$126/NFM!L$15*1000)</f>
        <v>261.48020812166163</v>
      </c>
      <c r="M259" s="278">
        <f>IF(M$126=0,0,M$126/NFM!M$15*1000)</f>
        <v>125.77943609261716</v>
      </c>
      <c r="N259" s="278">
        <f>IF(N$126=0,0,N$126/NFM!N$15*1000)</f>
        <v>253.1602584272778</v>
      </c>
      <c r="O259" s="278">
        <f>IF(O$126=0,0,O$126/NFM!O$15*1000)</f>
        <v>199.6282952459662</v>
      </c>
      <c r="P259" s="278">
        <f>IF(P$126=0,0,P$126/NFM!P$15*1000)</f>
        <v>218.0885428200834</v>
      </c>
      <c r="Q259" s="278">
        <f>IF(Q$126=0,0,Q$126/NFM!Q$15*1000)</f>
        <v>194.1782455400388</v>
      </c>
      <c r="R259" s="278">
        <f>IF(R$126=0,0,R$126/NFM!R$15*1000)</f>
        <v>190.75155799331813</v>
      </c>
      <c r="S259" s="278">
        <f>IF(S$126=0,0,S$126/NFM!S$15*1000)</f>
        <v>177.49372364133572</v>
      </c>
      <c r="T259" s="278">
        <f>IF(T$126=0,0,T$126/NFM!T$15*1000)</f>
        <v>210.65663613492131</v>
      </c>
      <c r="U259" s="278">
        <f>IF(U$126=0,0,U$126/NFM!U$15*1000)</f>
        <v>195.78037702957471</v>
      </c>
      <c r="V259" s="278">
        <f>IF(V$126=0,0,V$126/NFM!V$15*1000)</f>
        <v>184.62470909663924</v>
      </c>
      <c r="W259" s="278">
        <f>IF(W$126=0,0,W$126/NFM!W$15*1000)</f>
        <v>180.60691063562805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137.5648191011266</v>
      </c>
      <c r="C260" s="278">
        <f>IF(C$134=0,0,C$134/NFM!C$15*1000)</f>
        <v>150.04290830244824</v>
      </c>
      <c r="D260" s="278">
        <f>IF(D$134=0,0,D$134/NFM!D$15*1000)</f>
        <v>156.70505274372314</v>
      </c>
      <c r="E260" s="278">
        <f>IF(E$134=0,0,E$134/NFM!E$15*1000)</f>
        <v>136.68509536351411</v>
      </c>
      <c r="F260" s="278">
        <f>IF(F$134=0,0,F$134/NFM!F$15*1000)</f>
        <v>136.09844097121086</v>
      </c>
      <c r="G260" s="278">
        <f>IF(G$134=0,0,G$134/NFM!G$15*1000)</f>
        <v>84.587756798340848</v>
      </c>
      <c r="H260" s="278">
        <f>IF(H$134=0,0,H$134/NFM!H$15*1000)</f>
        <v>133.68742066344367</v>
      </c>
      <c r="I260" s="278">
        <f>IF(I$134=0,0,I$134/NFM!I$15*1000)</f>
        <v>102.1232845533024</v>
      </c>
      <c r="J260" s="278">
        <f>IF(J$134=0,0,J$134/NFM!J$15*1000)</f>
        <v>80.168395418537074</v>
      </c>
      <c r="K260" s="278">
        <f>IF(K$134=0,0,K$134/NFM!K$15*1000)</f>
        <v>163.06105143723886</v>
      </c>
      <c r="L260" s="278">
        <f>IF(L$134=0,0,L$134/NFM!L$15*1000)</f>
        <v>125.82360954167845</v>
      </c>
      <c r="M260" s="278">
        <f>IF(M$134=0,0,M$134/NFM!M$15*1000)</f>
        <v>55.145563993611184</v>
      </c>
      <c r="N260" s="278">
        <f>IF(N$134=0,0,N$134/NFM!N$15*1000)</f>
        <v>122.46269147424982</v>
      </c>
      <c r="O260" s="278">
        <f>IF(O$134=0,0,O$134/NFM!O$15*1000)</f>
        <v>93.683594289228992</v>
      </c>
      <c r="P260" s="278">
        <f>IF(P$134=0,0,P$134/NFM!P$15*1000)</f>
        <v>102.56225575582923</v>
      </c>
      <c r="Q260" s="278">
        <f>IF(Q$134=0,0,Q$134/NFM!Q$15*1000)</f>
        <v>99.499806933206557</v>
      </c>
      <c r="R260" s="278">
        <f>IF(R$134=0,0,R$134/NFM!R$15*1000)</f>
        <v>97.743921517871399</v>
      </c>
      <c r="S260" s="278">
        <f>IF(S$134=0,0,S$134/NFM!S$15*1000)</f>
        <v>90.174626242302068</v>
      </c>
      <c r="T260" s="278">
        <f>IF(T$134=0,0,T$134/NFM!T$15*1000)</f>
        <v>107.94357816103287</v>
      </c>
      <c r="U260" s="278">
        <f>IF(U$134=0,0,U$134/NFM!U$15*1000)</f>
        <v>100.32076282065462</v>
      </c>
      <c r="V260" s="278">
        <f>IF(V$134=0,0,V$134/NFM!V$15*1000)</f>
        <v>94.604433463310826</v>
      </c>
      <c r="W260" s="278">
        <f>IF(W$134=0,0,W$134/NFM!W$15*1000)</f>
        <v>92.545654066806676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71.515447981869073</v>
      </c>
      <c r="C261" s="279">
        <f>IF(C$141=0,0,C$141/NFM!C$15*1000)</f>
        <v>78.666244393122753</v>
      </c>
      <c r="D261" s="279">
        <f>IF(D$141=0,0,D$141/NFM!D$15*1000)</f>
        <v>69.314669644554172</v>
      </c>
      <c r="E261" s="279">
        <f>IF(E$141=0,0,E$141/NFM!E$15*1000)</f>
        <v>66.090749601847918</v>
      </c>
      <c r="F261" s="279">
        <f>IF(F$141=0,0,F$141/NFM!F$15*1000)</f>
        <v>51.987498867960277</v>
      </c>
      <c r="G261" s="279">
        <f>IF(G$141=0,0,G$141/NFM!G$15*1000)</f>
        <v>35.191666089955014</v>
      </c>
      <c r="H261" s="279">
        <f>IF(H$141=0,0,H$141/NFM!H$15*1000)</f>
        <v>55.234340544642016</v>
      </c>
      <c r="I261" s="279">
        <f>IF(I$141=0,0,I$141/NFM!I$15*1000)</f>
        <v>44.825991020286295</v>
      </c>
      <c r="J261" s="279">
        <f>IF(J$141=0,0,J$141/NFM!J$15*1000)</f>
        <v>31.641690110963697</v>
      </c>
      <c r="K261" s="279">
        <f>IF(K$141=0,0,K$141/NFM!K$15*1000)</f>
        <v>68.851528689339091</v>
      </c>
      <c r="L261" s="279">
        <f>IF(L$141=0,0,L$141/NFM!L$15*1000)</f>
        <v>59.926323877621421</v>
      </c>
      <c r="M261" s="279">
        <f>IF(M$141=0,0,M$141/NFM!M$15*1000)</f>
        <v>32.074689974469507</v>
      </c>
      <c r="N261" s="279">
        <f>IF(N$141=0,0,N$141/NFM!N$15*1000)</f>
        <v>52.537273460561167</v>
      </c>
      <c r="O261" s="279">
        <f>IF(O$141=0,0,O$141/NFM!O$15*1000)</f>
        <v>42.036360893312647</v>
      </c>
      <c r="P261" s="279">
        <f>IF(P$141=0,0,P$141/NFM!P$15*1000)</f>
        <v>42.617283609618191</v>
      </c>
      <c r="Q261" s="279">
        <f>IF(Q$141=0,0,Q$141/NFM!Q$15*1000)</f>
        <v>38.175818986090256</v>
      </c>
      <c r="R261" s="279">
        <f>IF(R$141=0,0,R$141/NFM!R$15*1000)</f>
        <v>37.5866802803843</v>
      </c>
      <c r="S261" s="279">
        <f>IF(S$141=0,0,S$141/NFM!S$15*1000)</f>
        <v>35.142242209541806</v>
      </c>
      <c r="T261" s="279">
        <f>IF(T$141=0,0,T$141/NFM!T$15*1000)</f>
        <v>41.495393098333331</v>
      </c>
      <c r="U261" s="279">
        <f>IF(U$141=0,0,U$141/NFM!U$15*1000)</f>
        <v>37.76429740351125</v>
      </c>
      <c r="V261" s="279">
        <f>IF(V$141=0,0,V$141/NFM!V$15*1000)</f>
        <v>35.362416812900371</v>
      </c>
      <c r="W261" s="279">
        <f>IF(W$141=0,0,W$141/NFM!W$15*1000)</f>
        <v>33.723562382055377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EE: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708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709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710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711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712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713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718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719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720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724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725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726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727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731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733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736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737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0.21504281565912231</v>
      </c>
      <c r="C115" s="225">
        <v>0.3436272046046886</v>
      </c>
      <c r="D115" s="225">
        <v>0.48282795318832961</v>
      </c>
      <c r="E115" s="225">
        <v>0.57510194629581057</v>
      </c>
      <c r="F115" s="225">
        <v>0.49784309901381713</v>
      </c>
      <c r="G115" s="225">
        <v>0.77768818829174602</v>
      </c>
      <c r="H115" s="225">
        <v>1.464779888763126</v>
      </c>
      <c r="I115" s="225">
        <v>1.3224556984269491</v>
      </c>
      <c r="J115" s="225">
        <v>1.035767167227011</v>
      </c>
      <c r="K115" s="225">
        <v>1.0920434764992391</v>
      </c>
      <c r="L115" s="225">
        <v>1.200155003081264</v>
      </c>
      <c r="M115" s="225">
        <v>0.63016114853696314</v>
      </c>
      <c r="N115" s="225">
        <v>1.247773173012136</v>
      </c>
      <c r="O115" s="225">
        <v>0.90220357102617788</v>
      </c>
      <c r="P115" s="225">
        <v>0.88337990377064601</v>
      </c>
      <c r="Q115" s="225">
        <v>0.52097673671129241</v>
      </c>
      <c r="R115" s="225">
        <v>0.71230161142507353</v>
      </c>
      <c r="S115" s="225">
        <v>0.52357885267443138</v>
      </c>
      <c r="T115" s="225">
        <v>0.69750480728626063</v>
      </c>
      <c r="U115" s="225">
        <v>0.68200188153249042</v>
      </c>
      <c r="V115" s="225">
        <v>0.67124454177187509</v>
      </c>
      <c r="W115" s="225">
        <v>0.67498828601917538</v>
      </c>
      <c r="DA115" s="89" t="s">
        <v>749</v>
      </c>
    </row>
    <row r="116" spans="1:105" ht="12" customHeight="1" x14ac:dyDescent="0.25">
      <c r="A116" s="55" t="s">
        <v>92</v>
      </c>
      <c r="B116" s="261">
        <v>3.5964909785902381E-4</v>
      </c>
      <c r="C116" s="261">
        <v>5.8368054596776551E-4</v>
      </c>
      <c r="D116" s="261">
        <v>8.6424215838794554E-4</v>
      </c>
      <c r="E116" s="261">
        <v>1.1034681700546969E-3</v>
      </c>
      <c r="F116" s="261">
        <v>9.1045228531727704E-4</v>
      </c>
      <c r="G116" s="261">
        <v>1.374688285163881E-3</v>
      </c>
      <c r="H116" s="261">
        <v>2.817765522843511E-3</v>
      </c>
      <c r="I116" s="261">
        <v>2.4960691173275189E-3</v>
      </c>
      <c r="J116" s="261">
        <v>1.8754334503161951E-3</v>
      </c>
      <c r="K116" s="261">
        <v>2.112234151928532E-3</v>
      </c>
      <c r="L116" s="261">
        <v>2.2504850068498831E-3</v>
      </c>
      <c r="M116" s="261">
        <v>1.1670222513527489E-3</v>
      </c>
      <c r="N116" s="261">
        <v>2.4081179170738938E-3</v>
      </c>
      <c r="O116" s="261">
        <v>1.7770007154317431E-3</v>
      </c>
      <c r="P116" s="261">
        <v>1.7445606590156431E-3</v>
      </c>
      <c r="Q116" s="261">
        <v>9.6617496973508236E-4</v>
      </c>
      <c r="R116" s="261">
        <v>1.3321503369708549E-3</v>
      </c>
      <c r="S116" s="261">
        <v>1.016767404287333E-3</v>
      </c>
      <c r="T116" s="261">
        <v>1.302813751547782E-3</v>
      </c>
      <c r="U116" s="261">
        <v>1.209065501454889E-3</v>
      </c>
      <c r="V116" s="261">
        <v>1.1782064584935101E-3</v>
      </c>
      <c r="W116" s="261">
        <v>1.158004618355396E-3</v>
      </c>
      <c r="DA116" s="67" t="s">
        <v>750</v>
      </c>
    </row>
    <row r="117" spans="1:105" ht="12" customHeight="1" x14ac:dyDescent="0.25">
      <c r="A117" s="202" t="s">
        <v>93</v>
      </c>
      <c r="B117" s="226">
        <v>4.6587308789605667E-5</v>
      </c>
      <c r="C117" s="226">
        <v>7.5607323892536933E-5</v>
      </c>
      <c r="D117" s="226">
        <v>1.119499994341618E-4</v>
      </c>
      <c r="E117" s="226">
        <v>1.429382492097621E-4</v>
      </c>
      <c r="F117" s="226">
        <v>1.179358491562359E-4</v>
      </c>
      <c r="G117" s="226">
        <v>1.780708696660959E-4</v>
      </c>
      <c r="H117" s="226">
        <v>3.6500053327221651E-4</v>
      </c>
      <c r="I117" s="226">
        <v>3.2332944367544992E-4</v>
      </c>
      <c r="J117" s="226">
        <v>2.4293512144018861E-4</v>
      </c>
      <c r="K117" s="226">
        <v>2.7360920757937721E-4</v>
      </c>
      <c r="L117" s="226">
        <v>2.9151759469056273E-4</v>
      </c>
      <c r="M117" s="226">
        <v>1.5117075591670971E-4</v>
      </c>
      <c r="N117" s="226">
        <v>3.1193664511423071E-4</v>
      </c>
      <c r="O117" s="226">
        <v>2.3018459254308871E-4</v>
      </c>
      <c r="P117" s="226">
        <v>2.259824551419225E-4</v>
      </c>
      <c r="Q117" s="226">
        <v>1.2515391232117019E-4</v>
      </c>
      <c r="R117" s="226">
        <v>1.725606972798954E-4</v>
      </c>
      <c r="S117" s="226">
        <v>1.3170742624608899E-4</v>
      </c>
      <c r="T117" s="226">
        <v>1.687605693994882E-4</v>
      </c>
      <c r="U117" s="226">
        <v>1.5661684736164021E-4</v>
      </c>
      <c r="V117" s="226">
        <v>1.5261950725443111E-4</v>
      </c>
      <c r="W117" s="226">
        <v>1.5000265274197659E-4</v>
      </c>
      <c r="DA117" s="174" t="s">
        <v>751</v>
      </c>
    </row>
    <row r="118" spans="1:105" ht="12" customHeight="1" x14ac:dyDescent="0.25">
      <c r="A118" s="202" t="s">
        <v>94</v>
      </c>
      <c r="B118" s="226">
        <v>6.5086766816783419E-3</v>
      </c>
      <c r="C118" s="226">
        <v>1.056304042386008E-2</v>
      </c>
      <c r="D118" s="226">
        <v>1.5640447361355291E-2</v>
      </c>
      <c r="E118" s="226">
        <v>1.9969791639028501E-2</v>
      </c>
      <c r="F118" s="226">
        <v>1.6476725771040712E-2</v>
      </c>
      <c r="G118" s="226">
        <v>2.4878142721575121E-2</v>
      </c>
      <c r="H118" s="226">
        <v>5.0993940655337487E-2</v>
      </c>
      <c r="I118" s="226">
        <v>4.5172105133919317E-2</v>
      </c>
      <c r="J118" s="226">
        <v>3.3940276894278067E-2</v>
      </c>
      <c r="K118" s="226">
        <v>3.8225729614622242E-2</v>
      </c>
      <c r="L118" s="226">
        <v>4.0727696451200883E-2</v>
      </c>
      <c r="M118" s="226">
        <v>2.1119948748924158E-2</v>
      </c>
      <c r="N118" s="226">
        <v>4.3580426106711583E-2</v>
      </c>
      <c r="O118" s="226">
        <v>3.2158910417703752E-2</v>
      </c>
      <c r="P118" s="226">
        <v>3.1571833069241828E-2</v>
      </c>
      <c r="Q118" s="226">
        <v>1.7485155762578881E-2</v>
      </c>
      <c r="R118" s="226">
        <v>2.410832082256701E-2</v>
      </c>
      <c r="S118" s="226">
        <v>1.8400742096591181E-2</v>
      </c>
      <c r="T118" s="226">
        <v>2.357740791162162E-2</v>
      </c>
      <c r="U118" s="226">
        <v>2.1880817949460951E-2</v>
      </c>
      <c r="V118" s="226">
        <v>2.132235267167408E-2</v>
      </c>
      <c r="W118" s="226">
        <v>2.0956753962775122E-2</v>
      </c>
      <c r="DA118" s="174" t="s">
        <v>752</v>
      </c>
    </row>
    <row r="119" spans="1:105" ht="12" customHeight="1" x14ac:dyDescent="0.25">
      <c r="A119" s="202" t="s">
        <v>95</v>
      </c>
      <c r="B119" s="226">
        <v>1.1878538349901899E-4</v>
      </c>
      <c r="C119" s="226">
        <v>1.9277878884288221E-4</v>
      </c>
      <c r="D119" s="226">
        <v>2.8544305221744979E-4</v>
      </c>
      <c r="E119" s="226">
        <v>3.6445493826954458E-4</v>
      </c>
      <c r="F119" s="226">
        <v>3.0070539454366539E-4</v>
      </c>
      <c r="G119" s="226">
        <v>4.5403387945882842E-4</v>
      </c>
      <c r="H119" s="226">
        <v>9.3065535332575848E-4</v>
      </c>
      <c r="I119" s="226">
        <v>8.2440503564957873E-4</v>
      </c>
      <c r="J119" s="226">
        <v>6.1942066016253833E-4</v>
      </c>
      <c r="K119" s="226">
        <v>6.9763151157661298E-4</v>
      </c>
      <c r="L119" s="226">
        <v>7.4329318824606827E-4</v>
      </c>
      <c r="M119" s="226">
        <v>3.8544566496636538E-4</v>
      </c>
      <c r="N119" s="226">
        <v>7.9535639597963839E-4</v>
      </c>
      <c r="O119" s="226">
        <v>5.8691016526150484E-4</v>
      </c>
      <c r="P119" s="226">
        <v>5.761958201816607E-4</v>
      </c>
      <c r="Q119" s="226">
        <v>3.1910955703862701E-4</v>
      </c>
      <c r="R119" s="226">
        <v>4.3998438922112298E-4</v>
      </c>
      <c r="S119" s="226">
        <v>3.3581929376871552E-4</v>
      </c>
      <c r="T119" s="226">
        <v>4.3029506267817859E-4</v>
      </c>
      <c r="U119" s="226">
        <v>3.9933176565911771E-4</v>
      </c>
      <c r="V119" s="226">
        <v>3.891395998107913E-4</v>
      </c>
      <c r="W119" s="226">
        <v>3.8246730911834442E-4</v>
      </c>
      <c r="DA119" s="174" t="s">
        <v>753</v>
      </c>
    </row>
    <row r="120" spans="1:105" ht="12" customHeight="1" x14ac:dyDescent="0.25">
      <c r="A120" s="56" t="s">
        <v>96</v>
      </c>
      <c r="B120" s="262">
        <v>9.9025169589244256E-4</v>
      </c>
      <c r="C120" s="262">
        <v>1.5671368380328909E-3</v>
      </c>
      <c r="D120" s="262">
        <v>2.2494367208686591E-3</v>
      </c>
      <c r="E120" s="262">
        <v>2.7087190226831388E-3</v>
      </c>
      <c r="F120" s="262">
        <v>2.3603475140188562E-3</v>
      </c>
      <c r="G120" s="262">
        <v>3.6510543813840991E-3</v>
      </c>
      <c r="H120" s="262">
        <v>6.7386905650219644E-3</v>
      </c>
      <c r="I120" s="262">
        <v>6.2112415036760637E-3</v>
      </c>
      <c r="J120" s="262">
        <v>4.8897575940368091E-3</v>
      </c>
      <c r="K120" s="262">
        <v>5.1258971955784986E-3</v>
      </c>
      <c r="L120" s="262">
        <v>5.5461213297048288E-3</v>
      </c>
      <c r="M120" s="262">
        <v>2.9100662825992198E-3</v>
      </c>
      <c r="N120" s="262">
        <v>5.8408521108684721E-3</v>
      </c>
      <c r="O120" s="262">
        <v>4.1712321489987816E-3</v>
      </c>
      <c r="P120" s="262">
        <v>4.1408104570942114E-3</v>
      </c>
      <c r="Q120" s="262">
        <v>2.4622409046660822E-3</v>
      </c>
      <c r="R120" s="262">
        <v>3.3602031718523401E-3</v>
      </c>
      <c r="S120" s="262">
        <v>2.4527722797536211E-3</v>
      </c>
      <c r="T120" s="262">
        <v>3.2913291409931919E-3</v>
      </c>
      <c r="U120" s="262">
        <v>3.2577753168606459E-3</v>
      </c>
      <c r="V120" s="262">
        <v>3.2149183819577339E-3</v>
      </c>
      <c r="W120" s="262">
        <v>3.25615119428296E-3</v>
      </c>
      <c r="DA120" s="68" t="s">
        <v>754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2.940931373409414E-3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755</v>
      </c>
    </row>
    <row r="122" spans="1:105" ht="12" customHeight="1" x14ac:dyDescent="0.25">
      <c r="A122" s="37" t="s">
        <v>162</v>
      </c>
      <c r="B122" s="228">
        <v>1.1823492623202069E-4</v>
      </c>
      <c r="C122" s="228">
        <v>3.4577624795452221E-4</v>
      </c>
      <c r="D122" s="228">
        <v>1.0400486115923751E-3</v>
      </c>
      <c r="E122" s="228">
        <v>6.8965000800477142E-4</v>
      </c>
      <c r="F122" s="228">
        <v>1.327386064219616E-3</v>
      </c>
      <c r="G122" s="228">
        <v>1.4835587729989011E-3</v>
      </c>
      <c r="H122" s="228">
        <v>1.5272314770576299E-3</v>
      </c>
      <c r="I122" s="228">
        <v>3.3027786494525379E-3</v>
      </c>
      <c r="J122" s="228">
        <v>2.5364978229433259E-3</v>
      </c>
      <c r="K122" s="228">
        <v>3.2475432441077031E-3</v>
      </c>
      <c r="L122" s="228">
        <v>2.7793602027673058E-3</v>
      </c>
      <c r="M122" s="228">
        <v>2.5795632572788119E-4</v>
      </c>
      <c r="N122" s="228">
        <v>3.8047556714360408E-3</v>
      </c>
      <c r="O122" s="228">
        <v>2.9000118670857878E-3</v>
      </c>
      <c r="P122" s="228">
        <v>2.8679064554697968E-3</v>
      </c>
      <c r="Q122" s="228">
        <v>1.5757907172851641E-3</v>
      </c>
      <c r="R122" s="228">
        <v>2.309619990799591E-3</v>
      </c>
      <c r="S122" s="228">
        <v>2.1382411033563299E-3</v>
      </c>
      <c r="T122" s="228">
        <v>2.2385114925395589E-3</v>
      </c>
      <c r="U122" s="228">
        <v>1.2857787705685671E-3</v>
      </c>
      <c r="V122" s="228">
        <v>1.100405504135066E-3</v>
      </c>
      <c r="W122" s="228">
        <v>7.2920230653975178E-4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8.7201676966042186E-4</v>
      </c>
      <c r="C125" s="228">
        <v>1.2213605900783691E-3</v>
      </c>
      <c r="D125" s="228">
        <v>1.209388109276284E-3</v>
      </c>
      <c r="E125" s="228">
        <v>2.019069014678368E-3</v>
      </c>
      <c r="F125" s="228">
        <v>1.0329614497992399E-3</v>
      </c>
      <c r="G125" s="228">
        <v>2.167495608385197E-3</v>
      </c>
      <c r="H125" s="228">
        <v>2.2705277145549201E-3</v>
      </c>
      <c r="I125" s="228">
        <v>2.9084628542235249E-3</v>
      </c>
      <c r="J125" s="228">
        <v>2.3532597710934828E-3</v>
      </c>
      <c r="K125" s="228">
        <v>1.878353951470796E-3</v>
      </c>
      <c r="L125" s="228">
        <v>2.766761126937523E-3</v>
      </c>
      <c r="M125" s="228">
        <v>2.6521099568713388E-3</v>
      </c>
      <c r="N125" s="228">
        <v>2.0360964394324308E-3</v>
      </c>
      <c r="O125" s="228">
        <v>1.271220281912994E-3</v>
      </c>
      <c r="P125" s="228">
        <v>1.272904001624414E-3</v>
      </c>
      <c r="Q125" s="228">
        <v>8.8645018738091786E-4</v>
      </c>
      <c r="R125" s="228">
        <v>1.0505831810527499E-3</v>
      </c>
      <c r="S125" s="228">
        <v>3.1453117639729098E-4</v>
      </c>
      <c r="T125" s="228">
        <v>1.052817648453633E-3</v>
      </c>
      <c r="U125" s="228">
        <v>1.9719965462920799E-3</v>
      </c>
      <c r="V125" s="228">
        <v>2.1145128778226681E-3</v>
      </c>
      <c r="W125" s="228">
        <v>2.526948887743209E-3</v>
      </c>
      <c r="DA125" s="69" t="s">
        <v>759</v>
      </c>
    </row>
    <row r="126" spans="1:105" ht="12" customHeight="1" x14ac:dyDescent="0.25">
      <c r="A126" s="57" t="s">
        <v>604</v>
      </c>
      <c r="B126" s="296">
        <v>0.1011625377279005</v>
      </c>
      <c r="C126" s="296">
        <v>0.16015666861601</v>
      </c>
      <c r="D126" s="296">
        <v>0.23009286638342771</v>
      </c>
      <c r="E126" s="296">
        <v>0.27145094544975568</v>
      </c>
      <c r="F126" s="296">
        <v>0.2415277881529081</v>
      </c>
      <c r="G126" s="296">
        <v>0.37338513462461359</v>
      </c>
      <c r="H126" s="296">
        <v>0.69720480366308291</v>
      </c>
      <c r="I126" s="296">
        <v>0.62720892752246582</v>
      </c>
      <c r="J126" s="296">
        <v>0.50027397488635938</v>
      </c>
      <c r="K126" s="296">
        <v>0.52138357049584205</v>
      </c>
      <c r="L126" s="296">
        <v>0.55954502023375663</v>
      </c>
      <c r="M126" s="296">
        <v>0.2858529443540781</v>
      </c>
      <c r="N126" s="296">
        <v>0.5943113408149987</v>
      </c>
      <c r="O126" s="296">
        <v>0.42851401013587359</v>
      </c>
      <c r="P126" s="296">
        <v>0.42467794247809082</v>
      </c>
      <c r="Q126" s="296">
        <v>0.25202708027757781</v>
      </c>
      <c r="R126" s="296">
        <v>0.34400026567801339</v>
      </c>
      <c r="S126" s="296">
        <v>0.25113934166583818</v>
      </c>
      <c r="T126" s="296">
        <v>0.33694024014808849</v>
      </c>
      <c r="U126" s="296">
        <v>0.33315089576111279</v>
      </c>
      <c r="V126" s="296">
        <v>0.32870400774505187</v>
      </c>
      <c r="W126" s="296">
        <v>0.3327729526430877</v>
      </c>
      <c r="DA126" s="70" t="s">
        <v>760</v>
      </c>
    </row>
    <row r="127" spans="1:105" ht="12" customHeight="1" x14ac:dyDescent="0.25">
      <c r="A127" s="60" t="s">
        <v>606</v>
      </c>
      <c r="B127" s="264">
        <v>1.2118368990919681E-2</v>
      </c>
      <c r="C127" s="264">
        <v>3.5439986259100997E-2</v>
      </c>
      <c r="D127" s="264">
        <v>0.1065987288649124</v>
      </c>
      <c r="E127" s="264">
        <v>0.16735023027873611</v>
      </c>
      <c r="F127" s="264">
        <v>0.1360490899960618</v>
      </c>
      <c r="G127" s="264">
        <v>0.15205585357778831</v>
      </c>
      <c r="H127" s="264">
        <v>0.46535461457147759</v>
      </c>
      <c r="I127" s="264">
        <v>0.39636676878808758</v>
      </c>
      <c r="J127" s="264">
        <v>0.25997577486344359</v>
      </c>
      <c r="K127" s="264">
        <v>0.37972534824529708</v>
      </c>
      <c r="L127" s="264">
        <v>0.34826515788148982</v>
      </c>
      <c r="M127" s="264">
        <v>0.1473345567916555</v>
      </c>
      <c r="N127" s="264">
        <v>0.43465534492503333</v>
      </c>
      <c r="O127" s="264">
        <v>0.33972357681303428</v>
      </c>
      <c r="P127" s="264">
        <v>0.33558872880857071</v>
      </c>
      <c r="Q127" s="264">
        <v>0.1615090732754732</v>
      </c>
      <c r="R127" s="264">
        <v>0.23672216128751589</v>
      </c>
      <c r="S127" s="264">
        <v>0.22030424619989211</v>
      </c>
      <c r="T127" s="264">
        <v>0.22943396779201511</v>
      </c>
      <c r="U127" s="264">
        <v>0.13178459258192621</v>
      </c>
      <c r="V127" s="264">
        <v>0.1127849474239048</v>
      </c>
      <c r="W127" s="264">
        <v>7.4738851719139854E-2</v>
      </c>
      <c r="DA127" s="72" t="s">
        <v>761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0.13166002589213971</v>
      </c>
      <c r="F128" s="232">
        <v>0</v>
      </c>
      <c r="G128" s="232">
        <v>0</v>
      </c>
      <c r="H128" s="232">
        <v>0</v>
      </c>
      <c r="I128" s="232">
        <v>0.13324982604864219</v>
      </c>
      <c r="J128" s="232">
        <v>0</v>
      </c>
      <c r="K128" s="232">
        <v>0.13389412757705629</v>
      </c>
      <c r="L128" s="232">
        <v>0.13523111220882089</v>
      </c>
      <c r="M128" s="232">
        <v>0.13381134579827941</v>
      </c>
      <c r="N128" s="232">
        <v>0.1352004599387493</v>
      </c>
      <c r="O128" s="232">
        <v>0.13641164000455341</v>
      </c>
      <c r="P128" s="232">
        <v>0.1341178894309476</v>
      </c>
      <c r="Q128" s="232">
        <v>0</v>
      </c>
      <c r="R128" s="232">
        <v>0</v>
      </c>
      <c r="S128" s="232">
        <v>9.8992674780051908E-3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762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763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0.30882257143210118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764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25">
      <c r="A132" s="59" t="s">
        <v>162</v>
      </c>
      <c r="B132" s="232">
        <v>1.2118368990919681E-2</v>
      </c>
      <c r="C132" s="232">
        <v>3.5439986259100997E-2</v>
      </c>
      <c r="D132" s="232">
        <v>0.1065987288649124</v>
      </c>
      <c r="E132" s="232">
        <v>3.5690204386596348E-2</v>
      </c>
      <c r="F132" s="232">
        <v>0.1360490899960618</v>
      </c>
      <c r="G132" s="232">
        <v>0.15205585357778831</v>
      </c>
      <c r="H132" s="232">
        <v>0.15653204313937641</v>
      </c>
      <c r="I132" s="232">
        <v>0.26311694273944541</v>
      </c>
      <c r="J132" s="232">
        <v>0.25997577486344359</v>
      </c>
      <c r="K132" s="232">
        <v>0.2458312206682409</v>
      </c>
      <c r="L132" s="232">
        <v>0.2130340456726689</v>
      </c>
      <c r="M132" s="232">
        <v>1.352321099337608E-2</v>
      </c>
      <c r="N132" s="232">
        <v>0.29945488498628398</v>
      </c>
      <c r="O132" s="232">
        <v>0.203311936808481</v>
      </c>
      <c r="P132" s="232">
        <v>0.20147083937762311</v>
      </c>
      <c r="Q132" s="232">
        <v>0.1615090732754732</v>
      </c>
      <c r="R132" s="232">
        <v>0.23672216128751589</v>
      </c>
      <c r="S132" s="232">
        <v>0.21040497872188699</v>
      </c>
      <c r="T132" s="232">
        <v>0.22943396779201511</v>
      </c>
      <c r="U132" s="232">
        <v>0.13178459258192621</v>
      </c>
      <c r="V132" s="232">
        <v>0.1127849474239048</v>
      </c>
      <c r="W132" s="232">
        <v>7.4738851719139854E-2</v>
      </c>
      <c r="DA132" s="71" t="s">
        <v>766</v>
      </c>
    </row>
    <row r="133" spans="1:105" ht="12" customHeight="1" x14ac:dyDescent="0.25">
      <c r="A133" s="60" t="s">
        <v>613</v>
      </c>
      <c r="B133" s="264">
        <v>8.9044168736980775E-2</v>
      </c>
      <c r="C133" s="264">
        <v>0.124716682356909</v>
      </c>
      <c r="D133" s="264">
        <v>0.1234941375185153</v>
      </c>
      <c r="E133" s="264">
        <v>0.1041007151710196</v>
      </c>
      <c r="F133" s="264">
        <v>0.1054786981568463</v>
      </c>
      <c r="G133" s="264">
        <v>0.22132928104682539</v>
      </c>
      <c r="H133" s="264">
        <v>0.23185018909160529</v>
      </c>
      <c r="I133" s="264">
        <v>0.23084215873437819</v>
      </c>
      <c r="J133" s="264">
        <v>0.24029820002291569</v>
      </c>
      <c r="K133" s="264">
        <v>0.14165822225054489</v>
      </c>
      <c r="L133" s="264">
        <v>0.21127986235226681</v>
      </c>
      <c r="M133" s="264">
        <v>0.1385183875624226</v>
      </c>
      <c r="N133" s="264">
        <v>0.15965599588996529</v>
      </c>
      <c r="O133" s="264">
        <v>8.8790433322839271E-2</v>
      </c>
      <c r="P133" s="264">
        <v>8.9089213669520106E-2</v>
      </c>
      <c r="Q133" s="264">
        <v>9.0518007002104592E-2</v>
      </c>
      <c r="R133" s="264">
        <v>0.10727810439049749</v>
      </c>
      <c r="S133" s="264">
        <v>3.0835095465946032E-2</v>
      </c>
      <c r="T133" s="264">
        <v>0.10750627235607341</v>
      </c>
      <c r="U133" s="264">
        <v>0.20136630317918661</v>
      </c>
      <c r="V133" s="264">
        <v>0.2159190603211471</v>
      </c>
      <c r="W133" s="264">
        <v>0.25803410092394791</v>
      </c>
      <c r="DA133" s="72" t="s">
        <v>767</v>
      </c>
    </row>
    <row r="134" spans="1:105" ht="12" customHeight="1" x14ac:dyDescent="0.25">
      <c r="A134" s="57" t="s">
        <v>615</v>
      </c>
      <c r="B134" s="296">
        <v>6.9116242105667622E-2</v>
      </c>
      <c r="C134" s="296">
        <v>0.1094221965118654</v>
      </c>
      <c r="D134" s="296">
        <v>0.15720398693950469</v>
      </c>
      <c r="E134" s="296">
        <v>0.18915484142586769</v>
      </c>
      <c r="F134" s="296">
        <v>0.16501655114785399</v>
      </c>
      <c r="G134" s="296">
        <v>0.25510409231513942</v>
      </c>
      <c r="H134" s="296">
        <v>0.47634408042258769</v>
      </c>
      <c r="I134" s="296">
        <v>0.43419061847135859</v>
      </c>
      <c r="J134" s="296">
        <v>0.34179705199184612</v>
      </c>
      <c r="K134" s="296">
        <v>0.35845659013887771</v>
      </c>
      <c r="L134" s="296">
        <v>0.38765186352258268</v>
      </c>
      <c r="M134" s="296">
        <v>0.20308954874176799</v>
      </c>
      <c r="N134" s="296">
        <v>0.40848089204677263</v>
      </c>
      <c r="O134" s="296">
        <v>0.29176337066697627</v>
      </c>
      <c r="P134" s="296">
        <v>0.28963262549656371</v>
      </c>
      <c r="Q134" s="296">
        <v>0.17218987471926001</v>
      </c>
      <c r="R134" s="296">
        <v>0.23502776997317429</v>
      </c>
      <c r="S134" s="296">
        <v>0.1716757305745315</v>
      </c>
      <c r="T134" s="296">
        <v>0.2302042212093921</v>
      </c>
      <c r="U134" s="296">
        <v>0.22761526634572091</v>
      </c>
      <c r="V134" s="296">
        <v>0.22457706469876801</v>
      </c>
      <c r="W134" s="296">
        <v>0.2273570481491998</v>
      </c>
      <c r="DA134" s="70" t="s">
        <v>768</v>
      </c>
    </row>
    <row r="135" spans="1:105" ht="12" customHeight="1" x14ac:dyDescent="0.25">
      <c r="A135" s="60" t="s">
        <v>617</v>
      </c>
      <c r="B135" s="264">
        <v>8.2795088371059849E-3</v>
      </c>
      <c r="C135" s="264">
        <v>2.4213297980859132E-2</v>
      </c>
      <c r="D135" s="264">
        <v>7.2830355167649241E-2</v>
      </c>
      <c r="E135" s="264">
        <v>4.8293372506366332E-2</v>
      </c>
      <c r="F135" s="264">
        <v>9.2951423062513611E-2</v>
      </c>
      <c r="G135" s="264">
        <v>0.1038875598171935</v>
      </c>
      <c r="H135" s="264">
        <v>0.31793945593005052</v>
      </c>
      <c r="I135" s="264">
        <v>0.23128009537118921</v>
      </c>
      <c r="J135" s="264">
        <v>0.17762057971895459</v>
      </c>
      <c r="K135" s="264">
        <v>0.22741218559826601</v>
      </c>
      <c r="L135" s="264">
        <v>0.19462723996761369</v>
      </c>
      <c r="M135" s="264">
        <v>1.8063627614231741E-2</v>
      </c>
      <c r="N135" s="264">
        <v>0.26643149540150418</v>
      </c>
      <c r="O135" s="264">
        <v>0.20307598309936931</v>
      </c>
      <c r="P135" s="264">
        <v>0.20082777229005319</v>
      </c>
      <c r="Q135" s="264">
        <v>0.1103461860634098</v>
      </c>
      <c r="R135" s="264">
        <v>0.1617332520397263</v>
      </c>
      <c r="S135" s="264">
        <v>0.1497322887178108</v>
      </c>
      <c r="T135" s="264">
        <v>0.15675381441922201</v>
      </c>
      <c r="U135" s="264">
        <v>9.0037834274071193E-2</v>
      </c>
      <c r="V135" s="264">
        <v>7.7056901765283403E-2</v>
      </c>
      <c r="W135" s="264">
        <v>5.1063058382480452E-2</v>
      </c>
      <c r="DA135" s="72" t="s">
        <v>769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770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0.21099367507176631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771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25">
      <c r="A139" s="59" t="s">
        <v>162</v>
      </c>
      <c r="B139" s="299">
        <v>8.2795088371059849E-3</v>
      </c>
      <c r="C139" s="299">
        <v>2.4213297980859132E-2</v>
      </c>
      <c r="D139" s="299">
        <v>7.2830355167649241E-2</v>
      </c>
      <c r="E139" s="299">
        <v>4.8293372506366332E-2</v>
      </c>
      <c r="F139" s="299">
        <v>9.2951423062513611E-2</v>
      </c>
      <c r="G139" s="299">
        <v>0.1038875598171935</v>
      </c>
      <c r="H139" s="299">
        <v>0.1069457808582841</v>
      </c>
      <c r="I139" s="299">
        <v>0.23128009537118921</v>
      </c>
      <c r="J139" s="299">
        <v>0.17762057971895459</v>
      </c>
      <c r="K139" s="299">
        <v>0.22741218559826601</v>
      </c>
      <c r="L139" s="299">
        <v>0.19462723996761369</v>
      </c>
      <c r="M139" s="299">
        <v>1.8063627614231741E-2</v>
      </c>
      <c r="N139" s="299">
        <v>0.26643149540150418</v>
      </c>
      <c r="O139" s="299">
        <v>0.20307598309936931</v>
      </c>
      <c r="P139" s="299">
        <v>0.20082777229005319</v>
      </c>
      <c r="Q139" s="299">
        <v>0.1103461860634098</v>
      </c>
      <c r="R139" s="299">
        <v>0.1617332520397263</v>
      </c>
      <c r="S139" s="299">
        <v>0.1497322887178108</v>
      </c>
      <c r="T139" s="299">
        <v>0.15675381441922201</v>
      </c>
      <c r="U139" s="299">
        <v>9.0037834274071193E-2</v>
      </c>
      <c r="V139" s="299">
        <v>7.7056901765283403E-2</v>
      </c>
      <c r="W139" s="299">
        <v>5.1063058382480452E-2</v>
      </c>
      <c r="DA139" s="71" t="s">
        <v>773</v>
      </c>
    </row>
    <row r="140" spans="1:105" ht="12" customHeight="1" x14ac:dyDescent="0.25">
      <c r="A140" s="60" t="s">
        <v>623</v>
      </c>
      <c r="B140" s="264">
        <v>6.0836733268561642E-2</v>
      </c>
      <c r="C140" s="264">
        <v>8.52088985310063E-2</v>
      </c>
      <c r="D140" s="264">
        <v>8.4373631771855487E-2</v>
      </c>
      <c r="E140" s="264">
        <v>0.1408614689195013</v>
      </c>
      <c r="F140" s="264">
        <v>7.2065128085340407E-2</v>
      </c>
      <c r="G140" s="264">
        <v>0.15121653249794581</v>
      </c>
      <c r="H140" s="264">
        <v>0.15840462449253731</v>
      </c>
      <c r="I140" s="264">
        <v>0.20291052310016941</v>
      </c>
      <c r="J140" s="264">
        <v>0.16417647227289139</v>
      </c>
      <c r="K140" s="264">
        <v>0.13104440454061159</v>
      </c>
      <c r="L140" s="264">
        <v>0.1930246235549691</v>
      </c>
      <c r="M140" s="264">
        <v>0.18502592112753621</v>
      </c>
      <c r="N140" s="264">
        <v>0.14204939664526839</v>
      </c>
      <c r="O140" s="264">
        <v>8.8687387567607079E-2</v>
      </c>
      <c r="P140" s="264">
        <v>8.8804853206510492E-2</v>
      </c>
      <c r="Q140" s="264">
        <v>6.1843688655850222E-2</v>
      </c>
      <c r="R140" s="264">
        <v>7.3294517933448003E-2</v>
      </c>
      <c r="S140" s="264">
        <v>2.194344185672073E-2</v>
      </c>
      <c r="T140" s="264">
        <v>7.3450406790170036E-2</v>
      </c>
      <c r="U140" s="264">
        <v>0.13757743207164971</v>
      </c>
      <c r="V140" s="264">
        <v>0.14752016293348449</v>
      </c>
      <c r="W140" s="264">
        <v>0.17629398976671931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3.6740085657835847E-2</v>
      </c>
      <c r="C141" s="263">
        <f t="shared" si="2"/>
        <v>6.1066095556217038E-2</v>
      </c>
      <c r="D141" s="263">
        <f t="shared" si="2"/>
        <v>7.6379580573133599E-2</v>
      </c>
      <c r="E141" s="263">
        <f t="shared" si="2"/>
        <v>9.0206787400941624E-2</v>
      </c>
      <c r="F141" s="263">
        <f t="shared" si="2"/>
        <v>7.1132592898978289E-2</v>
      </c>
      <c r="G141" s="263">
        <f t="shared" si="2"/>
        <v>0.11866297121474489</v>
      </c>
      <c r="H141" s="263">
        <f t="shared" si="2"/>
        <v>0.22938495204765436</v>
      </c>
      <c r="I141" s="263">
        <f t="shared" si="2"/>
        <v>0.20602900219887621</v>
      </c>
      <c r="J141" s="263">
        <f t="shared" si="2"/>
        <v>0.15212831662857185</v>
      </c>
      <c r="K141" s="263">
        <f t="shared" si="2"/>
        <v>0.16576821418323431</v>
      </c>
      <c r="L141" s="263">
        <f t="shared" si="2"/>
        <v>0.20339900575423295</v>
      </c>
      <c r="M141" s="263">
        <f t="shared" si="2"/>
        <v>0.11548500173735796</v>
      </c>
      <c r="N141" s="263">
        <f t="shared" si="2"/>
        <v>0.19204425097461697</v>
      </c>
      <c r="O141" s="263">
        <f t="shared" si="2"/>
        <v>0.14300195218338915</v>
      </c>
      <c r="P141" s="263">
        <f t="shared" si="2"/>
        <v>0.13080995333531631</v>
      </c>
      <c r="Q141" s="263">
        <f t="shared" si="2"/>
        <v>7.540194660811482E-2</v>
      </c>
      <c r="R141" s="263">
        <f t="shared" si="2"/>
        <v>0.10386035635599464</v>
      </c>
      <c r="S141" s="263">
        <f t="shared" si="2"/>
        <v>7.8425971933414745E-2</v>
      </c>
      <c r="T141" s="263">
        <f t="shared" si="2"/>
        <v>0.10158973949253972</v>
      </c>
      <c r="U141" s="263">
        <f t="shared" si="2"/>
        <v>9.4332112044859528E-2</v>
      </c>
      <c r="V141" s="263">
        <f t="shared" si="2"/>
        <v>9.1706232708864605E-2</v>
      </c>
      <c r="W141" s="263">
        <f t="shared" si="2"/>
        <v>8.8954905489614128E-2</v>
      </c>
      <c r="DA141" s="70"/>
    </row>
    <row r="142" spans="1:105" ht="12" customHeight="1" x14ac:dyDescent="0.25">
      <c r="A142" s="60" t="s">
        <v>626</v>
      </c>
      <c r="B142" s="264">
        <v>1.111118535210523E-3</v>
      </c>
      <c r="C142" s="264">
        <v>3.249449298795852E-3</v>
      </c>
      <c r="D142" s="264">
        <v>9.7739079871586171E-3</v>
      </c>
      <c r="E142" s="264">
        <v>6.4810198739284177E-3</v>
      </c>
      <c r="F142" s="264">
        <v>1.2474175832277289E-2</v>
      </c>
      <c r="G142" s="264">
        <v>1.394181654512533E-2</v>
      </c>
      <c r="H142" s="264">
        <v>4.2667799444261433E-2</v>
      </c>
      <c r="I142" s="264">
        <v>3.103802482104847E-2</v>
      </c>
      <c r="J142" s="264">
        <v>2.3836863060774621E-2</v>
      </c>
      <c r="K142" s="264">
        <v>3.0518947382305241E-2</v>
      </c>
      <c r="L142" s="264">
        <v>2.6119174221507439E-2</v>
      </c>
      <c r="M142" s="264">
        <v>2.424157259831982E-3</v>
      </c>
      <c r="N142" s="264">
        <v>3.5755378577256899E-2</v>
      </c>
      <c r="O142" s="264">
        <v>2.7253004171764201E-2</v>
      </c>
      <c r="P142" s="264">
        <v>2.6951291986846131E-2</v>
      </c>
      <c r="Q142" s="264">
        <v>1.4808570778420699E-2</v>
      </c>
      <c r="R142" s="264">
        <v>2.1704767473142629E-2</v>
      </c>
      <c r="S142" s="264">
        <v>2.0094225948311919E-2</v>
      </c>
      <c r="T142" s="264">
        <v>2.1036521862935548E-2</v>
      </c>
      <c r="U142" s="264">
        <v>1.208316924353965E-2</v>
      </c>
      <c r="V142" s="264">
        <v>1.0341114853768331E-2</v>
      </c>
      <c r="W142" s="264">
        <v>6.852714544978121E-3</v>
      </c>
      <c r="DA142" s="72" t="s">
        <v>775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776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2.831556651449529E-2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777</v>
      </c>
    </row>
    <row r="145" spans="1:105" ht="12" customHeight="1" x14ac:dyDescent="0.25">
      <c r="A145" s="59" t="s">
        <v>162</v>
      </c>
      <c r="B145" s="232">
        <v>1.111118535210523E-3</v>
      </c>
      <c r="C145" s="232">
        <v>3.249449298795852E-3</v>
      </c>
      <c r="D145" s="232">
        <v>9.7739079871586171E-3</v>
      </c>
      <c r="E145" s="232">
        <v>6.4810198739284177E-3</v>
      </c>
      <c r="F145" s="232">
        <v>1.2474175832277289E-2</v>
      </c>
      <c r="G145" s="232">
        <v>1.394181654512533E-2</v>
      </c>
      <c r="H145" s="232">
        <v>1.435223292976614E-2</v>
      </c>
      <c r="I145" s="232">
        <v>3.103802482104847E-2</v>
      </c>
      <c r="J145" s="232">
        <v>2.3836863060774621E-2</v>
      </c>
      <c r="K145" s="232">
        <v>3.0518947382305241E-2</v>
      </c>
      <c r="L145" s="232">
        <v>2.6119174221507439E-2</v>
      </c>
      <c r="M145" s="232">
        <v>2.424157259831982E-3</v>
      </c>
      <c r="N145" s="232">
        <v>3.5755378577256899E-2</v>
      </c>
      <c r="O145" s="232">
        <v>2.7253004171764201E-2</v>
      </c>
      <c r="P145" s="232">
        <v>2.6951291986846131E-2</v>
      </c>
      <c r="Q145" s="232">
        <v>1.4808570778420699E-2</v>
      </c>
      <c r="R145" s="232">
        <v>2.1704767473142629E-2</v>
      </c>
      <c r="S145" s="232">
        <v>2.0094225948311919E-2</v>
      </c>
      <c r="T145" s="232">
        <v>2.1036521862935548E-2</v>
      </c>
      <c r="U145" s="232">
        <v>1.208316924353965E-2</v>
      </c>
      <c r="V145" s="232">
        <v>1.0341114853768331E-2</v>
      </c>
      <c r="W145" s="232">
        <v>6.852714544978121E-3</v>
      </c>
      <c r="DA145" s="71" t="s">
        <v>778</v>
      </c>
    </row>
    <row r="146" spans="1:105" ht="12" customHeight="1" x14ac:dyDescent="0.25">
      <c r="A146" s="60" t="s">
        <v>631</v>
      </c>
      <c r="B146" s="264">
        <v>2.7464615433861961E-2</v>
      </c>
      <c r="C146" s="264">
        <v>4.6381525118548518E-2</v>
      </c>
      <c r="D146" s="264">
        <v>5.5282645098573308E-2</v>
      </c>
      <c r="E146" s="264">
        <v>6.4822014648340448E-2</v>
      </c>
      <c r="F146" s="264">
        <v>4.898720333490543E-2</v>
      </c>
      <c r="G146" s="264">
        <v>8.4427741691336974E-2</v>
      </c>
      <c r="H146" s="264">
        <v>0.16545909034396039</v>
      </c>
      <c r="I146" s="264">
        <v>0.14776017810680869</v>
      </c>
      <c r="J146" s="264">
        <v>0.1062588034460481</v>
      </c>
      <c r="K146" s="264">
        <v>0.1176629739802556</v>
      </c>
      <c r="L146" s="264">
        <v>0.15137573006927121</v>
      </c>
      <c r="M146" s="264">
        <v>8.8230177042540048E-2</v>
      </c>
      <c r="N146" s="264">
        <v>0.1372256984056045</v>
      </c>
      <c r="O146" s="264">
        <v>0.10384701009422891</v>
      </c>
      <c r="P146" s="264">
        <v>9.194095942245914E-2</v>
      </c>
      <c r="Q146" s="264">
        <v>5.2293889700354743E-2</v>
      </c>
      <c r="R146" s="264">
        <v>7.2319389778843307E-2</v>
      </c>
      <c r="S146" s="264">
        <v>5.5386913694563333E-2</v>
      </c>
      <c r="T146" s="264">
        <v>7.0696098081938177E-2</v>
      </c>
      <c r="U146" s="264">
        <v>6.3785911019001149E-2</v>
      </c>
      <c r="V146" s="264">
        <v>6.1567761444523882E-2</v>
      </c>
      <c r="W146" s="264">
        <v>5.8443357609241547E-2</v>
      </c>
      <c r="DA146" s="72" t="s">
        <v>779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4.1686263606180891E-2</v>
      </c>
      <c r="F147" s="231">
        <v>0</v>
      </c>
      <c r="G147" s="231">
        <v>0</v>
      </c>
      <c r="H147" s="231">
        <v>0</v>
      </c>
      <c r="I147" s="231">
        <v>3.7997192322921397E-2</v>
      </c>
      <c r="J147" s="231">
        <v>0</v>
      </c>
      <c r="K147" s="231">
        <v>3.6978148198443188E-2</v>
      </c>
      <c r="L147" s="231">
        <v>3.4793178456488383E-2</v>
      </c>
      <c r="M147" s="231">
        <v>3.7961111183851343E-2</v>
      </c>
      <c r="N147" s="231">
        <v>3.5690948642242072E-2</v>
      </c>
      <c r="O147" s="231">
        <v>3.276217714994991E-2</v>
      </c>
      <c r="P147" s="231">
        <v>3.6578557979331593E-2</v>
      </c>
      <c r="Q147" s="231">
        <v>0</v>
      </c>
      <c r="R147" s="231">
        <v>0</v>
      </c>
      <c r="S147" s="231">
        <v>2.4709877510906871E-3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782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8.6099552873849849E-2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783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6.9599828378109681E-3</v>
      </c>
      <c r="C153" s="231">
        <v>1.4203063074170821E-2</v>
      </c>
      <c r="D153" s="231">
        <v>3.451680636821685E-2</v>
      </c>
      <c r="E153" s="231">
        <v>1.13854689616239E-2</v>
      </c>
      <c r="F153" s="231">
        <v>4.898720333490543E-2</v>
      </c>
      <c r="G153" s="231">
        <v>6.0206730832692623E-2</v>
      </c>
      <c r="H153" s="231">
        <v>4.2723729791161687E-2</v>
      </c>
      <c r="I153" s="231">
        <v>7.5595601134817628E-2</v>
      </c>
      <c r="J153" s="231">
        <v>9.3978296227609656E-2</v>
      </c>
      <c r="K153" s="231">
        <v>6.8404318550611964E-2</v>
      </c>
      <c r="L153" s="231">
        <v>5.5224189931294208E-2</v>
      </c>
      <c r="M153" s="231">
        <v>3.8653485019960522E-3</v>
      </c>
      <c r="N153" s="231">
        <v>7.9647872324993818E-2</v>
      </c>
      <c r="O153" s="231">
        <v>4.9197955570178739E-2</v>
      </c>
      <c r="P153" s="231">
        <v>5.5362401443127547E-2</v>
      </c>
      <c r="Q153" s="231">
        <v>5.2293889700354743E-2</v>
      </c>
      <c r="R153" s="231">
        <v>7.2319389778843307E-2</v>
      </c>
      <c r="S153" s="231">
        <v>5.2915925943472643E-2</v>
      </c>
      <c r="T153" s="231">
        <v>7.0696098081938177E-2</v>
      </c>
      <c r="U153" s="231">
        <v>6.3785911019001149E-2</v>
      </c>
      <c r="V153" s="231">
        <v>6.1567761444523882E-2</v>
      </c>
      <c r="W153" s="231">
        <v>5.8443357609241547E-2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8.9996890512321834E-3</v>
      </c>
      <c r="C155" s="231">
        <v>9.0471723609148336E-3</v>
      </c>
      <c r="D155" s="231">
        <v>9.1143350453026309E-3</v>
      </c>
      <c r="E155" s="231">
        <v>0</v>
      </c>
      <c r="F155" s="231">
        <v>0</v>
      </c>
      <c r="G155" s="231">
        <v>0</v>
      </c>
      <c r="H155" s="231">
        <v>0</v>
      </c>
      <c r="I155" s="231">
        <v>9.6063701744197767E-3</v>
      </c>
      <c r="J155" s="231">
        <v>0</v>
      </c>
      <c r="K155" s="231">
        <v>0</v>
      </c>
      <c r="L155" s="231">
        <v>0</v>
      </c>
      <c r="M155" s="231">
        <v>9.6063701654690269E-3</v>
      </c>
      <c r="N155" s="231">
        <v>9.6063701861052817E-3</v>
      </c>
      <c r="O155" s="231">
        <v>9.6063701578972573E-3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1.150494354481881E-2</v>
      </c>
      <c r="C156" s="231">
        <v>2.3131289683462869E-2</v>
      </c>
      <c r="D156" s="231">
        <v>1.165150368505383E-2</v>
      </c>
      <c r="E156" s="231">
        <v>1.175028208053565E-2</v>
      </c>
      <c r="F156" s="231">
        <v>0</v>
      </c>
      <c r="G156" s="231">
        <v>2.4221010858644351E-2</v>
      </c>
      <c r="H156" s="231">
        <v>3.6635807678948917E-2</v>
      </c>
      <c r="I156" s="231">
        <v>2.4561014474649881E-2</v>
      </c>
      <c r="J156" s="231">
        <v>1.228050721843842E-2</v>
      </c>
      <c r="K156" s="231">
        <v>1.2280507231200411E-2</v>
      </c>
      <c r="L156" s="231">
        <v>6.1358361681488553E-2</v>
      </c>
      <c r="M156" s="231">
        <v>3.6797347191223621E-2</v>
      </c>
      <c r="N156" s="231">
        <v>1.228050725226335E-2</v>
      </c>
      <c r="O156" s="231">
        <v>1.228050721620302E-2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25">
      <c r="A157" s="61" t="s">
        <v>643</v>
      </c>
      <c r="B157" s="265">
        <v>8.1643516887633643E-3</v>
      </c>
      <c r="C157" s="265">
        <v>1.143512113887267E-2</v>
      </c>
      <c r="D157" s="265">
        <v>1.1323027487401671E-2</v>
      </c>
      <c r="E157" s="265">
        <v>1.8903752878672759E-2</v>
      </c>
      <c r="F157" s="265">
        <v>9.6712137317955648E-3</v>
      </c>
      <c r="G157" s="265">
        <v>2.0293412978282591E-2</v>
      </c>
      <c r="H157" s="265">
        <v>2.1258062259432529E-2</v>
      </c>
      <c r="I157" s="265">
        <v>2.723079927101903E-2</v>
      </c>
      <c r="J157" s="265">
        <v>2.2032650121749119E-2</v>
      </c>
      <c r="K157" s="265">
        <v>1.758629282067348E-2</v>
      </c>
      <c r="L157" s="265">
        <v>2.5904101463454281E-2</v>
      </c>
      <c r="M157" s="265">
        <v>2.483066743498592E-2</v>
      </c>
      <c r="N157" s="265">
        <v>1.9063173991755559E-2</v>
      </c>
      <c r="O157" s="265">
        <v>1.190193791739606E-2</v>
      </c>
      <c r="P157" s="265">
        <v>1.191770192601104E-2</v>
      </c>
      <c r="Q157" s="265">
        <v>8.299486129339376E-3</v>
      </c>
      <c r="R157" s="265">
        <v>9.8361991040087117E-3</v>
      </c>
      <c r="S157" s="265">
        <v>2.944832290539494E-3</v>
      </c>
      <c r="T157" s="265">
        <v>9.8571195476659969E-3</v>
      </c>
      <c r="U157" s="265">
        <v>1.8463031782318721E-2</v>
      </c>
      <c r="V157" s="265">
        <v>1.9797356410572401E-2</v>
      </c>
      <c r="W157" s="265">
        <v>2.3658833335394459E-2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1.0000000000000004</v>
      </c>
      <c r="C204" s="234">
        <f t="shared" si="41"/>
        <v>1</v>
      </c>
      <c r="D204" s="234">
        <f t="shared" si="41"/>
        <v>1</v>
      </c>
      <c r="E204" s="234">
        <f t="shared" si="41"/>
        <v>1</v>
      </c>
      <c r="F204" s="234">
        <f t="shared" si="41"/>
        <v>1</v>
      </c>
      <c r="G204" s="234">
        <f t="shared" si="41"/>
        <v>0.99999999999999967</v>
      </c>
      <c r="H204" s="234">
        <f t="shared" si="41"/>
        <v>1</v>
      </c>
      <c r="I204" s="234">
        <f t="shared" si="41"/>
        <v>0.99999999999999944</v>
      </c>
      <c r="J204" s="234">
        <f t="shared" si="41"/>
        <v>1</v>
      </c>
      <c r="K204" s="234">
        <f t="shared" si="41"/>
        <v>1.0000000000000002</v>
      </c>
      <c r="L204" s="234">
        <f t="shared" si="41"/>
        <v>1.0000000000000004</v>
      </c>
      <c r="M204" s="234">
        <f t="shared" si="41"/>
        <v>1.0000000000000002</v>
      </c>
      <c r="N204" s="234">
        <f t="shared" si="41"/>
        <v>0.99999999999999989</v>
      </c>
      <c r="O204" s="234">
        <f t="shared" si="41"/>
        <v>1.0000000000000002</v>
      </c>
      <c r="P204" s="234">
        <f t="shared" si="41"/>
        <v>1</v>
      </c>
      <c r="Q204" s="234">
        <f t="shared" si="41"/>
        <v>1.0000000000000002</v>
      </c>
      <c r="R204" s="234">
        <f t="shared" si="41"/>
        <v>1.0000000000000002</v>
      </c>
      <c r="S204" s="234">
        <f t="shared" si="41"/>
        <v>1</v>
      </c>
      <c r="T204" s="234">
        <f t="shared" si="41"/>
        <v>0.99999999999999989</v>
      </c>
      <c r="U204" s="234">
        <f t="shared" si="41"/>
        <v>1.0000000000000002</v>
      </c>
      <c r="V204" s="234">
        <f t="shared" si="41"/>
        <v>0.99999999999999967</v>
      </c>
      <c r="W204" s="234">
        <f t="shared" si="41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1.6724534449415222E-3</v>
      </c>
      <c r="C205" s="301">
        <f t="shared" si="42"/>
        <v>1.6985865442150779E-3</v>
      </c>
      <c r="D205" s="301">
        <f t="shared" si="42"/>
        <v>1.7899588304301083E-3</v>
      </c>
      <c r="E205" s="301">
        <f t="shared" si="42"/>
        <v>1.9187348906781734E-3</v>
      </c>
      <c r="F205" s="301">
        <f t="shared" si="42"/>
        <v>1.8287936241775811E-3</v>
      </c>
      <c r="G205" s="301">
        <f t="shared" si="42"/>
        <v>1.7676599771734905E-3</v>
      </c>
      <c r="H205" s="301">
        <f t="shared" si="42"/>
        <v>1.9236784614942103E-3</v>
      </c>
      <c r="I205" s="301">
        <f t="shared" si="42"/>
        <v>1.8874500826731465E-3</v>
      </c>
      <c r="J205" s="301">
        <f t="shared" si="42"/>
        <v>1.8106708820836302E-3</v>
      </c>
      <c r="K205" s="301">
        <f t="shared" si="42"/>
        <v>1.9342033512252787E-3</v>
      </c>
      <c r="L205" s="301">
        <f t="shared" si="42"/>
        <v>1.8751619591402893E-3</v>
      </c>
      <c r="M205" s="301">
        <f t="shared" si="42"/>
        <v>1.8519425611404467E-3</v>
      </c>
      <c r="N205" s="301">
        <f t="shared" si="42"/>
        <v>1.9299324341624327E-3</v>
      </c>
      <c r="O205" s="301">
        <f t="shared" si="42"/>
        <v>1.9696227907971585E-3</v>
      </c>
      <c r="P205" s="301">
        <f t="shared" si="42"/>
        <v>1.9748702133352892E-3</v>
      </c>
      <c r="Q205" s="301">
        <f t="shared" si="42"/>
        <v>1.8545453216090601E-3</v>
      </c>
      <c r="R205" s="301">
        <f t="shared" si="42"/>
        <v>1.8702054236627019E-3</v>
      </c>
      <c r="S205" s="301">
        <f t="shared" si="42"/>
        <v>1.9419565918174567E-3</v>
      </c>
      <c r="T205" s="301">
        <f t="shared" si="42"/>
        <v>1.8678204622224182E-3</v>
      </c>
      <c r="U205" s="301">
        <f t="shared" si="42"/>
        <v>1.7728184249844907E-3</v>
      </c>
      <c r="V205" s="301">
        <f t="shared" si="42"/>
        <v>1.7552566690276759E-3</v>
      </c>
      <c r="W205" s="301">
        <f t="shared" si="42"/>
        <v>1.7155921700284127E-3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2.1664201450679522E-4</v>
      </c>
      <c r="C206" s="235">
        <f t="shared" si="43"/>
        <v>2.2002717735784681E-4</v>
      </c>
      <c r="D206" s="235">
        <f t="shared" si="43"/>
        <v>2.3186312783861357E-4</v>
      </c>
      <c r="E206" s="235">
        <f t="shared" si="43"/>
        <v>2.4854419313030825E-4</v>
      </c>
      <c r="F206" s="235">
        <f t="shared" si="43"/>
        <v>2.3689361043641326E-4</v>
      </c>
      <c r="G206" s="235">
        <f t="shared" si="43"/>
        <v>2.2897463578203846E-4</v>
      </c>
      <c r="H206" s="235">
        <f t="shared" si="43"/>
        <v>2.4918456081509039E-4</v>
      </c>
      <c r="I206" s="235">
        <f t="shared" si="43"/>
        <v>2.4449170135532538E-4</v>
      </c>
      <c r="J206" s="235">
        <f t="shared" si="43"/>
        <v>2.3454607283081031E-4</v>
      </c>
      <c r="K206" s="235">
        <f t="shared" si="43"/>
        <v>2.50547907173518E-4</v>
      </c>
      <c r="L206" s="235">
        <f t="shared" si="43"/>
        <v>2.4289995370774928E-4</v>
      </c>
      <c r="M206" s="235">
        <f t="shared" si="43"/>
        <v>2.3989221847091157E-4</v>
      </c>
      <c r="N206" s="235">
        <f t="shared" si="43"/>
        <v>2.4999467199732526E-4</v>
      </c>
      <c r="O206" s="235">
        <f t="shared" si="43"/>
        <v>2.5513598032124148E-4</v>
      </c>
      <c r="P206" s="235">
        <f t="shared" si="43"/>
        <v>2.5581570757647083E-4</v>
      </c>
      <c r="Q206" s="235">
        <f t="shared" si="43"/>
        <v>2.4022936822710038E-4</v>
      </c>
      <c r="R206" s="235">
        <f t="shared" si="43"/>
        <v>2.4225790663966079E-4</v>
      </c>
      <c r="S206" s="235">
        <f t="shared" si="43"/>
        <v>2.5155222670535647E-4</v>
      </c>
      <c r="T206" s="235">
        <f t="shared" si="43"/>
        <v>2.4194896957925588E-4</v>
      </c>
      <c r="U206" s="235">
        <f t="shared" si="43"/>
        <v>2.296428376556891E-4</v>
      </c>
      <c r="V206" s="235">
        <f t="shared" si="43"/>
        <v>2.2736796764345147E-4</v>
      </c>
      <c r="W206" s="235">
        <f t="shared" si="43"/>
        <v>2.2223000880005678E-4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3.026688737184156E-2</v>
      </c>
      <c r="C207" s="235">
        <f t="shared" si="44"/>
        <v>3.0739825841239445E-2</v>
      </c>
      <c r="D207" s="235">
        <f t="shared" si="44"/>
        <v>3.239341727850345E-2</v>
      </c>
      <c r="E207" s="235">
        <f t="shared" si="44"/>
        <v>3.472391593812621E-2</v>
      </c>
      <c r="F207" s="235">
        <f t="shared" si="44"/>
        <v>3.3096222090212034E-2</v>
      </c>
      <c r="G207" s="235">
        <f t="shared" si="44"/>
        <v>3.198986829955839E-2</v>
      </c>
      <c r="H207" s="235">
        <f t="shared" si="44"/>
        <v>3.4813381209375598E-2</v>
      </c>
      <c r="I207" s="235">
        <f t="shared" si="44"/>
        <v>3.415774546372418E-2</v>
      </c>
      <c r="J207" s="235">
        <f t="shared" si="44"/>
        <v>3.2768249436930949E-2</v>
      </c>
      <c r="K207" s="235">
        <f t="shared" si="44"/>
        <v>3.5003853268884833E-2</v>
      </c>
      <c r="L207" s="235">
        <f t="shared" si="44"/>
        <v>3.3935363637727686E-2</v>
      </c>
      <c r="M207" s="235">
        <f t="shared" si="44"/>
        <v>3.351515528679936E-2</v>
      </c>
      <c r="N207" s="235">
        <f t="shared" si="44"/>
        <v>3.4926561212650559E-2</v>
      </c>
      <c r="O207" s="235">
        <f t="shared" si="44"/>
        <v>3.5644849400369584E-2</v>
      </c>
      <c r="P207" s="235">
        <f t="shared" si="44"/>
        <v>3.5739813566597611E-2</v>
      </c>
      <c r="Q207" s="235">
        <f t="shared" si="44"/>
        <v>3.3562258217046954E-2</v>
      </c>
      <c r="R207" s="235">
        <f t="shared" si="44"/>
        <v>3.3845663741142534E-2</v>
      </c>
      <c r="S207" s="235">
        <f t="shared" si="44"/>
        <v>3.514416596965389E-2</v>
      </c>
      <c r="T207" s="235">
        <f t="shared" si="44"/>
        <v>3.3802502384682916E-2</v>
      </c>
      <c r="U207" s="235">
        <f t="shared" si="44"/>
        <v>3.2083222263688954E-2</v>
      </c>
      <c r="V207" s="235">
        <f t="shared" si="44"/>
        <v>3.1765401943365912E-2</v>
      </c>
      <c r="W207" s="235">
        <f t="shared" si="44"/>
        <v>3.1047581708965794E-2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5.5238015338914209E-4</v>
      </c>
      <c r="C208" s="235">
        <f t="shared" si="45"/>
        <v>5.6101142825596838E-4</v>
      </c>
      <c r="D208" s="235">
        <f t="shared" si="45"/>
        <v>5.9118998875798564E-4</v>
      </c>
      <c r="E208" s="235">
        <f t="shared" si="45"/>
        <v>6.3372231761163749E-4</v>
      </c>
      <c r="F208" s="235">
        <f t="shared" si="45"/>
        <v>6.0401639620863683E-4</v>
      </c>
      <c r="G208" s="235">
        <f t="shared" si="45"/>
        <v>5.8382509377717304E-4</v>
      </c>
      <c r="H208" s="235">
        <f t="shared" si="45"/>
        <v>6.3535508677116847E-4</v>
      </c>
      <c r="I208" s="235">
        <f t="shared" si="45"/>
        <v>6.233895295170962E-4</v>
      </c>
      <c r="J208" s="235">
        <f t="shared" si="45"/>
        <v>5.9803079278991926E-4</v>
      </c>
      <c r="K208" s="235">
        <f t="shared" si="45"/>
        <v>6.3883126138256736E-4</v>
      </c>
      <c r="L208" s="235">
        <f t="shared" si="45"/>
        <v>6.1933099169502771E-4</v>
      </c>
      <c r="M208" s="235">
        <f t="shared" si="45"/>
        <v>6.1166205796921874E-4</v>
      </c>
      <c r="N208" s="235">
        <f t="shared" si="45"/>
        <v>6.3742065720137316E-4</v>
      </c>
      <c r="O208" s="235">
        <f t="shared" si="45"/>
        <v>6.5052964110300039E-4</v>
      </c>
      <c r="P208" s="235">
        <f t="shared" si="45"/>
        <v>6.5226276681437819E-4</v>
      </c>
      <c r="Q208" s="235">
        <f t="shared" si="45"/>
        <v>6.1252170116660447E-4</v>
      </c>
      <c r="R208" s="235">
        <f t="shared" si="45"/>
        <v>6.176939405497956E-4</v>
      </c>
      <c r="S208" s="235">
        <f t="shared" si="45"/>
        <v>6.4139201202141106E-4</v>
      </c>
      <c r="T208" s="235">
        <f t="shared" si="45"/>
        <v>6.1690623230584076E-4</v>
      </c>
      <c r="U208" s="235">
        <f t="shared" si="45"/>
        <v>5.855288327970597E-4</v>
      </c>
      <c r="V208" s="235">
        <f t="shared" si="45"/>
        <v>5.7972851262758096E-4</v>
      </c>
      <c r="W208" s="235">
        <f t="shared" si="45"/>
        <v>5.6662806902026608E-4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4.6049048086412329E-3</v>
      </c>
      <c r="C209" s="302">
        <f t="shared" si="46"/>
        <v>4.5605726701287734E-3</v>
      </c>
      <c r="D209" s="302">
        <f t="shared" si="46"/>
        <v>4.6588783976044034E-3</v>
      </c>
      <c r="E209" s="302">
        <f t="shared" si="46"/>
        <v>4.7099806219224249E-3</v>
      </c>
      <c r="F209" s="302">
        <f t="shared" si="46"/>
        <v>4.7411473990389636E-3</v>
      </c>
      <c r="G209" s="302">
        <f t="shared" si="46"/>
        <v>4.6947535482105372E-3</v>
      </c>
      <c r="H209" s="302">
        <f t="shared" si="46"/>
        <v>4.6004799879606336E-3</v>
      </c>
      <c r="I209" s="302">
        <f t="shared" si="46"/>
        <v>4.6967482623911623E-3</v>
      </c>
      <c r="J209" s="302">
        <f t="shared" si="46"/>
        <v>4.7209042232221211E-3</v>
      </c>
      <c r="K209" s="302">
        <f t="shared" si="46"/>
        <v>4.6938581712978808E-3</v>
      </c>
      <c r="L209" s="302">
        <f t="shared" si="46"/>
        <v>4.6211708616518549E-3</v>
      </c>
      <c r="M209" s="302">
        <f t="shared" si="46"/>
        <v>4.6179715924339077E-3</v>
      </c>
      <c r="N209" s="302">
        <f t="shared" si="46"/>
        <v>4.6810207473595546E-3</v>
      </c>
      <c r="O209" s="302">
        <f t="shared" si="46"/>
        <v>4.6233824415640133E-3</v>
      </c>
      <c r="P209" s="302">
        <f t="shared" si="46"/>
        <v>4.6874628225290708E-3</v>
      </c>
      <c r="Q209" s="302">
        <f t="shared" si="46"/>
        <v>4.7262012507682709E-3</v>
      </c>
      <c r="R209" s="302">
        <f t="shared" si="46"/>
        <v>4.7173881372101845E-3</v>
      </c>
      <c r="S209" s="302">
        <f t="shared" si="46"/>
        <v>4.6846282412379807E-3</v>
      </c>
      <c r="T209" s="302">
        <f t="shared" si="46"/>
        <v>4.7187189344236428E-3</v>
      </c>
      <c r="U209" s="302">
        <f t="shared" si="46"/>
        <v>4.7767834738817305E-3</v>
      </c>
      <c r="V209" s="302">
        <f t="shared" si="46"/>
        <v>4.7894890489110836E-3</v>
      </c>
      <c r="W209" s="302">
        <f t="shared" si="46"/>
        <v>4.8240114113483413E-3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0.47042974868902154</v>
      </c>
      <c r="C210" s="303">
        <f t="shared" si="47"/>
        <v>0.46607680203974383</v>
      </c>
      <c r="D210" s="303">
        <f t="shared" si="47"/>
        <v>0.47655249631679625</v>
      </c>
      <c r="E210" s="303">
        <f t="shared" si="47"/>
        <v>0.47200491529919397</v>
      </c>
      <c r="F210" s="303">
        <f t="shared" si="47"/>
        <v>0.48514841047581686</v>
      </c>
      <c r="G210" s="303">
        <f t="shared" si="47"/>
        <v>0.48012190521342973</v>
      </c>
      <c r="H210" s="303">
        <f t="shared" si="47"/>
        <v>0.4759792300615277</v>
      </c>
      <c r="I210" s="303">
        <f t="shared" si="47"/>
        <v>0.47427594608161622</v>
      </c>
      <c r="J210" s="303">
        <f t="shared" si="47"/>
        <v>0.48299848722344507</v>
      </c>
      <c r="K210" s="303">
        <f t="shared" si="47"/>
        <v>0.47743847357363467</v>
      </c>
      <c r="L210" s="303">
        <f t="shared" si="47"/>
        <v>0.46622729463876522</v>
      </c>
      <c r="M210" s="303">
        <f t="shared" si="47"/>
        <v>0.4536188005524287</v>
      </c>
      <c r="N210" s="303">
        <f t="shared" si="47"/>
        <v>0.47629757849363408</v>
      </c>
      <c r="O210" s="303">
        <f t="shared" si="47"/>
        <v>0.47496377081336122</v>
      </c>
      <c r="P210" s="303">
        <f t="shared" si="47"/>
        <v>0.48074213672439503</v>
      </c>
      <c r="Q210" s="303">
        <f t="shared" si="47"/>
        <v>0.48375879865292842</v>
      </c>
      <c r="R210" s="303">
        <f t="shared" si="47"/>
        <v>0.48294186080779145</v>
      </c>
      <c r="S210" s="303">
        <f t="shared" si="47"/>
        <v>0.47965906259013885</v>
      </c>
      <c r="T210" s="303">
        <f t="shared" si="47"/>
        <v>0.4830651152914649</v>
      </c>
      <c r="U210" s="303">
        <f t="shared" si="47"/>
        <v>0.48848970183558293</v>
      </c>
      <c r="V210" s="303">
        <f t="shared" si="47"/>
        <v>0.48969337892473042</v>
      </c>
      <c r="W210" s="303">
        <f t="shared" si="47"/>
        <v>0.49300552251899987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5.635328459486532E-2</v>
      </c>
      <c r="C211" s="304">
        <f t="shared" si="48"/>
        <v>0.10313498402977563</v>
      </c>
      <c r="D211" s="304">
        <f t="shared" si="48"/>
        <v>0.22077994482505239</v>
      </c>
      <c r="E211" s="304">
        <f t="shared" si="48"/>
        <v>0.29099228642265368</v>
      </c>
      <c r="F211" s="304">
        <f t="shared" si="48"/>
        <v>0.27327704303938921</v>
      </c>
      <c r="G211" s="304">
        <f t="shared" si="48"/>
        <v>0.19552290476700063</v>
      </c>
      <c r="H211" s="304">
        <f t="shared" si="48"/>
        <v>0.31769593379960137</v>
      </c>
      <c r="I211" s="304">
        <f t="shared" si="48"/>
        <v>0.29972026228142296</v>
      </c>
      <c r="J211" s="304">
        <f t="shared" si="48"/>
        <v>0.25099827749846432</v>
      </c>
      <c r="K211" s="304">
        <f t="shared" si="48"/>
        <v>0.3477199913895202</v>
      </c>
      <c r="L211" s="304">
        <f t="shared" si="48"/>
        <v>0.29018348212302403</v>
      </c>
      <c r="M211" s="304">
        <f t="shared" si="48"/>
        <v>0.23380457067802451</v>
      </c>
      <c r="N211" s="304">
        <f t="shared" si="48"/>
        <v>0.34834483889068663</v>
      </c>
      <c r="O211" s="304">
        <f t="shared" si="48"/>
        <v>0.37654869446662503</v>
      </c>
      <c r="P211" s="304">
        <f t="shared" si="48"/>
        <v>0.37989174009521093</v>
      </c>
      <c r="Q211" s="304">
        <f t="shared" si="48"/>
        <v>0.31001206367680106</v>
      </c>
      <c r="R211" s="304">
        <f t="shared" si="48"/>
        <v>0.33233416503707647</v>
      </c>
      <c r="S211" s="304">
        <f t="shared" si="48"/>
        <v>0.42076612734563662</v>
      </c>
      <c r="T211" s="304">
        <f t="shared" si="48"/>
        <v>0.32893532115521873</v>
      </c>
      <c r="U211" s="304">
        <f t="shared" si="48"/>
        <v>0.19323200734549295</v>
      </c>
      <c r="V211" s="304">
        <f t="shared" si="48"/>
        <v>0.16802363431691811</v>
      </c>
      <c r="W211" s="304">
        <f t="shared" si="48"/>
        <v>0.11072614631569568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0.41407646409415605</v>
      </c>
      <c r="C212" s="304">
        <f t="shared" si="49"/>
        <v>0.36294181800996822</v>
      </c>
      <c r="D212" s="304">
        <f t="shared" si="49"/>
        <v>0.25577255149174383</v>
      </c>
      <c r="E212" s="304">
        <f t="shared" si="49"/>
        <v>0.18101262887654035</v>
      </c>
      <c r="F212" s="304">
        <f t="shared" si="49"/>
        <v>0.21187136743642768</v>
      </c>
      <c r="G212" s="304">
        <f t="shared" si="49"/>
        <v>0.28459900044642927</v>
      </c>
      <c r="H212" s="304">
        <f t="shared" si="49"/>
        <v>0.15828329626192628</v>
      </c>
      <c r="I212" s="304">
        <f t="shared" si="49"/>
        <v>0.17455568380019321</v>
      </c>
      <c r="J212" s="304">
        <f t="shared" si="49"/>
        <v>0.23200020972498067</v>
      </c>
      <c r="K212" s="304">
        <f t="shared" si="49"/>
        <v>0.12971848218411439</v>
      </c>
      <c r="L212" s="304">
        <f t="shared" si="49"/>
        <v>0.17604381251574117</v>
      </c>
      <c r="M212" s="304">
        <f t="shared" si="49"/>
        <v>0.21981422987440422</v>
      </c>
      <c r="N212" s="304">
        <f t="shared" si="49"/>
        <v>0.12795273960294742</v>
      </c>
      <c r="O212" s="304">
        <f t="shared" si="49"/>
        <v>9.841507634673613E-2</v>
      </c>
      <c r="P212" s="304">
        <f t="shared" si="49"/>
        <v>0.10085039662918407</v>
      </c>
      <c r="Q212" s="304">
        <f t="shared" si="49"/>
        <v>0.17374673497612733</v>
      </c>
      <c r="R212" s="304">
        <f t="shared" si="49"/>
        <v>0.15060769577071495</v>
      </c>
      <c r="S212" s="304">
        <f t="shared" si="49"/>
        <v>5.8892935244502176E-2</v>
      </c>
      <c r="T212" s="304">
        <f t="shared" si="49"/>
        <v>0.15412979413624617</v>
      </c>
      <c r="U212" s="304">
        <f t="shared" si="49"/>
        <v>0.29525769449008998</v>
      </c>
      <c r="V212" s="304">
        <f t="shared" si="49"/>
        <v>0.32166974460781239</v>
      </c>
      <c r="W212" s="304">
        <f t="shared" si="49"/>
        <v>0.38227937620330432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0.32140688771127357</v>
      </c>
      <c r="C213" s="303">
        <f t="shared" si="50"/>
        <v>0.31843286865993492</v>
      </c>
      <c r="D213" s="303">
        <f t="shared" si="50"/>
        <v>0.3255900697161716</v>
      </c>
      <c r="E213" s="303">
        <f t="shared" si="50"/>
        <v>0.32890662715402053</v>
      </c>
      <c r="F213" s="303">
        <f t="shared" si="50"/>
        <v>0.33146296790040297</v>
      </c>
      <c r="G213" s="303">
        <f t="shared" si="50"/>
        <v>0.32802876031265932</v>
      </c>
      <c r="H213" s="303">
        <f t="shared" si="50"/>
        <v>0.32519840289780133</v>
      </c>
      <c r="I213" s="303">
        <f t="shared" si="50"/>
        <v>0.32832148478608775</v>
      </c>
      <c r="J213" s="303">
        <f t="shared" si="50"/>
        <v>0.32999409790804252</v>
      </c>
      <c r="K213" s="303">
        <f t="shared" si="50"/>
        <v>0.32824388209156385</v>
      </c>
      <c r="L213" s="303">
        <f t="shared" si="50"/>
        <v>0.32300149774598264</v>
      </c>
      <c r="M213" s="303">
        <f t="shared" si="50"/>
        <v>0.32228192616012319</v>
      </c>
      <c r="N213" s="303">
        <f t="shared" si="50"/>
        <v>0.32736790698961415</v>
      </c>
      <c r="O213" s="303">
        <f t="shared" si="50"/>
        <v>0.3233897315825528</v>
      </c>
      <c r="P213" s="303">
        <f t="shared" si="50"/>
        <v>0.32786870548026609</v>
      </c>
      <c r="Q213" s="303">
        <f t="shared" si="50"/>
        <v>0.33051355768056451</v>
      </c>
      <c r="R213" s="303">
        <f t="shared" si="50"/>
        <v>0.3299554096234088</v>
      </c>
      <c r="S213" s="303">
        <f t="shared" si="50"/>
        <v>0.32788896972751086</v>
      </c>
      <c r="T213" s="303">
        <f t="shared" si="50"/>
        <v>0.33003961951894439</v>
      </c>
      <c r="U213" s="303">
        <f t="shared" si="50"/>
        <v>0.33374580409405713</v>
      </c>
      <c r="V213" s="303">
        <f t="shared" si="50"/>
        <v>0.33456818003458916</v>
      </c>
      <c r="W213" s="303">
        <f t="shared" si="50"/>
        <v>0.33683110189965715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3.8501676104494217E-2</v>
      </c>
      <c r="C214" s="304">
        <f t="shared" si="51"/>
        <v>7.0463856343138773E-2</v>
      </c>
      <c r="D214" s="304">
        <f t="shared" si="51"/>
        <v>0.15084121515069235</v>
      </c>
      <c r="E214" s="304">
        <f t="shared" si="51"/>
        <v>8.3973585583252505E-2</v>
      </c>
      <c r="F214" s="304">
        <f t="shared" si="51"/>
        <v>0.18670826862246781</v>
      </c>
      <c r="G214" s="304">
        <f t="shared" si="51"/>
        <v>0.13358510696348724</v>
      </c>
      <c r="H214" s="304">
        <f t="shared" si="51"/>
        <v>0.21705613134716206</v>
      </c>
      <c r="I214" s="304">
        <f t="shared" si="51"/>
        <v>0.17488683790791262</v>
      </c>
      <c r="J214" s="304">
        <f t="shared" si="51"/>
        <v>0.17148697635829305</v>
      </c>
      <c r="K214" s="304">
        <f t="shared" si="51"/>
        <v>0.20824462623711709</v>
      </c>
      <c r="L214" s="304">
        <f t="shared" si="51"/>
        <v>0.16216841946909355</v>
      </c>
      <c r="M214" s="304">
        <f t="shared" si="51"/>
        <v>2.8665092502401689E-2</v>
      </c>
      <c r="N214" s="304">
        <f t="shared" si="51"/>
        <v>0.21352558394755042</v>
      </c>
      <c r="O214" s="304">
        <f t="shared" si="51"/>
        <v>0.22508887087244411</v>
      </c>
      <c r="P214" s="304">
        <f t="shared" si="51"/>
        <v>0.22734020938537738</v>
      </c>
      <c r="Q214" s="304">
        <f t="shared" si="51"/>
        <v>0.21180635964664946</v>
      </c>
      <c r="R214" s="304">
        <f t="shared" si="51"/>
        <v>0.22705725979778849</v>
      </c>
      <c r="S214" s="304">
        <f t="shared" si="51"/>
        <v>0.28597848815509058</v>
      </c>
      <c r="T214" s="304">
        <f t="shared" si="51"/>
        <v>0.22473510258530618</v>
      </c>
      <c r="U214" s="304">
        <f t="shared" si="51"/>
        <v>0.13201992063680518</v>
      </c>
      <c r="V214" s="304">
        <f t="shared" si="51"/>
        <v>0.1147970627245286</v>
      </c>
      <c r="W214" s="304">
        <f t="shared" si="51"/>
        <v>7.5650288220008952E-2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0.28290521160677934</v>
      </c>
      <c r="C215" s="304">
        <f t="shared" si="52"/>
        <v>0.24796901231679627</v>
      </c>
      <c r="D215" s="304">
        <f t="shared" si="52"/>
        <v>0.17474885456547937</v>
      </c>
      <c r="E215" s="304">
        <f t="shared" si="52"/>
        <v>0.2449330415707679</v>
      </c>
      <c r="F215" s="304">
        <f t="shared" si="52"/>
        <v>0.14475469927793519</v>
      </c>
      <c r="G215" s="304">
        <f t="shared" si="52"/>
        <v>0.19444365334917194</v>
      </c>
      <c r="H215" s="304">
        <f t="shared" si="52"/>
        <v>0.10814227155063938</v>
      </c>
      <c r="I215" s="304">
        <f t="shared" si="52"/>
        <v>0.15343464687817515</v>
      </c>
      <c r="J215" s="304">
        <f t="shared" si="52"/>
        <v>0.15850712154974936</v>
      </c>
      <c r="K215" s="304">
        <f t="shared" si="52"/>
        <v>0.11999925585444665</v>
      </c>
      <c r="L215" s="304">
        <f t="shared" si="52"/>
        <v>0.16083307827688917</v>
      </c>
      <c r="M215" s="304">
        <f t="shared" si="52"/>
        <v>0.29361683365772145</v>
      </c>
      <c r="N215" s="304">
        <f t="shared" si="52"/>
        <v>0.11384232304206367</v>
      </c>
      <c r="O215" s="304">
        <f t="shared" si="52"/>
        <v>9.8300860710108823E-2</v>
      </c>
      <c r="P215" s="304">
        <f t="shared" si="52"/>
        <v>0.10052849609488865</v>
      </c>
      <c r="Q215" s="304">
        <f t="shared" si="52"/>
        <v>0.11870719803391508</v>
      </c>
      <c r="R215" s="304">
        <f t="shared" si="52"/>
        <v>0.10289814982562032</v>
      </c>
      <c r="S215" s="304">
        <f t="shared" si="52"/>
        <v>4.1910481572420319E-2</v>
      </c>
      <c r="T215" s="304">
        <f t="shared" si="52"/>
        <v>0.10530451693363814</v>
      </c>
      <c r="U215" s="304">
        <f t="shared" si="52"/>
        <v>0.20172588345725195</v>
      </c>
      <c r="V215" s="304">
        <f t="shared" si="52"/>
        <v>0.21977111731006038</v>
      </c>
      <c r="W215" s="304">
        <f t="shared" si="52"/>
        <v>0.26118081367964818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0.17085009580638505</v>
      </c>
      <c r="C216" s="303">
        <f t="shared" si="53"/>
        <v>0.1777103056391241</v>
      </c>
      <c r="D216" s="303">
        <f t="shared" si="53"/>
        <v>0.15819212634389737</v>
      </c>
      <c r="E216" s="303">
        <f t="shared" si="53"/>
        <v>0.15685355958531685</v>
      </c>
      <c r="F216" s="303">
        <f t="shared" si="53"/>
        <v>0.14288154850370655</v>
      </c>
      <c r="G216" s="303">
        <f t="shared" si="53"/>
        <v>0.15258425291940919</v>
      </c>
      <c r="H216" s="303">
        <f t="shared" si="53"/>
        <v>0.15660028773425416</v>
      </c>
      <c r="I216" s="303">
        <f t="shared" si="53"/>
        <v>0.15579274409263472</v>
      </c>
      <c r="J216" s="303">
        <f t="shared" si="53"/>
        <v>0.1468750134606551</v>
      </c>
      <c r="K216" s="303">
        <f t="shared" si="53"/>
        <v>0.15179635037483769</v>
      </c>
      <c r="L216" s="303">
        <f t="shared" si="53"/>
        <v>0.16947728021132996</v>
      </c>
      <c r="M216" s="303">
        <f t="shared" si="53"/>
        <v>0.18326264957063437</v>
      </c>
      <c r="N216" s="303">
        <f t="shared" si="53"/>
        <v>0.15390958479338065</v>
      </c>
      <c r="O216" s="303">
        <f t="shared" si="53"/>
        <v>0.15850297734993102</v>
      </c>
      <c r="P216" s="303">
        <f t="shared" si="53"/>
        <v>0.14807893271848621</v>
      </c>
      <c r="Q216" s="303">
        <f t="shared" si="53"/>
        <v>0.14473188780768922</v>
      </c>
      <c r="R216" s="303">
        <f t="shared" si="53"/>
        <v>0.14580952041959494</v>
      </c>
      <c r="S216" s="303">
        <f t="shared" si="53"/>
        <v>0.14978827264091413</v>
      </c>
      <c r="T216" s="303">
        <f t="shared" si="53"/>
        <v>0.14564736820637655</v>
      </c>
      <c r="U216" s="303">
        <f t="shared" si="53"/>
        <v>0.13831649823735209</v>
      </c>
      <c r="V216" s="303">
        <f t="shared" si="53"/>
        <v>0.13662119689910462</v>
      </c>
      <c r="W216" s="303">
        <f t="shared" si="53"/>
        <v>0.13178733221318015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5.1669642243330084E-3</v>
      </c>
      <c r="C217" s="304">
        <f t="shared" si="54"/>
        <v>9.4563214298880784E-3</v>
      </c>
      <c r="D217" s="304">
        <f t="shared" si="54"/>
        <v>2.0243045007268361E-2</v>
      </c>
      <c r="E217" s="304">
        <f t="shared" si="54"/>
        <v>1.1269340880642451E-2</v>
      </c>
      <c r="F217" s="304">
        <f t="shared" si="54"/>
        <v>2.5056440185647892E-2</v>
      </c>
      <c r="G217" s="304">
        <f t="shared" si="54"/>
        <v>1.7927257678620065E-2</v>
      </c>
      <c r="H217" s="304">
        <f t="shared" si="54"/>
        <v>2.9129154333413551E-2</v>
      </c>
      <c r="I217" s="304">
        <f t="shared" si="54"/>
        <v>2.3469992119938658E-2</v>
      </c>
      <c r="J217" s="304">
        <f t="shared" si="54"/>
        <v>2.3013727230407809E-2</v>
      </c>
      <c r="K217" s="304">
        <f t="shared" si="54"/>
        <v>2.7946641355470345E-2</v>
      </c>
      <c r="L217" s="304">
        <f t="shared" si="54"/>
        <v>2.1763167386253755E-2</v>
      </c>
      <c r="M217" s="304">
        <f t="shared" si="54"/>
        <v>3.8468846666604504E-3</v>
      </c>
      <c r="N217" s="304">
        <f t="shared" si="54"/>
        <v>2.8655351269448345E-2</v>
      </c>
      <c r="O217" s="304">
        <f t="shared" si="54"/>
        <v>3.0207156175148239E-2</v>
      </c>
      <c r="P217" s="304">
        <f t="shared" si="54"/>
        <v>3.0509288101083585E-2</v>
      </c>
      <c r="Q217" s="304">
        <f t="shared" si="54"/>
        <v>2.8424629613792343E-2</v>
      </c>
      <c r="R217" s="304">
        <f t="shared" si="54"/>
        <v>3.0471315977678E-2</v>
      </c>
      <c r="S217" s="304">
        <f t="shared" si="54"/>
        <v>3.8378604952570131E-2</v>
      </c>
      <c r="T217" s="304">
        <f t="shared" si="54"/>
        <v>3.0159680109992447E-2</v>
      </c>
      <c r="U217" s="304">
        <f t="shared" si="54"/>
        <v>1.7717208076300606E-2</v>
      </c>
      <c r="V217" s="304">
        <f t="shared" si="54"/>
        <v>1.5405882968479759E-2</v>
      </c>
      <c r="W217" s="304">
        <f t="shared" si="54"/>
        <v>1.0152345880537912E-2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0.12771696347855593</v>
      </c>
      <c r="C218" s="304">
        <f t="shared" si="55"/>
        <v>0.13497628970298259</v>
      </c>
      <c r="D218" s="304">
        <f t="shared" si="55"/>
        <v>0.1144976067220574</v>
      </c>
      <c r="E218" s="304">
        <f t="shared" si="55"/>
        <v>0.1127139545707579</v>
      </c>
      <c r="F218" s="304">
        <f t="shared" si="55"/>
        <v>9.8398879952227361E-2</v>
      </c>
      <c r="G218" s="304">
        <f t="shared" si="55"/>
        <v>0.10856245853082741</v>
      </c>
      <c r="H218" s="304">
        <f t="shared" si="55"/>
        <v>0.11295833019913702</v>
      </c>
      <c r="I218" s="304">
        <f t="shared" si="55"/>
        <v>0.11173166578099235</v>
      </c>
      <c r="J218" s="304">
        <f t="shared" si="55"/>
        <v>0.10258946876113825</v>
      </c>
      <c r="K218" s="304">
        <f t="shared" si="55"/>
        <v>0.10774568642399431</v>
      </c>
      <c r="L218" s="304">
        <f t="shared" si="55"/>
        <v>0.12613014958953711</v>
      </c>
      <c r="M218" s="304">
        <f t="shared" si="55"/>
        <v>0.14001208618998948</v>
      </c>
      <c r="N218" s="304">
        <f t="shared" si="55"/>
        <v>0.10997647759515489</v>
      </c>
      <c r="O218" s="304">
        <f t="shared" si="55"/>
        <v>0.11510374535107636</v>
      </c>
      <c r="P218" s="304">
        <f t="shared" si="55"/>
        <v>0.10407861785174817</v>
      </c>
      <c r="Q218" s="304">
        <f t="shared" si="55"/>
        <v>0.1003766310765892</v>
      </c>
      <c r="R218" s="304">
        <f t="shared" si="55"/>
        <v>0.10152916772735748</v>
      </c>
      <c r="S218" s="304">
        <f t="shared" si="55"/>
        <v>0.10578523829151612</v>
      </c>
      <c r="T218" s="304">
        <f t="shared" si="55"/>
        <v>0.10135571446022167</v>
      </c>
      <c r="U218" s="304">
        <f t="shared" si="55"/>
        <v>9.3527470739041357E-2</v>
      </c>
      <c r="V218" s="304">
        <f t="shared" si="55"/>
        <v>9.1721805710336654E-2</v>
      </c>
      <c r="W218" s="304">
        <f t="shared" si="55"/>
        <v>8.6584254600799493E-2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3.7966168103496116E-2</v>
      </c>
      <c r="C219" s="305">
        <f t="shared" si="56"/>
        <v>3.3277694506253432E-2</v>
      </c>
      <c r="D219" s="305">
        <f t="shared" si="56"/>
        <v>2.3451474614571588E-2</v>
      </c>
      <c r="E219" s="305">
        <f t="shared" si="56"/>
        <v>3.2870264133916506E-2</v>
      </c>
      <c r="F219" s="305">
        <f t="shared" si="56"/>
        <v>1.9426228365831279E-2</v>
      </c>
      <c r="G219" s="305">
        <f t="shared" si="56"/>
        <v>2.6094536709961723E-2</v>
      </c>
      <c r="H219" s="305">
        <f t="shared" si="56"/>
        <v>1.4512803201703593E-2</v>
      </c>
      <c r="I219" s="305">
        <f t="shared" si="56"/>
        <v>2.0591086191703703E-2</v>
      </c>
      <c r="J219" s="305">
        <f t="shared" si="56"/>
        <v>2.1271817469109042E-2</v>
      </c>
      <c r="K219" s="305">
        <f t="shared" si="56"/>
        <v>1.6104022595373045E-2</v>
      </c>
      <c r="L219" s="305">
        <f t="shared" si="56"/>
        <v>2.1583963235539069E-2</v>
      </c>
      <c r="M219" s="305">
        <f t="shared" si="56"/>
        <v>3.9403678713984439E-2</v>
      </c>
      <c r="N219" s="305">
        <f t="shared" si="56"/>
        <v>1.5277755928777408E-2</v>
      </c>
      <c r="O219" s="305">
        <f t="shared" si="56"/>
        <v>1.3192075823706443E-2</v>
      </c>
      <c r="P219" s="305">
        <f t="shared" si="56"/>
        <v>1.3491026765654453E-2</v>
      </c>
      <c r="Q219" s="305">
        <f t="shared" si="56"/>
        <v>1.5930627117307677E-2</v>
      </c>
      <c r="R219" s="305">
        <f t="shared" si="56"/>
        <v>1.3809036714559467E-2</v>
      </c>
      <c r="S219" s="305">
        <f t="shared" si="56"/>
        <v>5.6244293968278963E-3</v>
      </c>
      <c r="T219" s="305">
        <f t="shared" si="56"/>
        <v>1.4131973636162438E-2</v>
      </c>
      <c r="U219" s="305">
        <f t="shared" si="56"/>
        <v>2.7071819422010125E-2</v>
      </c>
      <c r="V219" s="305">
        <f t="shared" si="56"/>
        <v>2.9493508220288227E-2</v>
      </c>
      <c r="W219" s="305">
        <f t="shared" si="56"/>
        <v>3.5050731731842748E-2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</v>
      </c>
      <c r="C243" s="306">
        <f>IF(C$72=0,0,C$72/NFM_fec!C$72)</f>
        <v>0</v>
      </c>
      <c r="D243" s="306">
        <f>IF(D$72=0,0,D$72/NFM_fec!D$72)</f>
        <v>0</v>
      </c>
      <c r="E243" s="306">
        <f>IF(E$72=0,0,E$72/NFM_fec!E$72)</f>
        <v>0</v>
      </c>
      <c r="F243" s="306">
        <f>IF(F$72=0,0,F$72/NFM_fec!F$72)</f>
        <v>0</v>
      </c>
      <c r="G243" s="306">
        <f>IF(G$72=0,0,G$72/NFM_fec!G$72)</f>
        <v>0</v>
      </c>
      <c r="H243" s="306">
        <f>IF(H$72=0,0,H$72/NFM_fec!H$72)</f>
        <v>0</v>
      </c>
      <c r="I243" s="306">
        <f>IF(I$72=0,0,I$72/NFM_fec!I$72)</f>
        <v>0</v>
      </c>
      <c r="J243" s="306">
        <f>IF(J$72=0,0,J$72/NFM_fec!J$72)</f>
        <v>0</v>
      </c>
      <c r="K243" s="306">
        <f>IF(K$72=0,0,K$72/NFM_fec!K$72)</f>
        <v>0</v>
      </c>
      <c r="L243" s="306">
        <f>IF(L$72=0,0,L$72/NFM_fec!L$72)</f>
        <v>0</v>
      </c>
      <c r="M243" s="306">
        <f>IF(M$72=0,0,M$72/NFM_fec!M$72)</f>
        <v>0</v>
      </c>
      <c r="N243" s="306">
        <f>IF(N$72=0,0,N$72/NFM_fec!N$72)</f>
        <v>0</v>
      </c>
      <c r="O243" s="306">
        <f>IF(O$72=0,0,O$72/NFM_fec!O$72)</f>
        <v>0</v>
      </c>
      <c r="P243" s="306">
        <f>IF(P$72=0,0,P$72/NFM_fec!P$72)</f>
        <v>0</v>
      </c>
      <c r="Q243" s="306">
        <f>IF(Q$72=0,0,Q$72/NFM_fec!Q$72)</f>
        <v>0</v>
      </c>
      <c r="R243" s="306">
        <f>IF(R$72=0,0,R$72/NFM_fec!R$72)</f>
        <v>0</v>
      </c>
      <c r="S243" s="306">
        <f>IF(S$72=0,0,S$72/NFM_fec!S$72)</f>
        <v>0</v>
      </c>
      <c r="T243" s="306">
        <f>IF(T$72=0,0,T$72/NFM_fec!T$72)</f>
        <v>0</v>
      </c>
      <c r="U243" s="306">
        <f>IF(U$72=0,0,U$72/NFM_fec!U$72)</f>
        <v>0</v>
      </c>
      <c r="V243" s="306">
        <f>IF(V$72=0,0,V$72/NFM_fec!V$72)</f>
        <v>0</v>
      </c>
      <c r="W243" s="306">
        <f>IF(W$72=0,0,W$72/NFM_fec!W$72)</f>
        <v>0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</v>
      </c>
      <c r="C244" s="307">
        <f>IF(C$73=0,0,C$73/NFM_fec!C$73)</f>
        <v>0</v>
      </c>
      <c r="D244" s="307">
        <f>IF(D$73=0,0,D$73/NFM_fec!D$73)</f>
        <v>0</v>
      </c>
      <c r="E244" s="307">
        <f>IF(E$73=0,0,E$73/NFM_fec!E$73)</f>
        <v>0</v>
      </c>
      <c r="F244" s="307">
        <f>IF(F$73=0,0,F$73/NFM_fec!F$73)</f>
        <v>0</v>
      </c>
      <c r="G244" s="307">
        <f>IF(G$73=0,0,G$73/NFM_fec!G$73)</f>
        <v>0</v>
      </c>
      <c r="H244" s="307">
        <f>IF(H$73=0,0,H$73/NFM_fec!H$73)</f>
        <v>0</v>
      </c>
      <c r="I244" s="307">
        <f>IF(I$73=0,0,I$73/NFM_fec!I$73)</f>
        <v>0</v>
      </c>
      <c r="J244" s="307">
        <f>IF(J$73=0,0,J$73/NFM_fec!J$73)</f>
        <v>0</v>
      </c>
      <c r="K244" s="307">
        <f>IF(K$73=0,0,K$73/NFM_fec!K$73)</f>
        <v>0</v>
      </c>
      <c r="L244" s="307">
        <f>IF(L$73=0,0,L$73/NFM_fec!L$73)</f>
        <v>0</v>
      </c>
      <c r="M244" s="307">
        <f>IF(M$73=0,0,M$73/NFM_fec!M$73)</f>
        <v>0</v>
      </c>
      <c r="N244" s="307">
        <f>IF(N$73=0,0,N$73/NFM_fec!N$73)</f>
        <v>0</v>
      </c>
      <c r="O244" s="307">
        <f>IF(O$73=0,0,O$73/NFM_fec!O$73)</f>
        <v>0</v>
      </c>
      <c r="P244" s="307">
        <f>IF(P$73=0,0,P$73/NFM_fec!P$73)</f>
        <v>0</v>
      </c>
      <c r="Q244" s="307">
        <f>IF(Q$73=0,0,Q$73/NFM_fec!Q$73)</f>
        <v>0</v>
      </c>
      <c r="R244" s="307">
        <f>IF(R$73=0,0,R$73/NFM_fec!R$73)</f>
        <v>0</v>
      </c>
      <c r="S244" s="307">
        <f>IF(S$73=0,0,S$73/NFM_fec!S$73)</f>
        <v>0</v>
      </c>
      <c r="T244" s="307">
        <f>IF(T$73=0,0,T$73/NFM_fec!T$73)</f>
        <v>0</v>
      </c>
      <c r="U244" s="307">
        <f>IF(U$73=0,0,U$73/NFM_fec!U$73)</f>
        <v>0</v>
      </c>
      <c r="V244" s="307">
        <f>IF(V$73=0,0,V$73/NFM_fec!V$73)</f>
        <v>0</v>
      </c>
      <c r="W244" s="307">
        <f>IF(W$73=0,0,W$73/NFM_fec!W$73)</f>
        <v>0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</v>
      </c>
      <c r="C245" s="308">
        <f>IF(C$74=0,0,C$74/NFM_fec!C$74)</f>
        <v>0</v>
      </c>
      <c r="D245" s="308">
        <f>IF(D$74=0,0,D$74/NFM_fec!D$74)</f>
        <v>0</v>
      </c>
      <c r="E245" s="308">
        <f>IF(E$74=0,0,E$74/NFM_fec!E$74)</f>
        <v>0</v>
      </c>
      <c r="F245" s="308">
        <f>IF(F$74=0,0,F$74/NFM_fec!F$74)</f>
        <v>0</v>
      </c>
      <c r="G245" s="308">
        <f>IF(G$74=0,0,G$74/NFM_fec!G$74)</f>
        <v>0</v>
      </c>
      <c r="H245" s="308">
        <f>IF(H$74=0,0,H$74/NFM_fec!H$74)</f>
        <v>0</v>
      </c>
      <c r="I245" s="308">
        <f>IF(I$74=0,0,I$74/NFM_fec!I$74)</f>
        <v>0</v>
      </c>
      <c r="J245" s="308">
        <f>IF(J$74=0,0,J$74/NFM_fec!J$74)</f>
        <v>0</v>
      </c>
      <c r="K245" s="308">
        <f>IF(K$74=0,0,K$74/NFM_fec!K$74)</f>
        <v>0</v>
      </c>
      <c r="L245" s="308">
        <f>IF(L$74=0,0,L$74/NFM_fec!L$74)</f>
        <v>0</v>
      </c>
      <c r="M245" s="308">
        <f>IF(M$74=0,0,M$74/NFM_fec!M$74)</f>
        <v>0</v>
      </c>
      <c r="N245" s="308">
        <f>IF(N$74=0,0,N$74/NFM_fec!N$74)</f>
        <v>0</v>
      </c>
      <c r="O245" s="308">
        <f>IF(O$74=0,0,O$74/NFM_fec!O$74)</f>
        <v>0</v>
      </c>
      <c r="P245" s="308">
        <f>IF(P$74=0,0,P$74/NFM_fec!P$74)</f>
        <v>0</v>
      </c>
      <c r="Q245" s="308">
        <f>IF(Q$74=0,0,Q$74/NFM_fec!Q$74)</f>
        <v>0</v>
      </c>
      <c r="R245" s="308">
        <f>IF(R$74=0,0,R$74/NFM_fec!R$74)</f>
        <v>0</v>
      </c>
      <c r="S245" s="308">
        <f>IF(S$74=0,0,S$74/NFM_fec!S$74)</f>
        <v>0</v>
      </c>
      <c r="T245" s="308">
        <f>IF(T$74=0,0,T$74/NFM_fec!T$74)</f>
        <v>0</v>
      </c>
      <c r="U245" s="308">
        <f>IF(U$74=0,0,U$74/NFM_fec!U$74)</f>
        <v>0</v>
      </c>
      <c r="V245" s="308">
        <f>IF(V$74=0,0,V$74/NFM_fec!V$74)</f>
        <v>0</v>
      </c>
      <c r="W245" s="308">
        <f>IF(W$74=0,0,W$74/NFM_fec!W$74)</f>
        <v>0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</v>
      </c>
      <c r="C246" s="308">
        <f>IF(C$75=0,0,C$75/NFM_fec!C$75)</f>
        <v>0</v>
      </c>
      <c r="D246" s="308">
        <f>IF(D$75=0,0,D$75/NFM_fec!D$75)</f>
        <v>0</v>
      </c>
      <c r="E246" s="308">
        <f>IF(E$75=0,0,E$75/NFM_fec!E$75)</f>
        <v>0</v>
      </c>
      <c r="F246" s="308">
        <f>IF(F$75=0,0,F$75/NFM_fec!F$75)</f>
        <v>0</v>
      </c>
      <c r="G246" s="308">
        <f>IF(G$75=0,0,G$75/NFM_fec!G$75)</f>
        <v>0</v>
      </c>
      <c r="H246" s="308">
        <f>IF(H$75=0,0,H$75/NFM_fec!H$75)</f>
        <v>0</v>
      </c>
      <c r="I246" s="308">
        <f>IF(I$75=0,0,I$75/NFM_fec!I$75)</f>
        <v>0</v>
      </c>
      <c r="J246" s="308">
        <f>IF(J$75=0,0,J$75/NFM_fec!J$75)</f>
        <v>0</v>
      </c>
      <c r="K246" s="308">
        <f>IF(K$75=0,0,K$75/NFM_fec!K$75)</f>
        <v>0</v>
      </c>
      <c r="L246" s="308">
        <f>IF(L$75=0,0,L$75/NFM_fec!L$75)</f>
        <v>0</v>
      </c>
      <c r="M246" s="308">
        <f>IF(M$75=0,0,M$75/NFM_fec!M$75)</f>
        <v>0</v>
      </c>
      <c r="N246" s="308">
        <f>IF(N$75=0,0,N$75/NFM_fec!N$75)</f>
        <v>0</v>
      </c>
      <c r="O246" s="308">
        <f>IF(O$75=0,0,O$75/NFM_fec!O$75)</f>
        <v>0</v>
      </c>
      <c r="P246" s="308">
        <f>IF(P$75=0,0,P$75/NFM_fec!P$75)</f>
        <v>0</v>
      </c>
      <c r="Q246" s="308">
        <f>IF(Q$75=0,0,Q$75/NFM_fec!Q$75)</f>
        <v>0</v>
      </c>
      <c r="R246" s="308">
        <f>IF(R$75=0,0,R$75/NFM_fec!R$75)</f>
        <v>0</v>
      </c>
      <c r="S246" s="308">
        <f>IF(S$75=0,0,S$75/NFM_fec!S$75)</f>
        <v>0</v>
      </c>
      <c r="T246" s="308">
        <f>IF(T$75=0,0,T$75/NFM_fec!T$75)</f>
        <v>0</v>
      </c>
      <c r="U246" s="308">
        <f>IF(U$75=0,0,U$75/NFM_fec!U$75)</f>
        <v>0</v>
      </c>
      <c r="V246" s="308">
        <f>IF(V$75=0,0,V$75/NFM_fec!V$75)</f>
        <v>0</v>
      </c>
      <c r="W246" s="308">
        <f>IF(W$75=0,0,W$75/NFM_fec!W$75)</f>
        <v>0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</v>
      </c>
      <c r="C247" s="308">
        <f>IF(C$76=0,0,C$76/NFM_fec!C$76)</f>
        <v>0</v>
      </c>
      <c r="D247" s="308">
        <f>IF(D$76=0,0,D$76/NFM_fec!D$76)</f>
        <v>0</v>
      </c>
      <c r="E247" s="308">
        <f>IF(E$76=0,0,E$76/NFM_fec!E$76)</f>
        <v>0</v>
      </c>
      <c r="F247" s="308">
        <f>IF(F$76=0,0,F$76/NFM_fec!F$76)</f>
        <v>0</v>
      </c>
      <c r="G247" s="308">
        <f>IF(G$76=0,0,G$76/NFM_fec!G$76)</f>
        <v>0</v>
      </c>
      <c r="H247" s="308">
        <f>IF(H$76=0,0,H$76/NFM_fec!H$76)</f>
        <v>0</v>
      </c>
      <c r="I247" s="308">
        <f>IF(I$76=0,0,I$76/NFM_fec!I$76)</f>
        <v>0</v>
      </c>
      <c r="J247" s="308">
        <f>IF(J$76=0,0,J$76/NFM_fec!J$76)</f>
        <v>0</v>
      </c>
      <c r="K247" s="308">
        <f>IF(K$76=0,0,K$76/NFM_fec!K$76)</f>
        <v>0</v>
      </c>
      <c r="L247" s="308">
        <f>IF(L$76=0,0,L$76/NFM_fec!L$76)</f>
        <v>0</v>
      </c>
      <c r="M247" s="308">
        <f>IF(M$76=0,0,M$76/NFM_fec!M$76)</f>
        <v>0</v>
      </c>
      <c r="N247" s="308">
        <f>IF(N$76=0,0,N$76/NFM_fec!N$76)</f>
        <v>0</v>
      </c>
      <c r="O247" s="308">
        <f>IF(O$76=0,0,O$76/NFM_fec!O$76)</f>
        <v>0</v>
      </c>
      <c r="P247" s="308">
        <f>IF(P$76=0,0,P$76/NFM_fec!P$76)</f>
        <v>0</v>
      </c>
      <c r="Q247" s="308">
        <f>IF(Q$76=0,0,Q$76/NFM_fec!Q$76)</f>
        <v>0</v>
      </c>
      <c r="R247" s="308">
        <f>IF(R$76=0,0,R$76/NFM_fec!R$76)</f>
        <v>0</v>
      </c>
      <c r="S247" s="308">
        <f>IF(S$76=0,0,S$76/NFM_fec!S$76)</f>
        <v>0</v>
      </c>
      <c r="T247" s="308">
        <f>IF(T$76=0,0,T$76/NFM_fec!T$76)</f>
        <v>0</v>
      </c>
      <c r="U247" s="308">
        <f>IF(U$76=0,0,U$76/NFM_fec!U$76)</f>
        <v>0</v>
      </c>
      <c r="V247" s="308">
        <f>IF(V$76=0,0,V$76/NFM_fec!V$76)</f>
        <v>0</v>
      </c>
      <c r="W247" s="308">
        <f>IF(W$76=0,0,W$76/NFM_fec!W$76)</f>
        <v>0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</v>
      </c>
      <c r="C248" s="309">
        <f>IF(C$77=0,0,C$77/NFM_fec!C$77)</f>
        <v>0</v>
      </c>
      <c r="D248" s="309">
        <f>IF(D$77=0,0,D$77/NFM_fec!D$77)</f>
        <v>0</v>
      </c>
      <c r="E248" s="309">
        <f>IF(E$77=0,0,E$77/NFM_fec!E$77)</f>
        <v>0</v>
      </c>
      <c r="F248" s="309">
        <f>IF(F$77=0,0,F$77/NFM_fec!F$77)</f>
        <v>0</v>
      </c>
      <c r="G248" s="309">
        <f>IF(G$77=0,0,G$77/NFM_fec!G$77)</f>
        <v>0</v>
      </c>
      <c r="H248" s="309">
        <f>IF(H$77=0,0,H$77/NFM_fec!H$77)</f>
        <v>0</v>
      </c>
      <c r="I248" s="309">
        <f>IF(I$77=0,0,I$77/NFM_fec!I$77)</f>
        <v>0</v>
      </c>
      <c r="J248" s="309">
        <f>IF(J$77=0,0,J$77/NFM_fec!J$77)</f>
        <v>0</v>
      </c>
      <c r="K248" s="309">
        <f>IF(K$77=0,0,K$77/NFM_fec!K$77)</f>
        <v>0</v>
      </c>
      <c r="L248" s="309">
        <f>IF(L$77=0,0,L$77/NFM_fec!L$77)</f>
        <v>0</v>
      </c>
      <c r="M248" s="309">
        <f>IF(M$77=0,0,M$77/NFM_fec!M$77)</f>
        <v>0</v>
      </c>
      <c r="N248" s="309">
        <f>IF(N$77=0,0,N$77/NFM_fec!N$77)</f>
        <v>0</v>
      </c>
      <c r="O248" s="309">
        <f>IF(O$77=0,0,O$77/NFM_fec!O$77)</f>
        <v>0</v>
      </c>
      <c r="P248" s="309">
        <f>IF(P$77=0,0,P$77/NFM_fec!P$77)</f>
        <v>0</v>
      </c>
      <c r="Q248" s="309">
        <f>IF(Q$77=0,0,Q$77/NFM_fec!Q$77)</f>
        <v>0</v>
      </c>
      <c r="R248" s="309">
        <f>IF(R$77=0,0,R$77/NFM_fec!R$77)</f>
        <v>0</v>
      </c>
      <c r="S248" s="309">
        <f>IF(S$77=0,0,S$77/NFM_fec!S$77)</f>
        <v>0</v>
      </c>
      <c r="T248" s="309">
        <f>IF(T$77=0,0,T$77/NFM_fec!T$77)</f>
        <v>0</v>
      </c>
      <c r="U248" s="309">
        <f>IF(U$77=0,0,U$77/NFM_fec!U$77)</f>
        <v>0</v>
      </c>
      <c r="V248" s="309">
        <f>IF(V$77=0,0,V$77/NFM_fec!V$77)</f>
        <v>0</v>
      </c>
      <c r="W248" s="309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</v>
      </c>
      <c r="C249" s="310">
        <f>IF(C$83=0,0,C$83/NFM_fec!C$83)</f>
        <v>0</v>
      </c>
      <c r="D249" s="310">
        <f>IF(D$83=0,0,D$83/NFM_fec!D$83)</f>
        <v>0</v>
      </c>
      <c r="E249" s="310">
        <f>IF(E$83=0,0,E$83/NFM_fec!E$83)</f>
        <v>0</v>
      </c>
      <c r="F249" s="310">
        <f>IF(F$83=0,0,F$83/NFM_fec!F$83)</f>
        <v>0</v>
      </c>
      <c r="G249" s="310">
        <f>IF(G$83=0,0,G$83/NFM_fec!G$83)</f>
        <v>0</v>
      </c>
      <c r="H249" s="310">
        <f>IF(H$83=0,0,H$83/NFM_fec!H$83)</f>
        <v>0</v>
      </c>
      <c r="I249" s="310">
        <f>IF(I$83=0,0,I$83/NFM_fec!I$83)</f>
        <v>0</v>
      </c>
      <c r="J249" s="310">
        <f>IF(J$83=0,0,J$83/NFM_fec!J$83)</f>
        <v>0</v>
      </c>
      <c r="K249" s="310">
        <f>IF(K$83=0,0,K$83/NFM_fec!K$83)</f>
        <v>0</v>
      </c>
      <c r="L249" s="310">
        <f>IF(L$83=0,0,L$83/NFM_fec!L$83)</f>
        <v>0</v>
      </c>
      <c r="M249" s="310">
        <f>IF(M$83=0,0,M$83/NFM_fec!M$83)</f>
        <v>0</v>
      </c>
      <c r="N249" s="310">
        <f>IF(N$83=0,0,N$83/NFM_fec!N$83)</f>
        <v>0</v>
      </c>
      <c r="O249" s="310">
        <f>IF(O$83=0,0,O$83/NFM_fec!O$83)</f>
        <v>0</v>
      </c>
      <c r="P249" s="310">
        <f>IF(P$83=0,0,P$83/NFM_fec!P$83)</f>
        <v>0</v>
      </c>
      <c r="Q249" s="310">
        <f>IF(Q$83=0,0,Q$83/NFM_fec!Q$83)</f>
        <v>0</v>
      </c>
      <c r="R249" s="310">
        <f>IF(R$83=0,0,R$83/NFM_fec!R$83)</f>
        <v>0</v>
      </c>
      <c r="S249" s="310">
        <f>IF(S$83=0,0,S$83/NFM_fec!S$83)</f>
        <v>0</v>
      </c>
      <c r="T249" s="310">
        <f>IF(T$83=0,0,T$83/NFM_fec!T$83)</f>
        <v>0</v>
      </c>
      <c r="U249" s="310">
        <f>IF(U$83=0,0,U$83/NFM_fec!U$83)</f>
        <v>0</v>
      </c>
      <c r="V249" s="310">
        <f>IF(V$83=0,0,V$83/NFM_fec!V$83)</f>
        <v>0</v>
      </c>
      <c r="W249" s="310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</v>
      </c>
      <c r="C250" s="310">
        <f>IF(C$90=0,0,C$90/NFM_fec!C$90)</f>
        <v>0</v>
      </c>
      <c r="D250" s="310">
        <f>IF(D$90=0,0,D$90/NFM_fec!D$90)</f>
        <v>0</v>
      </c>
      <c r="E250" s="310">
        <f>IF(E$90=0,0,E$90/NFM_fec!E$90)</f>
        <v>0</v>
      </c>
      <c r="F250" s="310">
        <f>IF(F$90=0,0,F$90/NFM_fec!F$90)</f>
        <v>0</v>
      </c>
      <c r="G250" s="310">
        <f>IF(G$90=0,0,G$90/NFM_fec!G$90)</f>
        <v>0</v>
      </c>
      <c r="H250" s="310">
        <f>IF(H$90=0,0,H$90/NFM_fec!H$90)</f>
        <v>0</v>
      </c>
      <c r="I250" s="310">
        <f>IF(I$90=0,0,I$90/NFM_fec!I$90)</f>
        <v>0</v>
      </c>
      <c r="J250" s="310">
        <f>IF(J$90=0,0,J$90/NFM_fec!J$90)</f>
        <v>0</v>
      </c>
      <c r="K250" s="310">
        <f>IF(K$90=0,0,K$90/NFM_fec!K$90)</f>
        <v>0</v>
      </c>
      <c r="L250" s="310">
        <f>IF(L$90=0,0,L$90/NFM_fec!L$90)</f>
        <v>0</v>
      </c>
      <c r="M250" s="310">
        <f>IF(M$90=0,0,M$90/NFM_fec!M$90)</f>
        <v>0</v>
      </c>
      <c r="N250" s="310">
        <f>IF(N$90=0,0,N$90/NFM_fec!N$90)</f>
        <v>0</v>
      </c>
      <c r="O250" s="310">
        <f>IF(O$90=0,0,O$90/NFM_fec!O$90)</f>
        <v>0</v>
      </c>
      <c r="P250" s="310">
        <f>IF(P$90=0,0,P$90/NFM_fec!P$90)</f>
        <v>0</v>
      </c>
      <c r="Q250" s="310">
        <f>IF(Q$90=0,0,Q$90/NFM_fec!Q$90)</f>
        <v>0</v>
      </c>
      <c r="R250" s="310">
        <f>IF(R$90=0,0,R$90/NFM_fec!R$90)</f>
        <v>0</v>
      </c>
      <c r="S250" s="310">
        <f>IF(S$90=0,0,S$90/NFM_fec!S$90)</f>
        <v>0</v>
      </c>
      <c r="T250" s="310">
        <f>IF(T$90=0,0,T$90/NFM_fec!T$90)</f>
        <v>0</v>
      </c>
      <c r="U250" s="310">
        <f>IF(U$90=0,0,U$90/NFM_fec!U$90)</f>
        <v>0</v>
      </c>
      <c r="V250" s="310">
        <f>IF(V$90=0,0,V$90/NFM_fec!V$90)</f>
        <v>0</v>
      </c>
      <c r="W250" s="310">
        <f>IF(W$90=0,0,W$90/NFM_fec!W$90)</f>
        <v>0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</v>
      </c>
      <c r="C251" s="311">
        <f>IF(C$97=0,0,C$97/NFM_fec!C$97)</f>
        <v>0</v>
      </c>
      <c r="D251" s="311">
        <f>IF(D$97=0,0,D$97/NFM_fec!D$97)</f>
        <v>0</v>
      </c>
      <c r="E251" s="311">
        <f>IF(E$97=0,0,E$97/NFM_fec!E$97)</f>
        <v>0</v>
      </c>
      <c r="F251" s="311">
        <f>IF(F$97=0,0,F$97/NFM_fec!F$97)</f>
        <v>0</v>
      </c>
      <c r="G251" s="311">
        <f>IF(G$97=0,0,G$97/NFM_fec!G$97)</f>
        <v>0</v>
      </c>
      <c r="H251" s="311">
        <f>IF(H$97=0,0,H$97/NFM_fec!H$97)</f>
        <v>0</v>
      </c>
      <c r="I251" s="311">
        <f>IF(I$97=0,0,I$97/NFM_fec!I$97)</f>
        <v>0</v>
      </c>
      <c r="J251" s="311">
        <f>IF(J$97=0,0,J$97/NFM_fec!J$97)</f>
        <v>0</v>
      </c>
      <c r="K251" s="311">
        <f>IF(K$97=0,0,K$97/NFM_fec!K$97)</f>
        <v>0</v>
      </c>
      <c r="L251" s="311">
        <f>IF(L$97=0,0,L$97/NFM_fec!L$97)</f>
        <v>0</v>
      </c>
      <c r="M251" s="311">
        <f>IF(M$97=0,0,M$97/NFM_fec!M$97)</f>
        <v>0</v>
      </c>
      <c r="N251" s="311">
        <f>IF(N$97=0,0,N$97/NFM_fec!N$97)</f>
        <v>0</v>
      </c>
      <c r="O251" s="311">
        <f>IF(O$97=0,0,O$97/NFM_fec!O$97)</f>
        <v>0</v>
      </c>
      <c r="P251" s="311">
        <f>IF(P$97=0,0,P$97/NFM_fec!P$97)</f>
        <v>0</v>
      </c>
      <c r="Q251" s="311">
        <f>IF(Q$97=0,0,Q$97/NFM_fec!Q$97)</f>
        <v>0</v>
      </c>
      <c r="R251" s="311">
        <f>IF(R$97=0,0,R$97/NFM_fec!R$97)</f>
        <v>0</v>
      </c>
      <c r="S251" s="311">
        <f>IF(S$97=0,0,S$97/NFM_fec!S$97)</f>
        <v>0</v>
      </c>
      <c r="T251" s="311">
        <f>IF(T$97=0,0,T$97/NFM_fec!T$97)</f>
        <v>0</v>
      </c>
      <c r="U251" s="311">
        <f>IF(U$97=0,0,U$97/NFM_fec!U$97)</f>
        <v>0</v>
      </c>
      <c r="V251" s="311">
        <f>IF(V$97=0,0,V$97/NFM_fec!V$97)</f>
        <v>0</v>
      </c>
      <c r="W251" s="311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0.38147467146363523</v>
      </c>
      <c r="C253" s="306">
        <f>IF(C$115=0,0,C$115/NFM_fec!C$115)</f>
        <v>0.37758733839309611</v>
      </c>
      <c r="D253" s="306">
        <f>IF(D$115=0,0,D$115/NFM_fec!D$115)</f>
        <v>0.36097255692853381</v>
      </c>
      <c r="E253" s="306">
        <f>IF(E$115=0,0,E$115/NFM_fec!E$115)</f>
        <v>0.33960069232903151</v>
      </c>
      <c r="F253" s="306">
        <f>IF(F$115=0,0,F$115/NFM_fec!F$115)</f>
        <v>0.35630247640188883</v>
      </c>
      <c r="G253" s="306">
        <f>IF(G$115=0,0,G$115/NFM_fec!G$115)</f>
        <v>0.37992580147160399</v>
      </c>
      <c r="H253" s="306">
        <f>IF(H$115=0,0,H$115/NFM_fec!H$115)</f>
        <v>0.3524587777774017</v>
      </c>
      <c r="I253" s="306">
        <f>IF(I$115=0,0,I$115/NFM_fec!I$115)</f>
        <v>0.36080793329827138</v>
      </c>
      <c r="J253" s="306">
        <f>IF(J$115=0,0,J$115/NFM_fec!J$115)</f>
        <v>0.37610753574528988</v>
      </c>
      <c r="K253" s="306">
        <f>IF(K$115=0,0,K$115/NFM_fec!K$115)</f>
        <v>0.35208653891345504</v>
      </c>
      <c r="L253" s="306">
        <f>IF(L$115=0,0,L$115/NFM_fec!L$115)</f>
        <v>0.36317234371074603</v>
      </c>
      <c r="M253" s="306">
        <f>IF(M$115=0,0,M$115/NFM_fec!M$115)</f>
        <v>0.3677257479922168</v>
      </c>
      <c r="N253" s="306">
        <f>IF(N$115=0,0,N$115/NFM_fec!N$115)</f>
        <v>0.35286570217948082</v>
      </c>
      <c r="O253" s="306">
        <f>IF(O$115=0,0,O$115/NFM_fec!O$115)</f>
        <v>0.34575501799302893</v>
      </c>
      <c r="P253" s="306">
        <f>IF(P$115=0,0,P$115/NFM_fec!P$115)</f>
        <v>0.3448363132565575</v>
      </c>
      <c r="Q253" s="306">
        <f>IF(Q$115=0,0,Q$115/NFM_fec!Q$115)</f>
        <v>0.36720966351226242</v>
      </c>
      <c r="R253" s="306">
        <f>IF(R$115=0,0,R$115/NFM_fec!R$115)</f>
        <v>0.3641348457526859</v>
      </c>
      <c r="S253" s="306">
        <f>IF(S$115=0,0,S$115/NFM_fec!S$115)</f>
        <v>0.35068083716906456</v>
      </c>
      <c r="T253" s="306">
        <f>IF(T$115=0,0,T$115/NFM_fec!T$115)</f>
        <v>0.36459979813650994</v>
      </c>
      <c r="U253" s="306">
        <f>IF(U$115=0,0,U$115/NFM_fec!U$115)</f>
        <v>0.38413802219211851</v>
      </c>
      <c r="V253" s="306">
        <f>IF(V$115=0,0,V$115/NFM_fec!V$115)</f>
        <v>0.3879814134887386</v>
      </c>
      <c r="W253" s="306">
        <f>IF(W$115=0,0,W$115/NFM_fec!W$115)</f>
        <v>0.39695154563122026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0.39883912328877391</v>
      </c>
      <c r="C254" s="307">
        <f>IF(C$116=0,0,C$116/NFM_fec!C$116)</f>
        <v>0.40094343790916903</v>
      </c>
      <c r="D254" s="307">
        <f>IF(D$116=0,0,D$116/NFM_fec!D$116)</f>
        <v>0.40391988665097278</v>
      </c>
      <c r="E254" s="307">
        <f>IF(E$116=0,0,E$116/NFM_fec!E$116)</f>
        <v>0.40734421009282806</v>
      </c>
      <c r="F254" s="307">
        <f>IF(F$116=0,0,F$116/NFM_fec!F$116)</f>
        <v>0.40734421009282812</v>
      </c>
      <c r="G254" s="307">
        <f>IF(G$116=0,0,G$116/NFM_fec!G$116)</f>
        <v>0.41983198758900364</v>
      </c>
      <c r="H254" s="307">
        <f>IF(H$116=0,0,H$116/NFM_fec!H$116)</f>
        <v>0.42385647419245531</v>
      </c>
      <c r="I254" s="307">
        <f>IF(I$116=0,0,I$116/NFM_fec!I$116)</f>
        <v>0.42572539840900409</v>
      </c>
      <c r="J254" s="307">
        <f>IF(J$116=0,0,J$116/NFM_fec!J$116)</f>
        <v>0.42572539840900397</v>
      </c>
      <c r="K254" s="307">
        <f>IF(K$116=0,0,K$116/NFM_fec!K$116)</f>
        <v>0.42572539840900414</v>
      </c>
      <c r="L254" s="307">
        <f>IF(L$116=0,0,L$116/NFM_fec!L$116)</f>
        <v>0.42572539840900403</v>
      </c>
      <c r="M254" s="307">
        <f>IF(M$116=0,0,M$116/NFM_fec!M$116)</f>
        <v>0.42572539840900425</v>
      </c>
      <c r="N254" s="307">
        <f>IF(N$116=0,0,N$116/NFM_fec!N$116)</f>
        <v>0.4257253984090042</v>
      </c>
      <c r="O254" s="307">
        <f>IF(O$116=0,0,O$116/NFM_fec!O$116)</f>
        <v>0.42572539840900425</v>
      </c>
      <c r="P254" s="307">
        <f>IF(P$116=0,0,P$116/NFM_fec!P$116)</f>
        <v>0.42572539840900431</v>
      </c>
      <c r="Q254" s="307">
        <f>IF(Q$116=0,0,Q$116/NFM_fec!Q$116)</f>
        <v>0.42572539840900431</v>
      </c>
      <c r="R254" s="307">
        <f>IF(R$116=0,0,R$116/NFM_fec!R$116)</f>
        <v>0.42572539840900425</v>
      </c>
      <c r="S254" s="307">
        <f>IF(S$116=0,0,S$116/NFM_fec!S$116)</f>
        <v>0.42572539840900431</v>
      </c>
      <c r="T254" s="307">
        <f>IF(T$116=0,0,T$116/NFM_fec!T$116)</f>
        <v>0.4257253984090042</v>
      </c>
      <c r="U254" s="307">
        <f>IF(U$116=0,0,U$116/NFM_fec!U$116)</f>
        <v>0.4257253984090042</v>
      </c>
      <c r="V254" s="307">
        <f>IF(V$116=0,0,V$116/NFM_fec!V$116)</f>
        <v>0.42572539840900431</v>
      </c>
      <c r="W254" s="307">
        <f>IF(W$116=0,0,W$116/NFM_fec!W$116)</f>
        <v>0.4257253984090042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0.10350545961734856</v>
      </c>
      <c r="C255" s="308">
        <f>IF(C$117=0,0,C$117/NFM_fec!C$117)</f>
        <v>0.10405156464878954</v>
      </c>
      <c r="D255" s="308">
        <f>IF(D$117=0,0,D$117/NFM_fec!D$117)</f>
        <v>0.10482400315107966</v>
      </c>
      <c r="E255" s="308">
        <f>IF(E$117=0,0,E$117/NFM_fec!E$117)</f>
        <v>0.10571267266976947</v>
      </c>
      <c r="F255" s="308">
        <f>IF(F$117=0,0,F$117/NFM_fec!F$117)</f>
        <v>0.10571267266976953</v>
      </c>
      <c r="G255" s="308">
        <f>IF(G$117=0,0,G$117/NFM_fec!G$117)</f>
        <v>0.10895346093217112</v>
      </c>
      <c r="H255" s="308">
        <f>IF(H$117=0,0,H$117/NFM_fec!H$117)</f>
        <v>0.10999788288400787</v>
      </c>
      <c r="I255" s="308">
        <f>IF(I$117=0,0,I$117/NFM_fec!I$117)</f>
        <v>0.110482900147181</v>
      </c>
      <c r="J255" s="308">
        <f>IF(J$117=0,0,J$117/NFM_fec!J$117)</f>
        <v>0.11048290014718105</v>
      </c>
      <c r="K255" s="308">
        <f>IF(K$117=0,0,K$117/NFM_fec!K$117)</f>
        <v>0.11048290014718104</v>
      </c>
      <c r="L255" s="308">
        <f>IF(L$117=0,0,L$117/NFM_fec!L$117)</f>
        <v>0.11048290014718105</v>
      </c>
      <c r="M255" s="308">
        <f>IF(M$117=0,0,M$117/NFM_fec!M$117)</f>
        <v>0.11048290014718105</v>
      </c>
      <c r="N255" s="308">
        <f>IF(N$117=0,0,N$117/NFM_fec!N$117)</f>
        <v>0.11048290014718107</v>
      </c>
      <c r="O255" s="308">
        <f>IF(O$117=0,0,O$117/NFM_fec!O$117)</f>
        <v>0.11048290014718103</v>
      </c>
      <c r="P255" s="308">
        <f>IF(P$117=0,0,P$117/NFM_fec!P$117)</f>
        <v>0.11048290014718105</v>
      </c>
      <c r="Q255" s="308">
        <f>IF(Q$117=0,0,Q$117/NFM_fec!Q$117)</f>
        <v>0.110482900147181</v>
      </c>
      <c r="R255" s="308">
        <f>IF(R$117=0,0,R$117/NFM_fec!R$117)</f>
        <v>0.11048290014718097</v>
      </c>
      <c r="S255" s="308">
        <f>IF(S$117=0,0,S$117/NFM_fec!S$117)</f>
        <v>0.11048290014718097</v>
      </c>
      <c r="T255" s="308">
        <f>IF(T$117=0,0,T$117/NFM_fec!T$117)</f>
        <v>0.11048290014718101</v>
      </c>
      <c r="U255" s="308">
        <f>IF(U$117=0,0,U$117/NFM_fec!U$117)</f>
        <v>0.11048290014718098</v>
      </c>
      <c r="V255" s="308">
        <f>IF(V$117=0,0,V$117/NFM_fec!V$117)</f>
        <v>0.11048290014718101</v>
      </c>
      <c r="W255" s="308">
        <f>IF(W$117=0,0,W$117/NFM_fec!W$117)</f>
        <v>0.11048290014718101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0.56885590773263717</v>
      </c>
      <c r="C256" s="308">
        <f>IF(C$118=0,0,C$118/NFM_fec!C$118)</f>
        <v>0.57185724770567947</v>
      </c>
      <c r="D256" s="308">
        <f>IF(D$118=0,0,D$118/NFM_fec!D$118)</f>
        <v>0.57610249435269079</v>
      </c>
      <c r="E256" s="308">
        <f>IF(E$118=0,0,E$118/NFM_fec!E$118)</f>
        <v>0.58098653532596423</v>
      </c>
      <c r="F256" s="308">
        <f>IF(F$118=0,0,F$118/NFM_fec!F$118)</f>
        <v>0.58098653532596412</v>
      </c>
      <c r="G256" s="308">
        <f>IF(G$118=0,0,G$118/NFM_fec!G$118)</f>
        <v>0.59879759143443578</v>
      </c>
      <c r="H256" s="308">
        <f>IF(H$118=0,0,H$118/NFM_fec!H$118)</f>
        <v>0.60453763258457827</v>
      </c>
      <c r="I256" s="308">
        <f>IF(I$118=0,0,I$118/NFM_fec!I$118)</f>
        <v>0.60720324014313942</v>
      </c>
      <c r="J256" s="308">
        <f>IF(J$118=0,0,J$118/NFM_fec!J$118)</f>
        <v>0.60720324014313942</v>
      </c>
      <c r="K256" s="308">
        <f>IF(K$118=0,0,K$118/NFM_fec!K$118)</f>
        <v>0.60720324014313953</v>
      </c>
      <c r="L256" s="308">
        <f>IF(L$118=0,0,L$118/NFM_fec!L$118)</f>
        <v>0.60720324014313976</v>
      </c>
      <c r="M256" s="308">
        <f>IF(M$118=0,0,M$118/NFM_fec!M$118)</f>
        <v>0.60720324014313953</v>
      </c>
      <c r="N256" s="308">
        <f>IF(N$118=0,0,N$118/NFM_fec!N$118)</f>
        <v>0.60720324014313976</v>
      </c>
      <c r="O256" s="308">
        <f>IF(O$118=0,0,O$118/NFM_fec!O$118)</f>
        <v>0.60720324014313976</v>
      </c>
      <c r="P256" s="308">
        <f>IF(P$118=0,0,P$118/NFM_fec!P$118)</f>
        <v>0.60720324014313976</v>
      </c>
      <c r="Q256" s="308">
        <f>IF(Q$118=0,0,Q$118/NFM_fec!Q$118)</f>
        <v>0.60720324014313942</v>
      </c>
      <c r="R256" s="308">
        <f>IF(R$118=0,0,R$118/NFM_fec!R$118)</f>
        <v>0.60720324014313942</v>
      </c>
      <c r="S256" s="308">
        <f>IF(S$118=0,0,S$118/NFM_fec!S$118)</f>
        <v>0.60720324014313964</v>
      </c>
      <c r="T256" s="308">
        <f>IF(T$118=0,0,T$118/NFM_fec!T$118)</f>
        <v>0.60720324014313953</v>
      </c>
      <c r="U256" s="308">
        <f>IF(U$118=0,0,U$118/NFM_fec!U$118)</f>
        <v>0.60720324014313964</v>
      </c>
      <c r="V256" s="308">
        <f>IF(V$118=0,0,V$118/NFM_fec!V$118)</f>
        <v>0.60720324014313976</v>
      </c>
      <c r="W256" s="308">
        <f>IF(W$118=0,0,W$118/NFM_fec!W$118)</f>
        <v>0.60720324014313964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0.39518735202978472</v>
      </c>
      <c r="C257" s="308">
        <f>IF(C$119=0,0,C$119/NFM_fec!C$119)</f>
        <v>0.39727239954421689</v>
      </c>
      <c r="D257" s="308">
        <f>IF(D$119=0,0,D$119/NFM_fec!D$119)</f>
        <v>0.4002215959195039</v>
      </c>
      <c r="E257" s="308">
        <f>IF(E$119=0,0,E$119/NFM_fec!E$119)</f>
        <v>0.40361456625381209</v>
      </c>
      <c r="F257" s="308">
        <f>IF(F$119=0,0,F$119/NFM_fec!F$119)</f>
        <v>0.40361456625381209</v>
      </c>
      <c r="G257" s="308">
        <f>IF(G$119=0,0,G$119/NFM_fec!G$119)</f>
        <v>0.41598800565152527</v>
      </c>
      <c r="H257" s="308">
        <f>IF(H$119=0,0,H$119/NFM_fec!H$119)</f>
        <v>0.41997564405315169</v>
      </c>
      <c r="I257" s="308">
        <f>IF(I$119=0,0,I$119/NFM_fec!I$119)</f>
        <v>0.42182745639842067</v>
      </c>
      <c r="J257" s="308">
        <f>IF(J$119=0,0,J$119/NFM_fec!J$119)</f>
        <v>0.42182745639842073</v>
      </c>
      <c r="K257" s="308">
        <f>IF(K$119=0,0,K$119/NFM_fec!K$119)</f>
        <v>0.42182745639842056</v>
      </c>
      <c r="L257" s="308">
        <f>IF(L$119=0,0,L$119/NFM_fec!L$119)</f>
        <v>0.42182745639842079</v>
      </c>
      <c r="M257" s="308">
        <f>IF(M$119=0,0,M$119/NFM_fec!M$119)</f>
        <v>0.42182745639842051</v>
      </c>
      <c r="N257" s="308">
        <f>IF(N$119=0,0,N$119/NFM_fec!N$119)</f>
        <v>0.42182745639842062</v>
      </c>
      <c r="O257" s="308">
        <f>IF(O$119=0,0,O$119/NFM_fec!O$119)</f>
        <v>0.42182745639842062</v>
      </c>
      <c r="P257" s="308">
        <f>IF(P$119=0,0,P$119/NFM_fec!P$119)</f>
        <v>0.42182745639842067</v>
      </c>
      <c r="Q257" s="308">
        <f>IF(Q$119=0,0,Q$119/NFM_fec!Q$119)</f>
        <v>0.42182745639842067</v>
      </c>
      <c r="R257" s="308">
        <f>IF(R$119=0,0,R$119/NFM_fec!R$119)</f>
        <v>0.42182745639842045</v>
      </c>
      <c r="S257" s="308">
        <f>IF(S$119=0,0,S$119/NFM_fec!S$119)</f>
        <v>0.42182745639842067</v>
      </c>
      <c r="T257" s="308">
        <f>IF(T$119=0,0,T$119/NFM_fec!T$119)</f>
        <v>0.42182745639842067</v>
      </c>
      <c r="U257" s="308">
        <f>IF(U$119=0,0,U$119/NFM_fec!U$119)</f>
        <v>0.42182745639842073</v>
      </c>
      <c r="V257" s="308">
        <f>IF(V$119=0,0,V$119/NFM_fec!V$119)</f>
        <v>0.42182745639842067</v>
      </c>
      <c r="W257" s="308">
        <f>IF(W$119=0,0,W$119/NFM_fec!W$119)</f>
        <v>0.42182745639842073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0.6854115430128952</v>
      </c>
      <c r="C258" s="309">
        <f>IF(C$120=0,0,C$120/NFM_fec!C$120)</f>
        <v>0.67274978183660883</v>
      </c>
      <c r="D258" s="309">
        <f>IF(D$120=0,0,D$120/NFM_fec!D$120)</f>
        <v>0.64155772281702328</v>
      </c>
      <c r="E258" s="309">
        <f>IF(E$120=0,0,E$120/NFM_fec!E$120)</f>
        <v>0.67811579499216812</v>
      </c>
      <c r="F258" s="309">
        <f>IF(F$120=0,0,F$120/NFM_fec!F$120)</f>
        <v>0.63301293551013083</v>
      </c>
      <c r="G258" s="309">
        <f>IF(G$120=0,0,G$120/NFM_fec!G$120)</f>
        <v>0.67518656920819409</v>
      </c>
      <c r="H258" s="309">
        <f>IF(H$120=0,0,H$120/NFM_fec!H$120)</f>
        <v>0.61327251558653151</v>
      </c>
      <c r="I258" s="309">
        <f>IF(I$120=0,0,I$120/NFM_fec!I$120)</f>
        <v>0.66598535981798168</v>
      </c>
      <c r="J258" s="309">
        <f>IF(J$120=0,0,J$120/NFM_fec!J$120)</f>
        <v>0.66787498838773907</v>
      </c>
      <c r="K258" s="309">
        <f>IF(K$120=0,0,K$120/NFM_fec!K$120)</f>
        <v>0.65155350249608635</v>
      </c>
      <c r="L258" s="309">
        <f>IF(L$120=0,0,L$120/NFM_fec!L$120)</f>
        <v>0.67044953495148063</v>
      </c>
      <c r="M258" s="309">
        <f>IF(M$120=0,0,M$120/NFM_fec!M$120)</f>
        <v>0.73703358234867322</v>
      </c>
      <c r="N258" s="309">
        <f>IF(N$120=0,0,N$120/NFM_fec!N$120)</f>
        <v>0.64908776479947716</v>
      </c>
      <c r="O258" s="309">
        <f>IF(O$120=0,0,O$120/NFM_fec!O$120)</f>
        <v>0.64311014534027555</v>
      </c>
      <c r="P258" s="309">
        <f>IF(P$120=0,0,P$120/NFM_fec!P$120)</f>
        <v>0.64346777986688342</v>
      </c>
      <c r="Q258" s="309">
        <f>IF(Q$120=0,0,Q$120/NFM_fec!Q$120)</f>
        <v>0.65066355009427423</v>
      </c>
      <c r="R258" s="309">
        <f>IF(R$120=0,0,R$120/NFM_fec!R$120)</f>
        <v>0.6441786678837933</v>
      </c>
      <c r="S258" s="309">
        <f>IF(S$120=0,0,S$120/NFM_fec!S$120)</f>
        <v>0.62011370938554755</v>
      </c>
      <c r="T258" s="309">
        <f>IF(T$120=0,0,T$120/NFM_fec!T$120)</f>
        <v>0.64515905875697621</v>
      </c>
      <c r="U258" s="309">
        <f>IF(U$120=0,0,U$120/NFM_fec!U$120)</f>
        <v>0.68645422748504037</v>
      </c>
      <c r="V258" s="309">
        <f>IF(V$120=0,0,V$120/NFM_fec!V$120)</f>
        <v>0.69461590471872336</v>
      </c>
      <c r="W258" s="309">
        <f>IF(W$120=0,0,W$120/NFM_fec!W$120)</f>
        <v>0.71378153583535786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0.32766960596064576</v>
      </c>
      <c r="C259" s="310">
        <f>IF(C$126=0,0,C$126/NFM_fec!C$126)</f>
        <v>0.32173795487760093</v>
      </c>
      <c r="D259" s="310">
        <f>IF(D$126=0,0,D$126/NFM_fec!D$126)</f>
        <v>0.30709711415610086</v>
      </c>
      <c r="E259" s="310">
        <f>IF(E$126=0,0,E$126/NFM_fec!E$126)</f>
        <v>0.27111158608379726</v>
      </c>
      <c r="F259" s="310">
        <f>IF(F$126=0,0,F$126/NFM_fec!F$126)</f>
        <v>0.3031198409957544</v>
      </c>
      <c r="G259" s="310">
        <f>IF(G$126=0,0,G$126/NFM_fec!G$126)</f>
        <v>0.32312691994706422</v>
      </c>
      <c r="H259" s="310">
        <f>IF(H$126=0,0,H$126/NFM_fec!H$126)</f>
        <v>0.29692651588475288</v>
      </c>
      <c r="I259" s="310">
        <f>IF(I$126=0,0,I$126/NFM_fec!I$126)</f>
        <v>0.29848537157547533</v>
      </c>
      <c r="J259" s="310">
        <f>IF(J$126=0,0,J$126/NFM_fec!J$126)</f>
        <v>0.31976165626811359</v>
      </c>
      <c r="K259" s="310">
        <f>IF(K$126=0,0,K$126/NFM_fec!K$126)</f>
        <v>0.29021753366279268</v>
      </c>
      <c r="L259" s="310">
        <f>IF(L$126=0,0,L$126/NFM_fec!L$126)</f>
        <v>0.29725148948659758</v>
      </c>
      <c r="M259" s="310">
        <f>IF(M$126=0,0,M$126/NFM_fec!M$126)</f>
        <v>0.2898791397998699</v>
      </c>
      <c r="N259" s="310">
        <f>IF(N$126=0,0,N$126/NFM_fec!N$126)</f>
        <v>0.2917685379198004</v>
      </c>
      <c r="O259" s="310">
        <f>IF(O$126=0,0,O$126/NFM_fec!O$126)</f>
        <v>0.28314991195115141</v>
      </c>
      <c r="P259" s="310">
        <f>IF(P$126=0,0,P$126/NFM_fec!P$126)</f>
        <v>0.28342935672358854</v>
      </c>
      <c r="Q259" s="310">
        <f>IF(Q$126=0,0,Q$126/NFM_fec!Q$126)</f>
        <v>0.31166193948238891</v>
      </c>
      <c r="R259" s="310">
        <f>IF(R$126=0,0,R$126/NFM_fec!R$126)</f>
        <v>0.3086101486675783</v>
      </c>
      <c r="S259" s="310">
        <f>IF(S$126=0,0,S$126/NFM_fec!S$126)</f>
        <v>0.29459078945200179</v>
      </c>
      <c r="T259" s="310">
        <f>IF(T$126=0,0,T$126/NFM_fec!T$126)</f>
        <v>0.3090715214056779</v>
      </c>
      <c r="U259" s="310">
        <f>IF(U$126=0,0,U$126/NFM_fec!U$126)</f>
        <v>0.32850506121873552</v>
      </c>
      <c r="V259" s="310">
        <f>IF(V$126=0,0,V$126/NFM_fec!V$126)</f>
        <v>0.33234595312806692</v>
      </c>
      <c r="W259" s="310">
        <f>IF(W$126=0,0,W$126/NFM_fec!W$126)</f>
        <v>0.34136531463740422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0.43689280794752766</v>
      </c>
      <c r="C260" s="310">
        <f>IF(C$134=0,0,C$134/NFM_fec!C$134)</f>
        <v>0.42898393983680111</v>
      </c>
      <c r="D260" s="310">
        <f>IF(D$134=0,0,D$134/NFM_fec!D$134)</f>
        <v>0.40946281887480107</v>
      </c>
      <c r="E260" s="310">
        <f>IF(E$134=0,0,E$134/NFM_fec!E$134)</f>
        <v>0.43246037754429772</v>
      </c>
      <c r="F260" s="310">
        <f>IF(F$134=0,0,F$134/NFM_fec!F$134)</f>
        <v>0.40415978799433921</v>
      </c>
      <c r="G260" s="310">
        <f>IF(G$134=0,0,G$134/NFM_fec!G$134)</f>
        <v>0.43083589326275235</v>
      </c>
      <c r="H260" s="310">
        <f>IF(H$134=0,0,H$134/NFM_fec!H$134)</f>
        <v>0.39590202117967044</v>
      </c>
      <c r="I260" s="310">
        <f>IF(I$134=0,0,I$134/NFM_fec!I$134)</f>
        <v>0.42516319404585584</v>
      </c>
      <c r="J260" s="310">
        <f>IF(J$134=0,0,J$134/NFM_fec!J$134)</f>
        <v>0.42634887502415142</v>
      </c>
      <c r="K260" s="310">
        <f>IF(K$134=0,0,K$134/NFM_fec!K$134)</f>
        <v>0.41610766907025737</v>
      </c>
      <c r="L260" s="310">
        <f>IF(L$134=0,0,L$134/NFM_fec!L$134)</f>
        <v>0.42796431995191081</v>
      </c>
      <c r="M260" s="310">
        <f>IF(M$134=0,0,M$134/NFM_fec!M$134)</f>
        <v>0.46974366205134876</v>
      </c>
      <c r="N260" s="310">
        <f>IF(N$134=0,0,N$134/NFM_fec!N$134)</f>
        <v>0.414560498197036</v>
      </c>
      <c r="O260" s="310">
        <f>IF(O$134=0,0,O$134/NFM_fec!O$134)</f>
        <v>0.41080973479215521</v>
      </c>
      <c r="P260" s="310">
        <f>IF(P$134=0,0,P$134/NFM_fec!P$134)</f>
        <v>0.4110341389222405</v>
      </c>
      <c r="Q260" s="310">
        <f>IF(Q$134=0,0,Q$134/NFM_fec!Q$134)</f>
        <v>0.41554925264318515</v>
      </c>
      <c r="R260" s="310">
        <f>IF(R$134=0,0,R$134/NFM_fec!R$134)</f>
        <v>0.41148019822343768</v>
      </c>
      <c r="S260" s="310">
        <f>IF(S$134=0,0,S$134/NFM_fec!S$134)</f>
        <v>0.39638021297157428</v>
      </c>
      <c r="T260" s="310">
        <f>IF(T$134=0,0,T$134/NFM_fec!T$134)</f>
        <v>0.41209536187423729</v>
      </c>
      <c r="U260" s="310">
        <f>IF(U$134=0,0,U$134/NFM_fec!U$134)</f>
        <v>0.43800674829164743</v>
      </c>
      <c r="V260" s="310">
        <f>IF(V$134=0,0,V$134/NFM_fec!V$134)</f>
        <v>0.44312793750408935</v>
      </c>
      <c r="W260" s="310">
        <f>IF(W$134=0,0,W$134/NFM_fec!W$134)</f>
        <v>0.45515375284987231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0.44672726625624654</v>
      </c>
      <c r="C261" s="311">
        <f>IF(C$141=0,0,C$141/NFM_fec!C$141)</f>
        <v>0.45662829028187368</v>
      </c>
      <c r="D261" s="311">
        <f>IF(D$141=0,0,D$141/NFM_fec!D$141)</f>
        <v>0.44976538399893579</v>
      </c>
      <c r="E261" s="311">
        <f>IF(E$141=0,0,E$141/NFM_fec!E$141)</f>
        <v>0.42652899585218296</v>
      </c>
      <c r="F261" s="311">
        <f>IF(F$141=0,0,F$141/NFM_fec!F$141)</f>
        <v>0.45608780602969839</v>
      </c>
      <c r="G261" s="311">
        <f>IF(G$141=0,0,G$141/NFM_fec!G$141)</f>
        <v>0.48170078072877942</v>
      </c>
      <c r="H261" s="311">
        <f>IF(H$141=0,0,H$141/NFM_fec!H$141)</f>
        <v>0.46143787800968306</v>
      </c>
      <c r="I261" s="311">
        <f>IF(I$141=0,0,I$141/NFM_fec!I$141)</f>
        <v>0.45961951428053521</v>
      </c>
      <c r="J261" s="311">
        <f>IF(J$141=0,0,J$141/NFM_fec!J$141)</f>
        <v>0.48078442110732916</v>
      </c>
      <c r="K261" s="311">
        <f>IF(K$141=0,0,K$141/NFM_fec!K$141)</f>
        <v>0.45572941498821518</v>
      </c>
      <c r="L261" s="311">
        <f>IF(L$141=0,0,L$141/NFM_fec!L$141)</f>
        <v>0.47147537541197465</v>
      </c>
      <c r="M261" s="311">
        <f>IF(M$141=0,0,M$141/NFM_fec!M$141)</f>
        <v>0.45924776904042836</v>
      </c>
      <c r="N261" s="311">
        <f>IF(N$141=0,0,N$141/NFM_fec!N$141)</f>
        <v>0.45431152284010634</v>
      </c>
      <c r="O261" s="311">
        <f>IF(O$141=0,0,O$141/NFM_fec!O$141)</f>
        <v>0.44873542690032114</v>
      </c>
      <c r="P261" s="311">
        <f>IF(P$141=0,0,P$141/NFM_fec!P$141)</f>
        <v>0.44675868431225219</v>
      </c>
      <c r="Q261" s="311">
        <f>IF(Q$141=0,0,Q$141/NFM_fec!Q$141)</f>
        <v>0.4742761969641533</v>
      </c>
      <c r="R261" s="311">
        <f>IF(R$141=0,0,R$141/NFM_fec!R$141)</f>
        <v>0.47286302719709516</v>
      </c>
      <c r="S261" s="311">
        <f>IF(S$141=0,0,S$141/NFM_fec!S$141)</f>
        <v>0.46464134868438189</v>
      </c>
      <c r="T261" s="311">
        <f>IF(T$141=0,0,T$141/NFM_fec!T$141)</f>
        <v>0.47307632813998812</v>
      </c>
      <c r="U261" s="311">
        <f>IF(U$141=0,0,U$141/NFM_fec!U$141)</f>
        <v>0.4822235204460435</v>
      </c>
      <c r="V261" s="311">
        <f>IF(V$141=0,0,V$141/NFM_fec!V$141)</f>
        <v>0.48409671299003049</v>
      </c>
      <c r="W261" s="311">
        <f>IF(W$141=0,0,W$141/NFM_fec!W$141)</f>
        <v>0.48869983530259231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EE: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859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865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866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872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873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0</v>
      </c>
      <c r="C97" s="296">
        <f t="shared" si="2"/>
        <v>0</v>
      </c>
      <c r="D97" s="296">
        <f t="shared" si="2"/>
        <v>0</v>
      </c>
      <c r="E97" s="296">
        <f t="shared" si="2"/>
        <v>0</v>
      </c>
      <c r="F97" s="296">
        <f t="shared" si="2"/>
        <v>0</v>
      </c>
      <c r="G97" s="296">
        <f t="shared" si="2"/>
        <v>0</v>
      </c>
      <c r="H97" s="296">
        <f t="shared" si="2"/>
        <v>0</v>
      </c>
      <c r="I97" s="296">
        <f t="shared" si="2"/>
        <v>0</v>
      </c>
      <c r="J97" s="296">
        <f t="shared" si="2"/>
        <v>0</v>
      </c>
      <c r="K97" s="296">
        <f t="shared" si="2"/>
        <v>0</v>
      </c>
      <c r="L97" s="296">
        <f t="shared" si="2"/>
        <v>0</v>
      </c>
      <c r="M97" s="296">
        <f t="shared" si="2"/>
        <v>0</v>
      </c>
      <c r="N97" s="296">
        <f t="shared" si="2"/>
        <v>0</v>
      </c>
      <c r="O97" s="296">
        <f t="shared" si="2"/>
        <v>0</v>
      </c>
      <c r="P97" s="296">
        <f t="shared" si="2"/>
        <v>0</v>
      </c>
      <c r="Q97" s="296">
        <f t="shared" si="2"/>
        <v>0</v>
      </c>
      <c r="R97" s="296">
        <f t="shared" si="2"/>
        <v>0</v>
      </c>
      <c r="S97" s="296">
        <f t="shared" si="2"/>
        <v>0</v>
      </c>
      <c r="T97" s="296">
        <f t="shared" si="2"/>
        <v>0</v>
      </c>
      <c r="U97" s="296">
        <f t="shared" si="2"/>
        <v>0</v>
      </c>
      <c r="V97" s="296">
        <f t="shared" si="2"/>
        <v>0</v>
      </c>
      <c r="W97" s="296">
        <f t="shared" si="2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879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882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883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1.7550926080041449</v>
      </c>
      <c r="C115" s="225">
        <f t="shared" si="3"/>
        <v>2.0083496561326655</v>
      </c>
      <c r="D115" s="225">
        <f t="shared" si="3"/>
        <v>3.0071612374485523</v>
      </c>
      <c r="E115" s="225">
        <f t="shared" si="3"/>
        <v>4.4387926081389697</v>
      </c>
      <c r="F115" s="225">
        <f t="shared" si="3"/>
        <v>3.7194050281168791</v>
      </c>
      <c r="G115" s="225">
        <f t="shared" si="3"/>
        <v>3.7933262156330247</v>
      </c>
      <c r="H115" s="225">
        <f t="shared" si="3"/>
        <v>10.862870106141461</v>
      </c>
      <c r="I115" s="225">
        <f t="shared" si="3"/>
        <v>9.1353488930175093</v>
      </c>
      <c r="J115" s="225">
        <f t="shared" si="3"/>
        <v>6.2778918159319721</v>
      </c>
      <c r="K115" s="225">
        <f t="shared" si="3"/>
        <v>8.8768101080854205</v>
      </c>
      <c r="L115" s="225">
        <f t="shared" si="3"/>
        <v>8.3824539545430206</v>
      </c>
      <c r="M115" s="225">
        <f t="shared" si="3"/>
        <v>6.0125584715054199</v>
      </c>
      <c r="N115" s="225">
        <f t="shared" si="3"/>
        <v>10.621229099539219</v>
      </c>
      <c r="O115" s="225">
        <f t="shared" si="3"/>
        <v>8.9856424859347985</v>
      </c>
      <c r="P115" s="225">
        <f t="shared" si="3"/>
        <v>8.8862532565345482</v>
      </c>
      <c r="Q115" s="225">
        <f t="shared" si="3"/>
        <v>5.352980990739713</v>
      </c>
      <c r="R115" s="225">
        <f t="shared" si="3"/>
        <v>6.8599432518187413</v>
      </c>
      <c r="S115" s="225">
        <f t="shared" si="3"/>
        <v>6.6015140249430191</v>
      </c>
      <c r="T115" s="225">
        <f t="shared" si="3"/>
        <v>6.6324584734828989</v>
      </c>
      <c r="U115" s="225">
        <f t="shared" si="3"/>
        <v>5.2916332091898095</v>
      </c>
      <c r="V115" s="225">
        <f t="shared" si="3"/>
        <v>4.6456296422618735</v>
      </c>
      <c r="W115" s="225">
        <f t="shared" si="3"/>
        <v>4.2422265638567058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4.9044315992344994E-4</v>
      </c>
      <c r="C120" s="262">
        <v>1.426765822948365E-3</v>
      </c>
      <c r="D120" s="262">
        <v>4.259896553257681E-3</v>
      </c>
      <c r="E120" s="262">
        <v>2.8009660702108638E-3</v>
      </c>
      <c r="F120" s="262">
        <v>5.3910871961073917E-3</v>
      </c>
      <c r="G120" s="262">
        <v>5.8461490166775137E-3</v>
      </c>
      <c r="H120" s="262">
        <v>2.2782313435956238E-2</v>
      </c>
      <c r="I120" s="262">
        <v>1.283484292309341E-2</v>
      </c>
      <c r="J120" s="262">
        <v>9.8570187674073551E-3</v>
      </c>
      <c r="K120" s="262">
        <v>1.2620194039035779E-2</v>
      </c>
      <c r="L120" s="262">
        <v>1.0800799997640911E-2</v>
      </c>
      <c r="M120" s="262">
        <v>1.002437424101815E-3</v>
      </c>
      <c r="N120" s="262">
        <v>1.4785562881038029E-2</v>
      </c>
      <c r="O120" s="262">
        <v>1.1269661318454581E-2</v>
      </c>
      <c r="P120" s="262">
        <v>1.1144897306448871E-2</v>
      </c>
      <c r="Q120" s="262">
        <v>6.1236396630383414E-3</v>
      </c>
      <c r="R120" s="262">
        <v>8.9753546756343658E-3</v>
      </c>
      <c r="S120" s="262">
        <v>8.3093636014116446E-3</v>
      </c>
      <c r="T120" s="262">
        <v>8.6990217746039395E-3</v>
      </c>
      <c r="U120" s="262">
        <v>4.9966317170032507E-3</v>
      </c>
      <c r="V120" s="262">
        <v>4.2762574475349964E-3</v>
      </c>
      <c r="W120" s="262">
        <v>2.8337342755762589E-3</v>
      </c>
      <c r="DA120" s="68" t="s">
        <v>899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1.68212094815249E-2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900</v>
      </c>
    </row>
    <row r="122" spans="1:105" ht="12" customHeight="1" x14ac:dyDescent="0.25">
      <c r="A122" s="37" t="s">
        <v>162</v>
      </c>
      <c r="B122" s="228">
        <v>4.9044315992344994E-4</v>
      </c>
      <c r="C122" s="228">
        <v>1.426765822948365E-3</v>
      </c>
      <c r="D122" s="228">
        <v>4.259896553257681E-3</v>
      </c>
      <c r="E122" s="228">
        <v>2.8009660702108638E-3</v>
      </c>
      <c r="F122" s="228">
        <v>5.3910871961073917E-3</v>
      </c>
      <c r="G122" s="228">
        <v>5.8461490166775137E-3</v>
      </c>
      <c r="H122" s="228">
        <v>5.9611039544313418E-3</v>
      </c>
      <c r="I122" s="228">
        <v>1.283484292309341E-2</v>
      </c>
      <c r="J122" s="228">
        <v>9.8570187674073551E-3</v>
      </c>
      <c r="K122" s="228">
        <v>1.2620194039035779E-2</v>
      </c>
      <c r="L122" s="228">
        <v>1.0800799997640911E-2</v>
      </c>
      <c r="M122" s="228">
        <v>1.002437424101815E-3</v>
      </c>
      <c r="N122" s="228">
        <v>1.4785562881038029E-2</v>
      </c>
      <c r="O122" s="228">
        <v>1.1269661318454581E-2</v>
      </c>
      <c r="P122" s="228">
        <v>1.1144897306448871E-2</v>
      </c>
      <c r="Q122" s="228">
        <v>6.1236396630383414E-3</v>
      </c>
      <c r="R122" s="228">
        <v>8.9753546756343658E-3</v>
      </c>
      <c r="S122" s="228">
        <v>8.3093636014116446E-3</v>
      </c>
      <c r="T122" s="228">
        <v>8.6990217746039395E-3</v>
      </c>
      <c r="U122" s="228">
        <v>4.9966317170032507E-3</v>
      </c>
      <c r="V122" s="228">
        <v>4.2762574475349964E-3</v>
      </c>
      <c r="W122" s="228">
        <v>2.8337342755762589E-3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0.104804048075612</v>
      </c>
      <c r="C126" s="296">
        <v>0.30488922289029341</v>
      </c>
      <c r="D126" s="296">
        <v>0.91030814505484381</v>
      </c>
      <c r="E126" s="296">
        <v>2.856900425505744</v>
      </c>
      <c r="F126" s="296">
        <v>1.1520351548359731</v>
      </c>
      <c r="G126" s="296">
        <v>1.249278474383646</v>
      </c>
      <c r="H126" s="296">
        <v>4.8684105880654904</v>
      </c>
      <c r="I126" s="296">
        <v>4.3445178290318447</v>
      </c>
      <c r="J126" s="296">
        <v>2.1063714476980642</v>
      </c>
      <c r="K126" s="296">
        <v>4.2154071478725994</v>
      </c>
      <c r="L126" s="296">
        <v>3.9717972920985329</v>
      </c>
      <c r="M126" s="296">
        <v>2.3314874694720809</v>
      </c>
      <c r="N126" s="296">
        <v>4.6694020963871017</v>
      </c>
      <c r="O126" s="296">
        <v>3.9163290278052352</v>
      </c>
      <c r="P126" s="296">
        <v>3.8284215044776539</v>
      </c>
      <c r="Q126" s="296">
        <v>1.308576157414381</v>
      </c>
      <c r="R126" s="296">
        <v>1.917966402197705</v>
      </c>
      <c r="S126" s="296">
        <v>1.8665625261465919</v>
      </c>
      <c r="T126" s="296">
        <v>1.858916120715574</v>
      </c>
      <c r="U126" s="296">
        <v>1.0677429587695191</v>
      </c>
      <c r="V126" s="296">
        <v>0.9138043462265909</v>
      </c>
      <c r="W126" s="296">
        <v>0.60554789528996311</v>
      </c>
      <c r="DA126" s="70" t="s">
        <v>905</v>
      </c>
    </row>
    <row r="127" spans="1:105" ht="12" customHeight="1" x14ac:dyDescent="0.25">
      <c r="A127" s="60" t="s">
        <v>606</v>
      </c>
      <c r="B127" s="264">
        <v>0.104804048075612</v>
      </c>
      <c r="C127" s="264">
        <v>0.30488922289029341</v>
      </c>
      <c r="D127" s="264">
        <v>0.91030814505484381</v>
      </c>
      <c r="E127" s="264">
        <v>2.856900425505744</v>
      </c>
      <c r="F127" s="264">
        <v>1.1520351548359731</v>
      </c>
      <c r="G127" s="264">
        <v>1.249278474383646</v>
      </c>
      <c r="H127" s="264">
        <v>4.8684105880654904</v>
      </c>
      <c r="I127" s="264">
        <v>4.3445178290318447</v>
      </c>
      <c r="J127" s="264">
        <v>2.1063714476980642</v>
      </c>
      <c r="K127" s="264">
        <v>4.2154071478725994</v>
      </c>
      <c r="L127" s="264">
        <v>3.9717972920985329</v>
      </c>
      <c r="M127" s="264">
        <v>2.3314874694720809</v>
      </c>
      <c r="N127" s="264">
        <v>4.6694020963871017</v>
      </c>
      <c r="O127" s="264">
        <v>3.9163290278052352</v>
      </c>
      <c r="P127" s="264">
        <v>3.8284215044776539</v>
      </c>
      <c r="Q127" s="264">
        <v>1.308576157414381</v>
      </c>
      <c r="R127" s="264">
        <v>1.917966402197705</v>
      </c>
      <c r="S127" s="264">
        <v>1.8665625261465919</v>
      </c>
      <c r="T127" s="264">
        <v>1.858916120715574</v>
      </c>
      <c r="U127" s="264">
        <v>1.0677429587695191</v>
      </c>
      <c r="V127" s="264">
        <v>0.9138043462265909</v>
      </c>
      <c r="W127" s="264">
        <v>0.60554789528996311</v>
      </c>
      <c r="DA127" s="72" t="s">
        <v>906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2.554683261555363</v>
      </c>
      <c r="F128" s="232">
        <v>0</v>
      </c>
      <c r="G128" s="232">
        <v>0</v>
      </c>
      <c r="H128" s="232">
        <v>0</v>
      </c>
      <c r="I128" s="232">
        <v>2.2126960626265388</v>
      </c>
      <c r="J128" s="232">
        <v>0</v>
      </c>
      <c r="K128" s="232">
        <v>2.2236374745623309</v>
      </c>
      <c r="L128" s="232">
        <v>2.2457563506753671</v>
      </c>
      <c r="M128" s="232">
        <v>2.2219199317558989</v>
      </c>
      <c r="N128" s="232">
        <v>2.2431636519007458</v>
      </c>
      <c r="O128" s="232">
        <v>2.2690583969377141</v>
      </c>
      <c r="P128" s="232">
        <v>2.1960677829368822</v>
      </c>
      <c r="Q128" s="232">
        <v>0</v>
      </c>
      <c r="R128" s="232">
        <v>0</v>
      </c>
      <c r="S128" s="232">
        <v>0.16182276773604601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907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908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3.5945671002259281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909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25">
      <c r="A132" s="59" t="s">
        <v>162</v>
      </c>
      <c r="B132" s="232">
        <v>0.104804048075612</v>
      </c>
      <c r="C132" s="232">
        <v>0.30488922289029341</v>
      </c>
      <c r="D132" s="232">
        <v>0.91030814505484381</v>
      </c>
      <c r="E132" s="232">
        <v>0.30221716395038167</v>
      </c>
      <c r="F132" s="232">
        <v>1.1520351548359731</v>
      </c>
      <c r="G132" s="232">
        <v>1.249278474383646</v>
      </c>
      <c r="H132" s="232">
        <v>1.273843487839561</v>
      </c>
      <c r="I132" s="232">
        <v>2.131821766405305</v>
      </c>
      <c r="J132" s="232">
        <v>2.1063714476980642</v>
      </c>
      <c r="K132" s="232">
        <v>1.991769673310267</v>
      </c>
      <c r="L132" s="232">
        <v>1.7260409414231661</v>
      </c>
      <c r="M132" s="232">
        <v>0.1095675377161818</v>
      </c>
      <c r="N132" s="232">
        <v>2.426238444486355</v>
      </c>
      <c r="O132" s="232">
        <v>1.6472706308675209</v>
      </c>
      <c r="P132" s="232">
        <v>1.632353721540772</v>
      </c>
      <c r="Q132" s="232">
        <v>1.308576157414381</v>
      </c>
      <c r="R132" s="232">
        <v>1.917966402197705</v>
      </c>
      <c r="S132" s="232">
        <v>1.7047397584105459</v>
      </c>
      <c r="T132" s="232">
        <v>1.858916120715574</v>
      </c>
      <c r="U132" s="232">
        <v>1.0677429587695191</v>
      </c>
      <c r="V132" s="232">
        <v>0.9138043462265909</v>
      </c>
      <c r="W132" s="232">
        <v>0.60554789528996311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5.3703145377280083E-2</v>
      </c>
      <c r="C134" s="296">
        <v>0.15622975029581429</v>
      </c>
      <c r="D134" s="296">
        <v>0.46645536646383001</v>
      </c>
      <c r="E134" s="296">
        <v>0.30670361085031989</v>
      </c>
      <c r="F134" s="296">
        <v>0.59031986393558344</v>
      </c>
      <c r="G134" s="296">
        <v>0.64014878011323262</v>
      </c>
      <c r="H134" s="296">
        <v>2.4946456398186592</v>
      </c>
      <c r="I134" s="296">
        <v>1.4054053389204659</v>
      </c>
      <c r="J134" s="296">
        <v>1.079335904970677</v>
      </c>
      <c r="K134" s="296">
        <v>1.381901452705768</v>
      </c>
      <c r="L134" s="296">
        <v>1.1826792172099421</v>
      </c>
      <c r="M134" s="296">
        <v>0.1097661199445998</v>
      </c>
      <c r="N134" s="296">
        <v>1.6190076603560679</v>
      </c>
      <c r="O134" s="296">
        <v>1.2340191679544279</v>
      </c>
      <c r="P134" s="296">
        <v>1.2203576054695091</v>
      </c>
      <c r="Q134" s="296">
        <v>0.67053379052845974</v>
      </c>
      <c r="R134" s="296">
        <v>0.98279437118355539</v>
      </c>
      <c r="S134" s="296">
        <v>0.90986886543374312</v>
      </c>
      <c r="T134" s="296">
        <v>0.95253613298347783</v>
      </c>
      <c r="U134" s="296">
        <v>0.54712729511170421</v>
      </c>
      <c r="V134" s="296">
        <v>0.46824687168945928</v>
      </c>
      <c r="W134" s="296">
        <v>0.31029170390633282</v>
      </c>
      <c r="DA134" s="70" t="s">
        <v>913</v>
      </c>
    </row>
    <row r="135" spans="1:105" ht="12" customHeight="1" x14ac:dyDescent="0.25">
      <c r="A135" s="60" t="s">
        <v>617</v>
      </c>
      <c r="B135" s="264">
        <v>5.3703145377280083E-2</v>
      </c>
      <c r="C135" s="264">
        <v>0.15622975029581429</v>
      </c>
      <c r="D135" s="264">
        <v>0.46645536646383001</v>
      </c>
      <c r="E135" s="264">
        <v>0.30670361085031989</v>
      </c>
      <c r="F135" s="264">
        <v>0.59031986393558344</v>
      </c>
      <c r="G135" s="264">
        <v>0.64014878011323262</v>
      </c>
      <c r="H135" s="264">
        <v>2.4946456398186592</v>
      </c>
      <c r="I135" s="264">
        <v>1.4054053389204659</v>
      </c>
      <c r="J135" s="264">
        <v>1.079335904970677</v>
      </c>
      <c r="K135" s="264">
        <v>1.381901452705768</v>
      </c>
      <c r="L135" s="264">
        <v>1.1826792172099421</v>
      </c>
      <c r="M135" s="264">
        <v>0.1097661199445998</v>
      </c>
      <c r="N135" s="264">
        <v>1.6190076603560679</v>
      </c>
      <c r="O135" s="264">
        <v>1.2340191679544279</v>
      </c>
      <c r="P135" s="264">
        <v>1.2203576054695091</v>
      </c>
      <c r="Q135" s="264">
        <v>0.67053379052845974</v>
      </c>
      <c r="R135" s="264">
        <v>0.98279437118355539</v>
      </c>
      <c r="S135" s="264">
        <v>0.90986886543374312</v>
      </c>
      <c r="T135" s="264">
        <v>0.95253613298347783</v>
      </c>
      <c r="U135" s="264">
        <v>0.54712729511170421</v>
      </c>
      <c r="V135" s="264">
        <v>0.46824687168945928</v>
      </c>
      <c r="W135" s="264">
        <v>0.31029170390633282</v>
      </c>
      <c r="DA135" s="72" t="s">
        <v>914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915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1.8419093832382369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916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25">
      <c r="A139" s="59" t="s">
        <v>162</v>
      </c>
      <c r="B139" s="299">
        <v>5.3703145377280083E-2</v>
      </c>
      <c r="C139" s="299">
        <v>0.15622975029581429</v>
      </c>
      <c r="D139" s="299">
        <v>0.46645536646383001</v>
      </c>
      <c r="E139" s="299">
        <v>0.30670361085031989</v>
      </c>
      <c r="F139" s="299">
        <v>0.59031986393558344</v>
      </c>
      <c r="G139" s="299">
        <v>0.64014878011323262</v>
      </c>
      <c r="H139" s="299">
        <v>0.65273625658042134</v>
      </c>
      <c r="I139" s="299">
        <v>1.4054053389204659</v>
      </c>
      <c r="J139" s="299">
        <v>1.079335904970677</v>
      </c>
      <c r="K139" s="299">
        <v>1.381901452705768</v>
      </c>
      <c r="L139" s="299">
        <v>1.1826792172099421</v>
      </c>
      <c r="M139" s="299">
        <v>0.1097661199445998</v>
      </c>
      <c r="N139" s="299">
        <v>1.6190076603560679</v>
      </c>
      <c r="O139" s="299">
        <v>1.2340191679544279</v>
      </c>
      <c r="P139" s="299">
        <v>1.2203576054695091</v>
      </c>
      <c r="Q139" s="299">
        <v>0.67053379052845974</v>
      </c>
      <c r="R139" s="299">
        <v>0.98279437118355539</v>
      </c>
      <c r="S139" s="299">
        <v>0.90986886543374312</v>
      </c>
      <c r="T139" s="299">
        <v>0.95253613298347783</v>
      </c>
      <c r="U139" s="299">
        <v>0.54712729511170421</v>
      </c>
      <c r="V139" s="299">
        <v>0.46824687168945928</v>
      </c>
      <c r="W139" s="299">
        <v>0.31029170390633282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4.2962363135999382E-2</v>
      </c>
      <c r="C141" s="263">
        <f t="shared" si="4"/>
        <v>9.2844260857329386E-2</v>
      </c>
      <c r="D141" s="263">
        <f t="shared" si="4"/>
        <v>0.23465659139972073</v>
      </c>
      <c r="E141" s="263">
        <f t="shared" si="4"/>
        <v>0.59008339574616497</v>
      </c>
      <c r="F141" s="263">
        <f t="shared" si="4"/>
        <v>0.32234389240933514</v>
      </c>
      <c r="G141" s="263">
        <f t="shared" si="4"/>
        <v>0.37677659585103906</v>
      </c>
      <c r="H141" s="263">
        <f t="shared" si="4"/>
        <v>1.1045814570159562</v>
      </c>
      <c r="I141" s="263">
        <f t="shared" si="4"/>
        <v>0.92571718957839577</v>
      </c>
      <c r="J141" s="263">
        <f t="shared" si="4"/>
        <v>0.59118562753363357</v>
      </c>
      <c r="K141" s="263">
        <f t="shared" si="4"/>
        <v>0.87721428011864799</v>
      </c>
      <c r="L141" s="263">
        <f t="shared" si="4"/>
        <v>0.7663773808166553</v>
      </c>
      <c r="M141" s="263">
        <f t="shared" si="4"/>
        <v>0.4178189743388977</v>
      </c>
      <c r="N141" s="263">
        <f t="shared" si="4"/>
        <v>0.94739297571248249</v>
      </c>
      <c r="O141" s="263">
        <f t="shared" si="4"/>
        <v>0.72275377656470063</v>
      </c>
      <c r="P141" s="263">
        <f t="shared" si="4"/>
        <v>0.78448752742101679</v>
      </c>
      <c r="Q141" s="263">
        <f t="shared" si="4"/>
        <v>0.33730641209079326</v>
      </c>
      <c r="R141" s="263">
        <f t="shared" si="4"/>
        <v>0.47309387099897671</v>
      </c>
      <c r="S141" s="263">
        <f t="shared" si="4"/>
        <v>0.3936340163450725</v>
      </c>
      <c r="T141" s="263">
        <f t="shared" si="4"/>
        <v>0.46149676372063292</v>
      </c>
      <c r="U141" s="263">
        <f t="shared" si="4"/>
        <v>0.37913319327934325</v>
      </c>
      <c r="V141" s="263">
        <f t="shared" si="4"/>
        <v>0.35880888344680834</v>
      </c>
      <c r="W141" s="263">
        <f t="shared" si="4"/>
        <v>0.3245924269502331</v>
      </c>
      <c r="DA141" s="70"/>
    </row>
    <row r="142" spans="1:105" ht="12" customHeight="1" x14ac:dyDescent="0.25">
      <c r="A142" s="60" t="s">
        <v>626</v>
      </c>
      <c r="B142" s="264">
        <v>6.4062372567993374E-3</v>
      </c>
      <c r="C142" s="264">
        <v>1.863661504245755E-2</v>
      </c>
      <c r="D142" s="264">
        <v>5.5643365510184603E-2</v>
      </c>
      <c r="E142" s="264">
        <v>3.6586611171856041E-2</v>
      </c>
      <c r="F142" s="264">
        <v>7.041913614565988E-2</v>
      </c>
      <c r="G142" s="264">
        <v>7.6363217391564639E-2</v>
      </c>
      <c r="H142" s="264">
        <v>0.29758576947486293</v>
      </c>
      <c r="I142" s="264">
        <v>0.16765051618198129</v>
      </c>
      <c r="J142" s="264">
        <v>0.12875375992315069</v>
      </c>
      <c r="K142" s="264">
        <v>0.16484674239014169</v>
      </c>
      <c r="L142" s="264">
        <v>0.1410815625584935</v>
      </c>
      <c r="M142" s="264">
        <v>1.3093978056281499E-2</v>
      </c>
      <c r="N142" s="264">
        <v>0.19313109353189761</v>
      </c>
      <c r="O142" s="264">
        <v>0.14720589480963031</v>
      </c>
      <c r="P142" s="264">
        <v>0.14557620980771599</v>
      </c>
      <c r="Q142" s="264">
        <v>7.9987839085559759E-2</v>
      </c>
      <c r="R142" s="264">
        <v>0.1172373400518249</v>
      </c>
      <c r="S142" s="264">
        <v>0.10853807134748129</v>
      </c>
      <c r="T142" s="264">
        <v>0.1136278409895139</v>
      </c>
      <c r="U142" s="264">
        <v>6.5266703421794373E-2</v>
      </c>
      <c r="V142" s="264">
        <v>5.5857073803089033E-2</v>
      </c>
      <c r="W142" s="264">
        <v>3.701463406054923E-2</v>
      </c>
      <c r="DA142" s="72" t="s">
        <v>920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921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0.21972099458332911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922</v>
      </c>
    </row>
    <row r="145" spans="1:105" ht="12" customHeight="1" x14ac:dyDescent="0.25">
      <c r="A145" s="59" t="s">
        <v>162</v>
      </c>
      <c r="B145" s="232">
        <v>6.4062372567993374E-3</v>
      </c>
      <c r="C145" s="232">
        <v>1.863661504245755E-2</v>
      </c>
      <c r="D145" s="232">
        <v>5.5643365510184603E-2</v>
      </c>
      <c r="E145" s="232">
        <v>3.6586611171856041E-2</v>
      </c>
      <c r="F145" s="232">
        <v>7.041913614565988E-2</v>
      </c>
      <c r="G145" s="232">
        <v>7.6363217391564639E-2</v>
      </c>
      <c r="H145" s="232">
        <v>7.7864774891533817E-2</v>
      </c>
      <c r="I145" s="232">
        <v>0.16765051618198129</v>
      </c>
      <c r="J145" s="232">
        <v>0.12875375992315069</v>
      </c>
      <c r="K145" s="232">
        <v>0.16484674239014169</v>
      </c>
      <c r="L145" s="232">
        <v>0.1410815625584935</v>
      </c>
      <c r="M145" s="232">
        <v>1.3093978056281499E-2</v>
      </c>
      <c r="N145" s="232">
        <v>0.19313109353189761</v>
      </c>
      <c r="O145" s="232">
        <v>0.14720589480963031</v>
      </c>
      <c r="P145" s="232">
        <v>0.14557620980771599</v>
      </c>
      <c r="Q145" s="232">
        <v>7.9987839085559759E-2</v>
      </c>
      <c r="R145" s="232">
        <v>0.1172373400518249</v>
      </c>
      <c r="S145" s="232">
        <v>0.10853807134748129</v>
      </c>
      <c r="T145" s="232">
        <v>0.1136278409895139</v>
      </c>
      <c r="U145" s="232">
        <v>6.5266703421794373E-2</v>
      </c>
      <c r="V145" s="232">
        <v>5.5857073803089033E-2</v>
      </c>
      <c r="W145" s="232">
        <v>3.701463406054923E-2</v>
      </c>
      <c r="DA145" s="71" t="s">
        <v>923</v>
      </c>
    </row>
    <row r="146" spans="1:105" ht="12" customHeight="1" x14ac:dyDescent="0.25">
      <c r="A146" s="60" t="s">
        <v>631</v>
      </c>
      <c r="B146" s="264">
        <v>3.6556125879200048E-2</v>
      </c>
      <c r="C146" s="264">
        <v>7.4207645814871839E-2</v>
      </c>
      <c r="D146" s="264">
        <v>0.17901322588953611</v>
      </c>
      <c r="E146" s="264">
        <v>0.55349678457430895</v>
      </c>
      <c r="F146" s="264">
        <v>0.25192475626367528</v>
      </c>
      <c r="G146" s="264">
        <v>0.30041337845947441</v>
      </c>
      <c r="H146" s="264">
        <v>0.8069956875410933</v>
      </c>
      <c r="I146" s="264">
        <v>0.75806667339641454</v>
      </c>
      <c r="J146" s="264">
        <v>0.46243186761048288</v>
      </c>
      <c r="K146" s="264">
        <v>0.71236753772850636</v>
      </c>
      <c r="L146" s="264">
        <v>0.62529581825816183</v>
      </c>
      <c r="M146" s="264">
        <v>0.40472499628261621</v>
      </c>
      <c r="N146" s="264">
        <v>0.75426188218058488</v>
      </c>
      <c r="O146" s="264">
        <v>0.57554788175507032</v>
      </c>
      <c r="P146" s="264">
        <v>0.63891131761330078</v>
      </c>
      <c r="Q146" s="264">
        <v>0.25731857300523348</v>
      </c>
      <c r="R146" s="264">
        <v>0.35585653094715181</v>
      </c>
      <c r="S146" s="264">
        <v>0.28509594499759122</v>
      </c>
      <c r="T146" s="264">
        <v>0.34786892273111902</v>
      </c>
      <c r="U146" s="264">
        <v>0.31386648985754889</v>
      </c>
      <c r="V146" s="264">
        <v>0.30295180964371932</v>
      </c>
      <c r="W146" s="264">
        <v>0.28757779288968388</v>
      </c>
      <c r="DA146" s="72" t="s">
        <v>924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0.49494513643274268</v>
      </c>
      <c r="F147" s="231">
        <v>0</v>
      </c>
      <c r="G147" s="231">
        <v>0</v>
      </c>
      <c r="H147" s="231">
        <v>0</v>
      </c>
      <c r="I147" s="231">
        <v>0.38608913795306937</v>
      </c>
      <c r="J147" s="231">
        <v>0</v>
      </c>
      <c r="K147" s="231">
        <v>0.37577560055005071</v>
      </c>
      <c r="L147" s="231">
        <v>0.35355833936884112</v>
      </c>
      <c r="M147" s="231">
        <v>0.38570506935806009</v>
      </c>
      <c r="N147" s="231">
        <v>0.36234464353173729</v>
      </c>
      <c r="O147" s="231">
        <v>0.33346323678731621</v>
      </c>
      <c r="P147" s="231">
        <v>0.36649375183043231</v>
      </c>
      <c r="Q147" s="231">
        <v>0</v>
      </c>
      <c r="R147" s="231">
        <v>0</v>
      </c>
      <c r="S147" s="231">
        <v>2.471656547454466E-2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927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0.5958413112424189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928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3.6556125879200048E-2</v>
      </c>
      <c r="C153" s="231">
        <v>7.4207645814871839E-2</v>
      </c>
      <c r="D153" s="231">
        <v>0.17901322588953611</v>
      </c>
      <c r="E153" s="231">
        <v>5.8551648141566208E-2</v>
      </c>
      <c r="F153" s="231">
        <v>0.25192475626367528</v>
      </c>
      <c r="G153" s="231">
        <v>0.30041337845947441</v>
      </c>
      <c r="H153" s="231">
        <v>0.2111543762986744</v>
      </c>
      <c r="I153" s="231">
        <v>0.37197753544334522</v>
      </c>
      <c r="J153" s="231">
        <v>0.46243186761048288</v>
      </c>
      <c r="K153" s="231">
        <v>0.3365919371784557</v>
      </c>
      <c r="L153" s="231">
        <v>0.2717374788893207</v>
      </c>
      <c r="M153" s="231">
        <v>1.9019926924556049E-2</v>
      </c>
      <c r="N153" s="231">
        <v>0.39191723864884748</v>
      </c>
      <c r="O153" s="231">
        <v>0.24208464496775409</v>
      </c>
      <c r="P153" s="231">
        <v>0.27241756578286858</v>
      </c>
      <c r="Q153" s="231">
        <v>0.25731857300523348</v>
      </c>
      <c r="R153" s="231">
        <v>0.35585653094715181</v>
      </c>
      <c r="S153" s="231">
        <v>0.26037937952304652</v>
      </c>
      <c r="T153" s="231">
        <v>0.34786892273111902</v>
      </c>
      <c r="U153" s="231">
        <v>0.31386648985754889</v>
      </c>
      <c r="V153" s="231">
        <v>0.30295180964371932</v>
      </c>
      <c r="W153" s="231">
        <v>0.28757779288968388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1.5531326082553301</v>
      </c>
      <c r="C158" s="281">
        <v>1.4529596562662801</v>
      </c>
      <c r="D158" s="281">
        <v>1.3914812379768999</v>
      </c>
      <c r="E158" s="281">
        <v>0.68230420996652996</v>
      </c>
      <c r="F158" s="281">
        <v>1.64931502973988</v>
      </c>
      <c r="G158" s="281">
        <v>1.5212762162684299</v>
      </c>
      <c r="H158" s="281">
        <v>2.3724501078053999</v>
      </c>
      <c r="I158" s="281">
        <v>2.44687369256371</v>
      </c>
      <c r="J158" s="281">
        <v>2.4911418169621902</v>
      </c>
      <c r="K158" s="281">
        <v>2.3896670333493701</v>
      </c>
      <c r="L158" s="281">
        <v>2.4507992644202501</v>
      </c>
      <c r="M158" s="281">
        <v>3.1524834703257398</v>
      </c>
      <c r="N158" s="281">
        <v>3.3706408042025302</v>
      </c>
      <c r="O158" s="281">
        <v>3.1012708522919801</v>
      </c>
      <c r="P158" s="281">
        <v>3.0418417218599201</v>
      </c>
      <c r="Q158" s="281">
        <v>3.0304409910430401</v>
      </c>
      <c r="R158" s="281">
        <v>3.4771132527628699</v>
      </c>
      <c r="S158" s="281">
        <v>3.4231392534162</v>
      </c>
      <c r="T158" s="281">
        <v>3.35081043428861</v>
      </c>
      <c r="U158" s="281">
        <v>3.29263313031224</v>
      </c>
      <c r="V158" s="281">
        <v>2.9004932834514801</v>
      </c>
      <c r="W158" s="281">
        <v>2.9989608034346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0</v>
      </c>
      <c r="C187" s="234">
        <f t="shared" si="28"/>
        <v>0</v>
      </c>
      <c r="D187" s="234">
        <f t="shared" si="28"/>
        <v>0</v>
      </c>
      <c r="E187" s="234">
        <f t="shared" si="28"/>
        <v>0</v>
      </c>
      <c r="F187" s="234">
        <f t="shared" si="28"/>
        <v>0</v>
      </c>
      <c r="G187" s="234">
        <f t="shared" si="28"/>
        <v>0</v>
      </c>
      <c r="H187" s="234">
        <f t="shared" si="28"/>
        <v>0</v>
      </c>
      <c r="I187" s="234">
        <f t="shared" si="28"/>
        <v>0</v>
      </c>
      <c r="J187" s="234">
        <f t="shared" si="28"/>
        <v>0</v>
      </c>
      <c r="K187" s="234">
        <f t="shared" si="28"/>
        <v>0</v>
      </c>
      <c r="L187" s="234">
        <f t="shared" si="28"/>
        <v>0</v>
      </c>
      <c r="M187" s="234">
        <f t="shared" si="28"/>
        <v>0</v>
      </c>
      <c r="N187" s="234">
        <f t="shared" si="28"/>
        <v>0</v>
      </c>
      <c r="O187" s="234">
        <f t="shared" si="28"/>
        <v>0</v>
      </c>
      <c r="P187" s="234">
        <f t="shared" si="28"/>
        <v>0</v>
      </c>
      <c r="Q187" s="234">
        <f t="shared" si="28"/>
        <v>0</v>
      </c>
      <c r="R187" s="234">
        <f t="shared" si="28"/>
        <v>0</v>
      </c>
      <c r="S187" s="234">
        <f t="shared" si="28"/>
        <v>0</v>
      </c>
      <c r="T187" s="234">
        <f t="shared" si="28"/>
        <v>0</v>
      </c>
      <c r="U187" s="234">
        <f t="shared" si="28"/>
        <v>0</v>
      </c>
      <c r="V187" s="234">
        <f t="shared" si="28"/>
        <v>0</v>
      </c>
      <c r="W187" s="234">
        <f t="shared" si="28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0</v>
      </c>
      <c r="C192" s="302">
        <f t="shared" si="33"/>
        <v>0</v>
      </c>
      <c r="D192" s="302">
        <f t="shared" si="33"/>
        <v>0</v>
      </c>
      <c r="E192" s="302">
        <f t="shared" si="33"/>
        <v>0</v>
      </c>
      <c r="F192" s="302">
        <f t="shared" si="33"/>
        <v>0</v>
      </c>
      <c r="G192" s="302">
        <f t="shared" si="33"/>
        <v>0</v>
      </c>
      <c r="H192" s="302">
        <f t="shared" si="33"/>
        <v>0</v>
      </c>
      <c r="I192" s="302">
        <f t="shared" si="33"/>
        <v>0</v>
      </c>
      <c r="J192" s="302">
        <f t="shared" si="33"/>
        <v>0</v>
      </c>
      <c r="K192" s="302">
        <f t="shared" si="33"/>
        <v>0</v>
      </c>
      <c r="L192" s="302">
        <f t="shared" si="33"/>
        <v>0</v>
      </c>
      <c r="M192" s="302">
        <f t="shared" si="33"/>
        <v>0</v>
      </c>
      <c r="N192" s="302">
        <f t="shared" si="33"/>
        <v>0</v>
      </c>
      <c r="O192" s="302">
        <f t="shared" si="33"/>
        <v>0</v>
      </c>
      <c r="P192" s="302">
        <f t="shared" si="33"/>
        <v>0</v>
      </c>
      <c r="Q192" s="302">
        <f t="shared" si="33"/>
        <v>0</v>
      </c>
      <c r="R192" s="302">
        <f t="shared" si="33"/>
        <v>0</v>
      </c>
      <c r="S192" s="302">
        <f t="shared" si="33"/>
        <v>0</v>
      </c>
      <c r="T192" s="302">
        <f t="shared" si="33"/>
        <v>0</v>
      </c>
      <c r="U192" s="302">
        <f t="shared" si="33"/>
        <v>0</v>
      </c>
      <c r="V192" s="302">
        <f t="shared" si="33"/>
        <v>0</v>
      </c>
      <c r="W192" s="302">
        <f t="shared" si="33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</v>
      </c>
      <c r="C193" s="303">
        <f t="shared" si="34"/>
        <v>0</v>
      </c>
      <c r="D193" s="303">
        <f t="shared" si="34"/>
        <v>0</v>
      </c>
      <c r="E193" s="303">
        <f t="shared" si="34"/>
        <v>0</v>
      </c>
      <c r="F193" s="303">
        <f t="shared" si="34"/>
        <v>0</v>
      </c>
      <c r="G193" s="303">
        <f t="shared" si="34"/>
        <v>0</v>
      </c>
      <c r="H193" s="303">
        <f t="shared" si="34"/>
        <v>0</v>
      </c>
      <c r="I193" s="303">
        <f t="shared" si="34"/>
        <v>0</v>
      </c>
      <c r="J193" s="303">
        <f t="shared" si="34"/>
        <v>0</v>
      </c>
      <c r="K193" s="303">
        <f t="shared" si="34"/>
        <v>0</v>
      </c>
      <c r="L193" s="303">
        <f t="shared" si="34"/>
        <v>0</v>
      </c>
      <c r="M193" s="303">
        <f t="shared" si="34"/>
        <v>0</v>
      </c>
      <c r="N193" s="303">
        <f t="shared" si="34"/>
        <v>0</v>
      </c>
      <c r="O193" s="303">
        <f t="shared" si="34"/>
        <v>0</v>
      </c>
      <c r="P193" s="303">
        <f t="shared" si="34"/>
        <v>0</v>
      </c>
      <c r="Q193" s="303">
        <f t="shared" si="34"/>
        <v>0</v>
      </c>
      <c r="R193" s="303">
        <f t="shared" si="34"/>
        <v>0</v>
      </c>
      <c r="S193" s="303">
        <f t="shared" si="34"/>
        <v>0</v>
      </c>
      <c r="T193" s="303">
        <f t="shared" si="34"/>
        <v>0</v>
      </c>
      <c r="U193" s="303">
        <f t="shared" si="34"/>
        <v>0</v>
      </c>
      <c r="V193" s="303">
        <f t="shared" si="34"/>
        <v>0</v>
      </c>
      <c r="W193" s="303">
        <f t="shared" si="34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</v>
      </c>
      <c r="C194" s="304">
        <f t="shared" si="35"/>
        <v>0</v>
      </c>
      <c r="D194" s="304">
        <f t="shared" si="35"/>
        <v>0</v>
      </c>
      <c r="E194" s="304">
        <f t="shared" si="35"/>
        <v>0</v>
      </c>
      <c r="F194" s="304">
        <f t="shared" si="35"/>
        <v>0</v>
      </c>
      <c r="G194" s="304">
        <f t="shared" si="35"/>
        <v>0</v>
      </c>
      <c r="H194" s="304">
        <f t="shared" si="35"/>
        <v>0</v>
      </c>
      <c r="I194" s="304">
        <f t="shared" si="35"/>
        <v>0</v>
      </c>
      <c r="J194" s="304">
        <f t="shared" si="35"/>
        <v>0</v>
      </c>
      <c r="K194" s="304">
        <f t="shared" si="35"/>
        <v>0</v>
      </c>
      <c r="L194" s="304">
        <f t="shared" si="35"/>
        <v>0</v>
      </c>
      <c r="M194" s="304">
        <f t="shared" si="35"/>
        <v>0</v>
      </c>
      <c r="N194" s="304">
        <f t="shared" si="35"/>
        <v>0</v>
      </c>
      <c r="O194" s="304">
        <f t="shared" si="35"/>
        <v>0</v>
      </c>
      <c r="P194" s="304">
        <f t="shared" si="35"/>
        <v>0</v>
      </c>
      <c r="Q194" s="304">
        <f t="shared" si="35"/>
        <v>0</v>
      </c>
      <c r="R194" s="304">
        <f t="shared" si="35"/>
        <v>0</v>
      </c>
      <c r="S194" s="304">
        <f t="shared" si="35"/>
        <v>0</v>
      </c>
      <c r="T194" s="304">
        <f t="shared" si="35"/>
        <v>0</v>
      </c>
      <c r="U194" s="304">
        <f t="shared" si="35"/>
        <v>0</v>
      </c>
      <c r="V194" s="304">
        <f t="shared" si="35"/>
        <v>0</v>
      </c>
      <c r="W194" s="304">
        <f t="shared" si="35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</v>
      </c>
      <c r="C196" s="303">
        <f t="shared" si="37"/>
        <v>0</v>
      </c>
      <c r="D196" s="303">
        <f t="shared" si="37"/>
        <v>0</v>
      </c>
      <c r="E196" s="303">
        <f t="shared" si="37"/>
        <v>0</v>
      </c>
      <c r="F196" s="303">
        <f t="shared" si="37"/>
        <v>0</v>
      </c>
      <c r="G196" s="303">
        <f t="shared" si="37"/>
        <v>0</v>
      </c>
      <c r="H196" s="303">
        <f t="shared" si="37"/>
        <v>0</v>
      </c>
      <c r="I196" s="303">
        <f t="shared" si="37"/>
        <v>0</v>
      </c>
      <c r="J196" s="303">
        <f t="shared" si="37"/>
        <v>0</v>
      </c>
      <c r="K196" s="303">
        <f t="shared" si="37"/>
        <v>0</v>
      </c>
      <c r="L196" s="303">
        <f t="shared" si="37"/>
        <v>0</v>
      </c>
      <c r="M196" s="303">
        <f t="shared" si="37"/>
        <v>0</v>
      </c>
      <c r="N196" s="303">
        <f t="shared" si="37"/>
        <v>0</v>
      </c>
      <c r="O196" s="303">
        <f t="shared" si="37"/>
        <v>0</v>
      </c>
      <c r="P196" s="303">
        <f t="shared" si="37"/>
        <v>0</v>
      </c>
      <c r="Q196" s="303">
        <f t="shared" si="37"/>
        <v>0</v>
      </c>
      <c r="R196" s="303">
        <f t="shared" si="37"/>
        <v>0</v>
      </c>
      <c r="S196" s="303">
        <f t="shared" si="37"/>
        <v>0</v>
      </c>
      <c r="T196" s="303">
        <f t="shared" si="37"/>
        <v>0</v>
      </c>
      <c r="U196" s="303">
        <f t="shared" si="37"/>
        <v>0</v>
      </c>
      <c r="V196" s="303">
        <f t="shared" si="37"/>
        <v>0</v>
      </c>
      <c r="W196" s="303">
        <f t="shared" si="37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</v>
      </c>
      <c r="C197" s="304">
        <f t="shared" si="38"/>
        <v>0</v>
      </c>
      <c r="D197" s="304">
        <f t="shared" si="38"/>
        <v>0</v>
      </c>
      <c r="E197" s="304">
        <f t="shared" si="38"/>
        <v>0</v>
      </c>
      <c r="F197" s="304">
        <f t="shared" si="38"/>
        <v>0</v>
      </c>
      <c r="G197" s="304">
        <f t="shared" si="38"/>
        <v>0</v>
      </c>
      <c r="H197" s="304">
        <f t="shared" si="38"/>
        <v>0</v>
      </c>
      <c r="I197" s="304">
        <f t="shared" si="38"/>
        <v>0</v>
      </c>
      <c r="J197" s="304">
        <f t="shared" si="38"/>
        <v>0</v>
      </c>
      <c r="K197" s="304">
        <f t="shared" si="38"/>
        <v>0</v>
      </c>
      <c r="L197" s="304">
        <f t="shared" si="38"/>
        <v>0</v>
      </c>
      <c r="M197" s="304">
        <f t="shared" si="38"/>
        <v>0</v>
      </c>
      <c r="N197" s="304">
        <f t="shared" si="38"/>
        <v>0</v>
      </c>
      <c r="O197" s="304">
        <f t="shared" si="38"/>
        <v>0</v>
      </c>
      <c r="P197" s="304">
        <f t="shared" si="38"/>
        <v>0</v>
      </c>
      <c r="Q197" s="304">
        <f t="shared" si="38"/>
        <v>0</v>
      </c>
      <c r="R197" s="304">
        <f t="shared" si="38"/>
        <v>0</v>
      </c>
      <c r="S197" s="304">
        <f t="shared" si="38"/>
        <v>0</v>
      </c>
      <c r="T197" s="304">
        <f t="shared" si="38"/>
        <v>0</v>
      </c>
      <c r="U197" s="304">
        <f t="shared" si="38"/>
        <v>0</v>
      </c>
      <c r="V197" s="304">
        <f t="shared" si="38"/>
        <v>0</v>
      </c>
      <c r="W197" s="304">
        <f t="shared" si="38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</v>
      </c>
      <c r="C199" s="303">
        <f t="shared" si="40"/>
        <v>0</v>
      </c>
      <c r="D199" s="303">
        <f t="shared" si="40"/>
        <v>0</v>
      </c>
      <c r="E199" s="303">
        <f t="shared" si="40"/>
        <v>0</v>
      </c>
      <c r="F199" s="303">
        <f t="shared" si="40"/>
        <v>0</v>
      </c>
      <c r="G199" s="303">
        <f t="shared" si="40"/>
        <v>0</v>
      </c>
      <c r="H199" s="303">
        <f t="shared" si="40"/>
        <v>0</v>
      </c>
      <c r="I199" s="303">
        <f t="shared" si="40"/>
        <v>0</v>
      </c>
      <c r="J199" s="303">
        <f t="shared" si="40"/>
        <v>0</v>
      </c>
      <c r="K199" s="303">
        <f t="shared" si="40"/>
        <v>0</v>
      </c>
      <c r="L199" s="303">
        <f t="shared" si="40"/>
        <v>0</v>
      </c>
      <c r="M199" s="303">
        <f t="shared" si="40"/>
        <v>0</v>
      </c>
      <c r="N199" s="303">
        <f t="shared" si="40"/>
        <v>0</v>
      </c>
      <c r="O199" s="303">
        <f t="shared" si="40"/>
        <v>0</v>
      </c>
      <c r="P199" s="303">
        <f t="shared" si="40"/>
        <v>0</v>
      </c>
      <c r="Q199" s="303">
        <f t="shared" si="40"/>
        <v>0</v>
      </c>
      <c r="R199" s="303">
        <f t="shared" si="40"/>
        <v>0</v>
      </c>
      <c r="S199" s="303">
        <f t="shared" si="40"/>
        <v>0</v>
      </c>
      <c r="T199" s="303">
        <f t="shared" si="40"/>
        <v>0</v>
      </c>
      <c r="U199" s="303">
        <f t="shared" si="40"/>
        <v>0</v>
      </c>
      <c r="V199" s="303">
        <f t="shared" si="40"/>
        <v>0</v>
      </c>
      <c r="W199" s="303">
        <f t="shared" si="40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0</v>
      </c>
      <c r="C200" s="304">
        <f t="shared" si="41"/>
        <v>0</v>
      </c>
      <c r="D200" s="304">
        <f t="shared" si="41"/>
        <v>0</v>
      </c>
      <c r="E200" s="304">
        <f t="shared" si="41"/>
        <v>0</v>
      </c>
      <c r="F200" s="304">
        <f t="shared" si="41"/>
        <v>0</v>
      </c>
      <c r="G200" s="304">
        <f t="shared" si="41"/>
        <v>0</v>
      </c>
      <c r="H200" s="304">
        <f t="shared" si="41"/>
        <v>0</v>
      </c>
      <c r="I200" s="304">
        <f t="shared" si="41"/>
        <v>0</v>
      </c>
      <c r="J200" s="304">
        <f t="shared" si="41"/>
        <v>0</v>
      </c>
      <c r="K200" s="304">
        <f t="shared" si="41"/>
        <v>0</v>
      </c>
      <c r="L200" s="304">
        <f t="shared" si="41"/>
        <v>0</v>
      </c>
      <c r="M200" s="304">
        <f t="shared" si="41"/>
        <v>0</v>
      </c>
      <c r="N200" s="304">
        <f t="shared" si="41"/>
        <v>0</v>
      </c>
      <c r="O200" s="304">
        <f t="shared" si="41"/>
        <v>0</v>
      </c>
      <c r="P200" s="304">
        <f t="shared" si="41"/>
        <v>0</v>
      </c>
      <c r="Q200" s="304">
        <f t="shared" si="41"/>
        <v>0</v>
      </c>
      <c r="R200" s="304">
        <f t="shared" si="41"/>
        <v>0</v>
      </c>
      <c r="S200" s="304">
        <f t="shared" si="41"/>
        <v>0</v>
      </c>
      <c r="T200" s="304">
        <f t="shared" si="41"/>
        <v>0</v>
      </c>
      <c r="U200" s="304">
        <f t="shared" si="41"/>
        <v>0</v>
      </c>
      <c r="V200" s="304">
        <f t="shared" si="41"/>
        <v>0</v>
      </c>
      <c r="W200" s="304">
        <f t="shared" si="41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</v>
      </c>
      <c r="C201" s="304">
        <f t="shared" si="42"/>
        <v>0</v>
      </c>
      <c r="D201" s="304">
        <f t="shared" si="42"/>
        <v>0</v>
      </c>
      <c r="E201" s="304">
        <f t="shared" si="42"/>
        <v>0</v>
      </c>
      <c r="F201" s="304">
        <f t="shared" si="42"/>
        <v>0</v>
      </c>
      <c r="G201" s="304">
        <f t="shared" si="42"/>
        <v>0</v>
      </c>
      <c r="H201" s="304">
        <f t="shared" si="42"/>
        <v>0</v>
      </c>
      <c r="I201" s="304">
        <f t="shared" si="42"/>
        <v>0</v>
      </c>
      <c r="J201" s="304">
        <f t="shared" si="42"/>
        <v>0</v>
      </c>
      <c r="K201" s="304">
        <f t="shared" si="42"/>
        <v>0</v>
      </c>
      <c r="L201" s="304">
        <f t="shared" si="42"/>
        <v>0</v>
      </c>
      <c r="M201" s="304">
        <f t="shared" si="42"/>
        <v>0</v>
      </c>
      <c r="N201" s="304">
        <f t="shared" si="42"/>
        <v>0</v>
      </c>
      <c r="O201" s="304">
        <f t="shared" si="42"/>
        <v>0</v>
      </c>
      <c r="P201" s="304">
        <f t="shared" si="42"/>
        <v>0</v>
      </c>
      <c r="Q201" s="304">
        <f t="shared" si="42"/>
        <v>0</v>
      </c>
      <c r="R201" s="304">
        <f t="shared" si="42"/>
        <v>0</v>
      </c>
      <c r="S201" s="304">
        <f t="shared" si="42"/>
        <v>0</v>
      </c>
      <c r="T201" s="304">
        <f t="shared" si="42"/>
        <v>0</v>
      </c>
      <c r="U201" s="304">
        <f t="shared" si="42"/>
        <v>0</v>
      </c>
      <c r="V201" s="304">
        <f t="shared" si="42"/>
        <v>0</v>
      </c>
      <c r="W201" s="304">
        <f t="shared" si="42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1</v>
      </c>
      <c r="C204" s="234">
        <f t="shared" si="44"/>
        <v>1</v>
      </c>
      <c r="D204" s="234">
        <f t="shared" si="44"/>
        <v>0.99999999999999989</v>
      </c>
      <c r="E204" s="234">
        <f t="shared" si="44"/>
        <v>1</v>
      </c>
      <c r="F204" s="234">
        <f t="shared" si="44"/>
        <v>1</v>
      </c>
      <c r="G204" s="234">
        <f t="shared" si="44"/>
        <v>1</v>
      </c>
      <c r="H204" s="234">
        <f t="shared" si="44"/>
        <v>1</v>
      </c>
      <c r="I204" s="234">
        <f t="shared" si="44"/>
        <v>1</v>
      </c>
      <c r="J204" s="234">
        <f t="shared" si="44"/>
        <v>0.99999999999999989</v>
      </c>
      <c r="K204" s="234">
        <f t="shared" si="44"/>
        <v>1</v>
      </c>
      <c r="L204" s="234">
        <f t="shared" si="44"/>
        <v>1</v>
      </c>
      <c r="M204" s="234">
        <f t="shared" si="44"/>
        <v>1</v>
      </c>
      <c r="N204" s="234">
        <f t="shared" si="44"/>
        <v>1</v>
      </c>
      <c r="O204" s="234">
        <f t="shared" si="44"/>
        <v>1</v>
      </c>
      <c r="P204" s="234">
        <f t="shared" si="44"/>
        <v>1</v>
      </c>
      <c r="Q204" s="234">
        <f t="shared" si="44"/>
        <v>0.99999999999999989</v>
      </c>
      <c r="R204" s="234">
        <f t="shared" si="44"/>
        <v>1</v>
      </c>
      <c r="S204" s="234">
        <f t="shared" si="44"/>
        <v>1</v>
      </c>
      <c r="T204" s="234">
        <f t="shared" si="44"/>
        <v>1</v>
      </c>
      <c r="U204" s="234">
        <f t="shared" si="44"/>
        <v>1</v>
      </c>
      <c r="V204" s="234">
        <f t="shared" si="44"/>
        <v>1</v>
      </c>
      <c r="W204" s="234">
        <f t="shared" si="44"/>
        <v>0.99999999999999989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2.7944004646066615E-4</v>
      </c>
      <c r="C209" s="302">
        <f t="shared" si="49"/>
        <v>7.1041704246649232E-4</v>
      </c>
      <c r="D209" s="302">
        <f t="shared" si="49"/>
        <v>1.4165840195758911E-3</v>
      </c>
      <c r="E209" s="302">
        <f t="shared" si="49"/>
        <v>6.3101981044913263E-4</v>
      </c>
      <c r="F209" s="302">
        <f t="shared" si="49"/>
        <v>1.4494488111279665E-3</v>
      </c>
      <c r="G209" s="302">
        <f t="shared" si="49"/>
        <v>1.5411669559513264E-3</v>
      </c>
      <c r="H209" s="302">
        <f t="shared" si="49"/>
        <v>2.0972646467599726E-3</v>
      </c>
      <c r="I209" s="302">
        <f t="shared" si="49"/>
        <v>1.4049647225738212E-3</v>
      </c>
      <c r="J209" s="302">
        <f t="shared" si="49"/>
        <v>1.570116060680165E-3</v>
      </c>
      <c r="K209" s="302">
        <f t="shared" si="49"/>
        <v>1.42170372975994E-3</v>
      </c>
      <c r="L209" s="302">
        <f t="shared" si="49"/>
        <v>1.2885009635856363E-3</v>
      </c>
      <c r="M209" s="302">
        <f t="shared" si="49"/>
        <v>1.6672393771346151E-4</v>
      </c>
      <c r="N209" s="302">
        <f t="shared" si="49"/>
        <v>1.3920764482595967E-3</v>
      </c>
      <c r="O209" s="302">
        <f t="shared" si="49"/>
        <v>1.2541853669445397E-3</v>
      </c>
      <c r="P209" s="302">
        <f t="shared" si="49"/>
        <v>1.2541728200525252E-3</v>
      </c>
      <c r="Q209" s="302">
        <f t="shared" si="49"/>
        <v>1.1439681317067657E-3</v>
      </c>
      <c r="R209" s="302">
        <f t="shared" si="49"/>
        <v>1.30837156316924E-3</v>
      </c>
      <c r="S209" s="302">
        <f t="shared" si="49"/>
        <v>1.2587057408369844E-3</v>
      </c>
      <c r="T209" s="302">
        <f t="shared" si="49"/>
        <v>1.3115833004282388E-3</v>
      </c>
      <c r="U209" s="302">
        <f t="shared" si="49"/>
        <v>9.4425133403535245E-4</v>
      </c>
      <c r="V209" s="302">
        <f t="shared" si="49"/>
        <v>9.2049039136338977E-4</v>
      </c>
      <c r="W209" s="302">
        <f t="shared" si="49"/>
        <v>6.6798277577142086E-4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5.9714255303481109E-2</v>
      </c>
      <c r="C210" s="303">
        <f t="shared" si="50"/>
        <v>0.15181082734238452</v>
      </c>
      <c r="D210" s="303">
        <f t="shared" si="50"/>
        <v>0.30271344739306405</v>
      </c>
      <c r="E210" s="303">
        <f t="shared" si="50"/>
        <v>0.64362106494169868</v>
      </c>
      <c r="F210" s="303">
        <f t="shared" si="50"/>
        <v>0.30973640841133243</v>
      </c>
      <c r="G210" s="303">
        <f t="shared" si="50"/>
        <v>0.32933589239837319</v>
      </c>
      <c r="H210" s="303">
        <f t="shared" si="50"/>
        <v>0.44816982441068431</v>
      </c>
      <c r="I210" s="303">
        <f t="shared" si="50"/>
        <v>0.47557218447918537</v>
      </c>
      <c r="J210" s="303">
        <f t="shared" si="50"/>
        <v>0.33552210032554802</v>
      </c>
      <c r="K210" s="303">
        <f t="shared" si="50"/>
        <v>0.47487859901756896</v>
      </c>
      <c r="L210" s="303">
        <f t="shared" si="50"/>
        <v>0.47382273897799898</v>
      </c>
      <c r="M210" s="303">
        <f t="shared" si="50"/>
        <v>0.38776961264017856</v>
      </c>
      <c r="N210" s="303">
        <f t="shared" si="50"/>
        <v>0.43962916651422895</v>
      </c>
      <c r="O210" s="303">
        <f t="shared" si="50"/>
        <v>0.43584296102760089</v>
      </c>
      <c r="P210" s="303">
        <f t="shared" si="50"/>
        <v>0.43082516263672838</v>
      </c>
      <c r="Q210" s="303">
        <f t="shared" si="50"/>
        <v>0.24445746392115483</v>
      </c>
      <c r="R210" s="303">
        <f t="shared" si="50"/>
        <v>0.27958925195032835</v>
      </c>
      <c r="S210" s="303">
        <f t="shared" si="50"/>
        <v>0.28274764229751115</v>
      </c>
      <c r="T210" s="303">
        <f t="shared" si="50"/>
        <v>0.28027557626597588</v>
      </c>
      <c r="U210" s="303">
        <f t="shared" si="50"/>
        <v>0.20177947271840463</v>
      </c>
      <c r="V210" s="303">
        <f t="shared" si="50"/>
        <v>0.19670193635618272</v>
      </c>
      <c r="W210" s="303">
        <f t="shared" si="50"/>
        <v>0.14274294080593508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5.9714255303481109E-2</v>
      </c>
      <c r="C211" s="304">
        <f t="shared" si="51"/>
        <v>0.15181082734238452</v>
      </c>
      <c r="D211" s="304">
        <f t="shared" si="51"/>
        <v>0.30271344739306405</v>
      </c>
      <c r="E211" s="304">
        <f t="shared" si="51"/>
        <v>0.64362106494169868</v>
      </c>
      <c r="F211" s="304">
        <f t="shared" si="51"/>
        <v>0.30973640841133243</v>
      </c>
      <c r="G211" s="304">
        <f t="shared" si="51"/>
        <v>0.32933589239837319</v>
      </c>
      <c r="H211" s="304">
        <f t="shared" si="51"/>
        <v>0.44816982441068431</v>
      </c>
      <c r="I211" s="304">
        <f t="shared" si="51"/>
        <v>0.47557218447918537</v>
      </c>
      <c r="J211" s="304">
        <f t="shared" si="51"/>
        <v>0.33552210032554802</v>
      </c>
      <c r="K211" s="304">
        <f t="shared" si="51"/>
        <v>0.47487859901756896</v>
      </c>
      <c r="L211" s="304">
        <f t="shared" si="51"/>
        <v>0.47382273897799898</v>
      </c>
      <c r="M211" s="304">
        <f t="shared" si="51"/>
        <v>0.38776961264017856</v>
      </c>
      <c r="N211" s="304">
        <f t="shared" si="51"/>
        <v>0.43962916651422895</v>
      </c>
      <c r="O211" s="304">
        <f t="shared" si="51"/>
        <v>0.43584296102760089</v>
      </c>
      <c r="P211" s="304">
        <f t="shared" si="51"/>
        <v>0.43082516263672838</v>
      </c>
      <c r="Q211" s="304">
        <f t="shared" si="51"/>
        <v>0.24445746392115483</v>
      </c>
      <c r="R211" s="304">
        <f t="shared" si="51"/>
        <v>0.27958925195032835</v>
      </c>
      <c r="S211" s="304">
        <f t="shared" si="51"/>
        <v>0.28274764229751115</v>
      </c>
      <c r="T211" s="304">
        <f t="shared" si="51"/>
        <v>0.28027557626597588</v>
      </c>
      <c r="U211" s="304">
        <f t="shared" si="51"/>
        <v>0.20177947271840463</v>
      </c>
      <c r="V211" s="304">
        <f t="shared" si="51"/>
        <v>0.19670193635618272</v>
      </c>
      <c r="W211" s="304">
        <f t="shared" si="51"/>
        <v>0.14274294080593508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3.059846821322448E-2</v>
      </c>
      <c r="C213" s="303">
        <f t="shared" si="53"/>
        <v>7.7790114793384477E-2</v>
      </c>
      <c r="D213" s="303">
        <f t="shared" si="53"/>
        <v>0.15511485072865511</v>
      </c>
      <c r="E213" s="303">
        <f t="shared" si="53"/>
        <v>6.9096179507902256E-2</v>
      </c>
      <c r="F213" s="303">
        <f t="shared" si="53"/>
        <v>0.15871351989714877</v>
      </c>
      <c r="G213" s="303">
        <f t="shared" si="53"/>
        <v>0.1687565855725924</v>
      </c>
      <c r="H213" s="303">
        <f t="shared" si="53"/>
        <v>0.22964885112713257</v>
      </c>
      <c r="I213" s="303">
        <f t="shared" si="53"/>
        <v>0.15384254672469819</v>
      </c>
      <c r="J213" s="303">
        <f t="shared" si="53"/>
        <v>0.1719264900729173</v>
      </c>
      <c r="K213" s="303">
        <f t="shared" si="53"/>
        <v>0.15567545502038693</v>
      </c>
      <c r="L213" s="303">
        <f t="shared" si="53"/>
        <v>0.14108985550334791</v>
      </c>
      <c r="M213" s="303">
        <f t="shared" si="53"/>
        <v>1.8256141784699625E-2</v>
      </c>
      <c r="N213" s="303">
        <f t="shared" si="53"/>
        <v>0.15243129068991698</v>
      </c>
      <c r="O213" s="303">
        <f t="shared" si="53"/>
        <v>0.13733232430358036</v>
      </c>
      <c r="P213" s="303">
        <f t="shared" si="53"/>
        <v>0.13733095042864252</v>
      </c>
      <c r="Q213" s="303">
        <f t="shared" si="53"/>
        <v>0.12526362258495535</v>
      </c>
      <c r="R213" s="303">
        <f t="shared" si="53"/>
        <v>0.1432656707361234</v>
      </c>
      <c r="S213" s="303">
        <f t="shared" si="53"/>
        <v>0.13782730173652802</v>
      </c>
      <c r="T213" s="303">
        <f t="shared" si="53"/>
        <v>0.14361735347334534</v>
      </c>
      <c r="U213" s="303">
        <f t="shared" si="53"/>
        <v>0.10339478824071287</v>
      </c>
      <c r="V213" s="303">
        <f t="shared" si="53"/>
        <v>0.10079298345906849</v>
      </c>
      <c r="W213" s="303">
        <f t="shared" si="53"/>
        <v>7.3143595523629812E-2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3.059846821322448E-2</v>
      </c>
      <c r="C214" s="304">
        <f t="shared" si="54"/>
        <v>7.7790114793384477E-2</v>
      </c>
      <c r="D214" s="304">
        <f t="shared" si="54"/>
        <v>0.15511485072865511</v>
      </c>
      <c r="E214" s="304">
        <f t="shared" si="54"/>
        <v>6.9096179507902256E-2</v>
      </c>
      <c r="F214" s="304">
        <f t="shared" si="54"/>
        <v>0.15871351989714877</v>
      </c>
      <c r="G214" s="304">
        <f t="shared" si="54"/>
        <v>0.1687565855725924</v>
      </c>
      <c r="H214" s="304">
        <f t="shared" si="54"/>
        <v>0.22964885112713257</v>
      </c>
      <c r="I214" s="304">
        <f t="shared" si="54"/>
        <v>0.15384254672469819</v>
      </c>
      <c r="J214" s="304">
        <f t="shared" si="54"/>
        <v>0.1719264900729173</v>
      </c>
      <c r="K214" s="304">
        <f t="shared" si="54"/>
        <v>0.15567545502038693</v>
      </c>
      <c r="L214" s="304">
        <f t="shared" si="54"/>
        <v>0.14108985550334791</v>
      </c>
      <c r="M214" s="304">
        <f t="shared" si="54"/>
        <v>1.8256141784699625E-2</v>
      </c>
      <c r="N214" s="304">
        <f t="shared" si="54"/>
        <v>0.15243129068991698</v>
      </c>
      <c r="O214" s="304">
        <f t="shared" si="54"/>
        <v>0.13733232430358036</v>
      </c>
      <c r="P214" s="304">
        <f t="shared" si="54"/>
        <v>0.13733095042864252</v>
      </c>
      <c r="Q214" s="304">
        <f t="shared" si="54"/>
        <v>0.12526362258495535</v>
      </c>
      <c r="R214" s="304">
        <f t="shared" si="54"/>
        <v>0.1432656707361234</v>
      </c>
      <c r="S214" s="304">
        <f t="shared" si="54"/>
        <v>0.13782730173652802</v>
      </c>
      <c r="T214" s="304">
        <f t="shared" si="54"/>
        <v>0.14361735347334534</v>
      </c>
      <c r="U214" s="304">
        <f t="shared" si="54"/>
        <v>0.10339478824071287</v>
      </c>
      <c r="V214" s="304">
        <f t="shared" si="54"/>
        <v>0.10079298345906849</v>
      </c>
      <c r="W214" s="304">
        <f t="shared" si="54"/>
        <v>7.3143595523629812E-2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2.4478687301210444E-2</v>
      </c>
      <c r="C216" s="303">
        <f t="shared" si="56"/>
        <v>4.6229131751944479E-2</v>
      </c>
      <c r="D216" s="303">
        <f t="shared" si="56"/>
        <v>7.8032593822211144E-2</v>
      </c>
      <c r="E216" s="303">
        <f t="shared" si="56"/>
        <v>0.13293781616743888</v>
      </c>
      <c r="F216" s="303">
        <f t="shared" si="56"/>
        <v>8.6665445137750069E-2</v>
      </c>
      <c r="G216" s="303">
        <f t="shared" si="56"/>
        <v>9.9326178249123542E-2</v>
      </c>
      <c r="H216" s="303">
        <f t="shared" si="56"/>
        <v>0.10168412640702268</v>
      </c>
      <c r="I216" s="303">
        <f t="shared" si="56"/>
        <v>0.10133353421082321</v>
      </c>
      <c r="J216" s="303">
        <f t="shared" si="56"/>
        <v>9.416945128511589E-2</v>
      </c>
      <c r="K216" s="303">
        <f t="shared" si="56"/>
        <v>9.8820890549369711E-2</v>
      </c>
      <c r="L216" s="303">
        <f t="shared" si="56"/>
        <v>9.1426375256293935E-2</v>
      </c>
      <c r="M216" s="303">
        <f t="shared" si="56"/>
        <v>6.9491045504008961E-2</v>
      </c>
      <c r="N216" s="303">
        <f t="shared" si="56"/>
        <v>8.9198054842220029E-2</v>
      </c>
      <c r="O216" s="303">
        <f t="shared" si="56"/>
        <v>8.0434290335501896E-2</v>
      </c>
      <c r="P216" s="303">
        <f t="shared" si="56"/>
        <v>8.8281022920896401E-2</v>
      </c>
      <c r="Q216" s="303">
        <f t="shared" si="56"/>
        <v>6.3012817096550502E-2</v>
      </c>
      <c r="R216" s="303">
        <f t="shared" si="56"/>
        <v>6.8964691635539074E-2</v>
      </c>
      <c r="S216" s="303">
        <f t="shared" si="56"/>
        <v>5.9627839137775696E-2</v>
      </c>
      <c r="T216" s="303">
        <f t="shared" si="56"/>
        <v>6.9581553441417546E-2</v>
      </c>
      <c r="U216" s="303">
        <f t="shared" si="56"/>
        <v>7.1647670632370139E-2</v>
      </c>
      <c r="V216" s="303">
        <f t="shared" si="56"/>
        <v>7.7235791717591748E-2</v>
      </c>
      <c r="W216" s="303">
        <f t="shared" si="56"/>
        <v>7.6514637317045761E-2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3.6500850311735849E-3</v>
      </c>
      <c r="C217" s="304">
        <f t="shared" si="57"/>
        <v>9.279566924787758E-3</v>
      </c>
      <c r="D217" s="304">
        <f t="shared" si="57"/>
        <v>1.8503618900526802E-2</v>
      </c>
      <c r="E217" s="304">
        <f t="shared" si="57"/>
        <v>8.2424691581153928E-3</v>
      </c>
      <c r="F217" s="304">
        <f t="shared" si="57"/>
        <v>1.8932903411520315E-2</v>
      </c>
      <c r="G217" s="304">
        <f t="shared" si="57"/>
        <v>2.0130938667193236E-2</v>
      </c>
      <c r="H217" s="304">
        <f t="shared" si="57"/>
        <v>2.7394764603382218E-2</v>
      </c>
      <c r="I217" s="304">
        <f t="shared" si="57"/>
        <v>1.8351846015440404E-2</v>
      </c>
      <c r="J217" s="304">
        <f t="shared" si="57"/>
        <v>2.0509075928387403E-2</v>
      </c>
      <c r="K217" s="304">
        <f t="shared" si="57"/>
        <v>1.8570493272126148E-2</v>
      </c>
      <c r="L217" s="304">
        <f t="shared" si="57"/>
        <v>1.683058008115056E-2</v>
      </c>
      <c r="M217" s="304">
        <f t="shared" si="57"/>
        <v>2.177771429306872E-3</v>
      </c>
      <c r="N217" s="304">
        <f t="shared" si="57"/>
        <v>1.8183497570942727E-2</v>
      </c>
      <c r="O217" s="304">
        <f t="shared" si="57"/>
        <v>1.6382344950853688E-2</v>
      </c>
      <c r="P217" s="304">
        <f t="shared" si="57"/>
        <v>1.6382181061592616E-2</v>
      </c>
      <c r="Q217" s="304">
        <f t="shared" si="57"/>
        <v>1.4942671984812424E-2</v>
      </c>
      <c r="R217" s="304">
        <f t="shared" si="57"/>
        <v>1.7090132636409548E-2</v>
      </c>
      <c r="S217" s="304">
        <f t="shared" si="57"/>
        <v>1.6441390707856315E-2</v>
      </c>
      <c r="T217" s="304">
        <f t="shared" si="57"/>
        <v>1.7132084798390689E-2</v>
      </c>
      <c r="U217" s="304">
        <f t="shared" si="57"/>
        <v>1.233394319705451E-2</v>
      </c>
      <c r="V217" s="304">
        <f t="shared" si="57"/>
        <v>1.202357443541135E-2</v>
      </c>
      <c r="W217" s="304">
        <f t="shared" si="57"/>
        <v>8.7252845889726292E-3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2.0828602270036863E-2</v>
      </c>
      <c r="C218" s="304">
        <f t="shared" si="58"/>
        <v>3.6949564827156722E-2</v>
      </c>
      <c r="D218" s="304">
        <f t="shared" si="58"/>
        <v>5.9528974921684338E-2</v>
      </c>
      <c r="E218" s="304">
        <f t="shared" si="58"/>
        <v>0.1246953470093235</v>
      </c>
      <c r="F218" s="304">
        <f t="shared" si="58"/>
        <v>6.773254172622975E-2</v>
      </c>
      <c r="G218" s="304">
        <f t="shared" si="58"/>
        <v>7.919523958193031E-2</v>
      </c>
      <c r="H218" s="304">
        <f t="shared" si="58"/>
        <v>7.4289361803640472E-2</v>
      </c>
      <c r="I218" s="304">
        <f t="shared" si="58"/>
        <v>8.2981688195382819E-2</v>
      </c>
      <c r="J218" s="304">
        <f t="shared" si="58"/>
        <v>7.366037535672848E-2</v>
      </c>
      <c r="K218" s="304">
        <f t="shared" si="58"/>
        <v>8.0250397277243563E-2</v>
      </c>
      <c r="L218" s="304">
        <f t="shared" si="58"/>
        <v>7.4595795175143378E-2</v>
      </c>
      <c r="M218" s="304">
        <f t="shared" si="58"/>
        <v>6.7313274074702084E-2</v>
      </c>
      <c r="N218" s="304">
        <f t="shared" si="58"/>
        <v>7.1014557271277298E-2</v>
      </c>
      <c r="O218" s="304">
        <f t="shared" si="58"/>
        <v>6.4051945384648215E-2</v>
      </c>
      <c r="P218" s="304">
        <f t="shared" si="58"/>
        <v>7.1898841859303786E-2</v>
      </c>
      <c r="Q218" s="304">
        <f t="shared" si="58"/>
        <v>4.8070145111738079E-2</v>
      </c>
      <c r="R218" s="304">
        <f t="shared" si="58"/>
        <v>5.1874558999129537E-2</v>
      </c>
      <c r="S218" s="304">
        <f t="shared" si="58"/>
        <v>4.318644842991938E-2</v>
      </c>
      <c r="T218" s="304">
        <f t="shared" si="58"/>
        <v>5.2449468643026846E-2</v>
      </c>
      <c r="U218" s="304">
        <f t="shared" si="58"/>
        <v>5.9313727435315627E-2</v>
      </c>
      <c r="V218" s="304">
        <f t="shared" si="58"/>
        <v>6.5212217282180407E-2</v>
      </c>
      <c r="W218" s="304">
        <f t="shared" si="58"/>
        <v>6.7789352728073127E-2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0.88492914913562337</v>
      </c>
      <c r="C220" s="312">
        <f t="shared" si="60"/>
        <v>0.72345950906982004</v>
      </c>
      <c r="D220" s="312">
        <f t="shared" si="60"/>
        <v>0.46272252403649372</v>
      </c>
      <c r="E220" s="312">
        <f t="shared" si="60"/>
        <v>0.15371391957251102</v>
      </c>
      <c r="F220" s="312">
        <f t="shared" si="60"/>
        <v>0.44343517774264074</v>
      </c>
      <c r="G220" s="312">
        <f t="shared" si="60"/>
        <v>0.40104017682395965</v>
      </c>
      <c r="H220" s="312">
        <f t="shared" si="60"/>
        <v>0.21839993340840053</v>
      </c>
      <c r="I220" s="312">
        <f t="shared" si="60"/>
        <v>0.26784676986271949</v>
      </c>
      <c r="J220" s="312">
        <f t="shared" si="60"/>
        <v>0.39681184225573862</v>
      </c>
      <c r="K220" s="312">
        <f t="shared" si="60"/>
        <v>0.26920335168291454</v>
      </c>
      <c r="L220" s="312">
        <f t="shared" si="60"/>
        <v>0.29237252929877361</v>
      </c>
      <c r="M220" s="312">
        <f t="shared" si="60"/>
        <v>0.52431647613339938</v>
      </c>
      <c r="N220" s="312">
        <f t="shared" si="60"/>
        <v>0.31734941150537455</v>
      </c>
      <c r="O220" s="312">
        <f t="shared" si="60"/>
        <v>0.3451362389663723</v>
      </c>
      <c r="P220" s="312">
        <f t="shared" si="60"/>
        <v>0.34230869119368024</v>
      </c>
      <c r="Q220" s="312">
        <f t="shared" si="60"/>
        <v>0.56612212826563246</v>
      </c>
      <c r="R220" s="312">
        <f t="shared" si="60"/>
        <v>0.50687201411483995</v>
      </c>
      <c r="S220" s="312">
        <f t="shared" si="60"/>
        <v>0.51853851108734816</v>
      </c>
      <c r="T220" s="312">
        <f t="shared" si="60"/>
        <v>0.50521393351883304</v>
      </c>
      <c r="U220" s="312">
        <f t="shared" si="60"/>
        <v>0.62223381707447711</v>
      </c>
      <c r="V220" s="312">
        <f t="shared" si="60"/>
        <v>0.62434879807579369</v>
      </c>
      <c r="W220" s="312">
        <f t="shared" si="60"/>
        <v>0.70693084357761782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0</v>
      </c>
      <c r="C243" s="274">
        <f>IF(C$72=0,0,C$72/NFM_fec!C$72)</f>
        <v>0</v>
      </c>
      <c r="D243" s="274">
        <f>IF(D$72=0,0,D$72/NFM_fec!D$72)</f>
        <v>0</v>
      </c>
      <c r="E243" s="274">
        <f>IF(E$72=0,0,E$72/NFM_fec!E$72)</f>
        <v>0</v>
      </c>
      <c r="F243" s="274">
        <f>IF(F$72=0,0,F$72/NFM_fec!F$72)</f>
        <v>0</v>
      </c>
      <c r="G243" s="274">
        <f>IF(G$72=0,0,G$72/NFM_fec!G$72)</f>
        <v>0</v>
      </c>
      <c r="H243" s="274">
        <f>IF(H$72=0,0,H$72/NFM_fec!H$72)</f>
        <v>0</v>
      </c>
      <c r="I243" s="274">
        <f>IF(I$72=0,0,I$72/NFM_fec!I$72)</f>
        <v>0</v>
      </c>
      <c r="J243" s="274">
        <f>IF(J$72=0,0,J$72/NFM_fec!J$72)</f>
        <v>0</v>
      </c>
      <c r="K243" s="274">
        <f>IF(K$72=0,0,K$72/NFM_fec!K$72)</f>
        <v>0</v>
      </c>
      <c r="L243" s="274">
        <f>IF(L$72=0,0,L$72/NFM_fec!L$72)</f>
        <v>0</v>
      </c>
      <c r="M243" s="274">
        <f>IF(M$72=0,0,M$72/NFM_fec!M$72)</f>
        <v>0</v>
      </c>
      <c r="N243" s="274">
        <f>IF(N$72=0,0,N$72/NFM_fec!N$72)</f>
        <v>0</v>
      </c>
      <c r="O243" s="274">
        <f>IF(O$72=0,0,O$72/NFM_fec!O$72)</f>
        <v>0</v>
      </c>
      <c r="P243" s="274">
        <f>IF(P$72=0,0,P$72/NFM_fec!P$72)</f>
        <v>0</v>
      </c>
      <c r="Q243" s="274">
        <f>IF(Q$72=0,0,Q$72/NFM_fec!Q$72)</f>
        <v>0</v>
      </c>
      <c r="R243" s="274">
        <f>IF(R$72=0,0,R$72/NFM_fec!R$72)</f>
        <v>0</v>
      </c>
      <c r="S243" s="274">
        <f>IF(S$72=0,0,S$72/NFM_fec!S$72)</f>
        <v>0</v>
      </c>
      <c r="T243" s="274">
        <f>IF(T$72=0,0,T$72/NFM_fec!T$72)</f>
        <v>0</v>
      </c>
      <c r="U243" s="274">
        <f>IF(U$72=0,0,U$72/NFM_fec!U$72)</f>
        <v>0</v>
      </c>
      <c r="V243" s="274">
        <f>IF(V$72=0,0,V$72/NFM_fec!V$72)</f>
        <v>0</v>
      </c>
      <c r="W243" s="274">
        <f>IF(W$72=0,0,W$72/NFM_fec!W$72)</f>
        <v>0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0</v>
      </c>
      <c r="C248" s="277">
        <f>IF(C$77=0,0,C$77/NFM_fec!C$77)</f>
        <v>0</v>
      </c>
      <c r="D248" s="277">
        <f>IF(D$77=0,0,D$77/NFM_fec!D$77)</f>
        <v>0</v>
      </c>
      <c r="E248" s="277">
        <f>IF(E$77=0,0,E$77/NFM_fec!E$77)</f>
        <v>0</v>
      </c>
      <c r="F248" s="277">
        <f>IF(F$77=0,0,F$77/NFM_fec!F$77)</f>
        <v>0</v>
      </c>
      <c r="G248" s="277">
        <f>IF(G$77=0,0,G$77/NFM_fec!G$77)</f>
        <v>0</v>
      </c>
      <c r="H248" s="277">
        <f>IF(H$77=0,0,H$77/NFM_fec!H$77)</f>
        <v>0</v>
      </c>
      <c r="I248" s="277">
        <f>IF(I$77=0,0,I$77/NFM_fec!I$77)</f>
        <v>0</v>
      </c>
      <c r="J248" s="277">
        <f>IF(J$77=0,0,J$77/NFM_fec!J$77)</f>
        <v>0</v>
      </c>
      <c r="K248" s="277">
        <f>IF(K$77=0,0,K$77/NFM_fec!K$77)</f>
        <v>0</v>
      </c>
      <c r="L248" s="277">
        <f>IF(L$77=0,0,L$77/NFM_fec!L$77)</f>
        <v>0</v>
      </c>
      <c r="M248" s="277">
        <f>IF(M$77=0,0,M$77/NFM_fec!M$77)</f>
        <v>0</v>
      </c>
      <c r="N248" s="277">
        <f>IF(N$77=0,0,N$77/NFM_fec!N$77)</f>
        <v>0</v>
      </c>
      <c r="O248" s="277">
        <f>IF(O$77=0,0,O$77/NFM_fec!O$77)</f>
        <v>0</v>
      </c>
      <c r="P248" s="277">
        <f>IF(P$77=0,0,P$77/NFM_fec!P$77)</f>
        <v>0</v>
      </c>
      <c r="Q248" s="277">
        <f>IF(Q$77=0,0,Q$77/NFM_fec!Q$77)</f>
        <v>0</v>
      </c>
      <c r="R248" s="277">
        <f>IF(R$77=0,0,R$77/NFM_fec!R$77)</f>
        <v>0</v>
      </c>
      <c r="S248" s="277">
        <f>IF(S$77=0,0,S$77/NFM_fec!S$77)</f>
        <v>0</v>
      </c>
      <c r="T248" s="277">
        <f>IF(T$77=0,0,T$77/NFM_fec!T$77)</f>
        <v>0</v>
      </c>
      <c r="U248" s="277">
        <f>IF(U$77=0,0,U$77/NFM_fec!U$77)</f>
        <v>0</v>
      </c>
      <c r="V248" s="277">
        <f>IF(V$77=0,0,V$77/NFM_fec!V$77)</f>
        <v>0</v>
      </c>
      <c r="W248" s="277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0</v>
      </c>
      <c r="C249" s="278">
        <f>IF(C$83=0,0,C$83/NFM_fec!C$83)</f>
        <v>0</v>
      </c>
      <c r="D249" s="278">
        <f>IF(D$83=0,0,D$83/NFM_fec!D$83)</f>
        <v>0</v>
      </c>
      <c r="E249" s="278">
        <f>IF(E$83=0,0,E$83/NFM_fec!E$83)</f>
        <v>0</v>
      </c>
      <c r="F249" s="278">
        <f>IF(F$83=0,0,F$83/NFM_fec!F$83)</f>
        <v>0</v>
      </c>
      <c r="G249" s="278">
        <f>IF(G$83=0,0,G$83/NFM_fec!G$83)</f>
        <v>0</v>
      </c>
      <c r="H249" s="278">
        <f>IF(H$83=0,0,H$83/NFM_fec!H$83)</f>
        <v>0</v>
      </c>
      <c r="I249" s="278">
        <f>IF(I$83=0,0,I$83/NFM_fec!I$83)</f>
        <v>0</v>
      </c>
      <c r="J249" s="278">
        <f>IF(J$83=0,0,J$83/NFM_fec!J$83)</f>
        <v>0</v>
      </c>
      <c r="K249" s="278">
        <f>IF(K$83=0,0,K$83/NFM_fec!K$83)</f>
        <v>0</v>
      </c>
      <c r="L249" s="278">
        <f>IF(L$83=0,0,L$83/NFM_fec!L$83)</f>
        <v>0</v>
      </c>
      <c r="M249" s="278">
        <f>IF(M$83=0,0,M$83/NFM_fec!M$83)</f>
        <v>0</v>
      </c>
      <c r="N249" s="278">
        <f>IF(N$83=0,0,N$83/NFM_fec!N$83)</f>
        <v>0</v>
      </c>
      <c r="O249" s="278">
        <f>IF(O$83=0,0,O$83/NFM_fec!O$83)</f>
        <v>0</v>
      </c>
      <c r="P249" s="278">
        <f>IF(P$83=0,0,P$83/NFM_fec!P$83)</f>
        <v>0</v>
      </c>
      <c r="Q249" s="278">
        <f>IF(Q$83=0,0,Q$83/NFM_fec!Q$83)</f>
        <v>0</v>
      </c>
      <c r="R249" s="278">
        <f>IF(R$83=0,0,R$83/NFM_fec!R$83)</f>
        <v>0</v>
      </c>
      <c r="S249" s="278">
        <f>IF(S$83=0,0,S$83/NFM_fec!S$83)</f>
        <v>0</v>
      </c>
      <c r="T249" s="278">
        <f>IF(T$83=0,0,T$83/NFM_fec!T$83)</f>
        <v>0</v>
      </c>
      <c r="U249" s="278">
        <f>IF(U$83=0,0,U$83/NFM_fec!U$83)</f>
        <v>0</v>
      </c>
      <c r="V249" s="278">
        <f>IF(V$83=0,0,V$83/NFM_fec!V$83)</f>
        <v>0</v>
      </c>
      <c r="W249" s="278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0</v>
      </c>
      <c r="C250" s="278">
        <f>IF(C$90=0,0,C$90/NFM_fec!C$90)</f>
        <v>0</v>
      </c>
      <c r="D250" s="278">
        <f>IF(D$90=0,0,D$90/NFM_fec!D$90)</f>
        <v>0</v>
      </c>
      <c r="E250" s="278">
        <f>IF(E$90=0,0,E$90/NFM_fec!E$90)</f>
        <v>0</v>
      </c>
      <c r="F250" s="278">
        <f>IF(F$90=0,0,F$90/NFM_fec!F$90)</f>
        <v>0</v>
      </c>
      <c r="G250" s="278">
        <f>IF(G$90=0,0,G$90/NFM_fec!G$90)</f>
        <v>0</v>
      </c>
      <c r="H250" s="278">
        <f>IF(H$90=0,0,H$90/NFM_fec!H$90)</f>
        <v>0</v>
      </c>
      <c r="I250" s="278">
        <f>IF(I$90=0,0,I$90/NFM_fec!I$90)</f>
        <v>0</v>
      </c>
      <c r="J250" s="278">
        <f>IF(J$90=0,0,J$90/NFM_fec!J$90)</f>
        <v>0</v>
      </c>
      <c r="K250" s="278">
        <f>IF(K$90=0,0,K$90/NFM_fec!K$90)</f>
        <v>0</v>
      </c>
      <c r="L250" s="278">
        <f>IF(L$90=0,0,L$90/NFM_fec!L$90)</f>
        <v>0</v>
      </c>
      <c r="M250" s="278">
        <f>IF(M$90=0,0,M$90/NFM_fec!M$90)</f>
        <v>0</v>
      </c>
      <c r="N250" s="278">
        <f>IF(N$90=0,0,N$90/NFM_fec!N$90)</f>
        <v>0</v>
      </c>
      <c r="O250" s="278">
        <f>IF(O$90=0,0,O$90/NFM_fec!O$90)</f>
        <v>0</v>
      </c>
      <c r="P250" s="278">
        <f>IF(P$90=0,0,P$90/NFM_fec!P$90)</f>
        <v>0</v>
      </c>
      <c r="Q250" s="278">
        <f>IF(Q$90=0,0,Q$90/NFM_fec!Q$90)</f>
        <v>0</v>
      </c>
      <c r="R250" s="278">
        <f>IF(R$90=0,0,R$90/NFM_fec!R$90)</f>
        <v>0</v>
      </c>
      <c r="S250" s="278">
        <f>IF(S$90=0,0,S$90/NFM_fec!S$90)</f>
        <v>0</v>
      </c>
      <c r="T250" s="278">
        <f>IF(T$90=0,0,T$90/NFM_fec!T$90)</f>
        <v>0</v>
      </c>
      <c r="U250" s="278">
        <f>IF(U$90=0,0,U$90/NFM_fec!U$90)</f>
        <v>0</v>
      </c>
      <c r="V250" s="278">
        <f>IF(V$90=0,0,V$90/NFM_fec!V$90)</f>
        <v>0</v>
      </c>
      <c r="W250" s="278">
        <f>IF(W$90=0,0,W$90/NFM_fec!W$90)</f>
        <v>0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0</v>
      </c>
      <c r="C251" s="279">
        <f>IF(C$97=0,0,C$97/NFM_fec!C$97)</f>
        <v>0</v>
      </c>
      <c r="D251" s="279">
        <f>IF(D$97=0,0,D$97/NFM_fec!D$97)</f>
        <v>0</v>
      </c>
      <c r="E251" s="279">
        <f>IF(E$97=0,0,E$97/NFM_fec!E$97)</f>
        <v>0</v>
      </c>
      <c r="F251" s="279">
        <f>IF(F$97=0,0,F$97/NFM_fec!F$97)</f>
        <v>0</v>
      </c>
      <c r="G251" s="279">
        <f>IF(G$97=0,0,G$97/NFM_fec!G$97)</f>
        <v>0</v>
      </c>
      <c r="H251" s="279">
        <f>IF(H$97=0,0,H$97/NFM_fec!H$97)</f>
        <v>0</v>
      </c>
      <c r="I251" s="279">
        <f>IF(I$97=0,0,I$97/NFM_fec!I$97)</f>
        <v>0</v>
      </c>
      <c r="J251" s="279">
        <f>IF(J$97=0,0,J$97/NFM_fec!J$97)</f>
        <v>0</v>
      </c>
      <c r="K251" s="279">
        <f>IF(K$97=0,0,K$97/NFM_fec!K$97)</f>
        <v>0</v>
      </c>
      <c r="L251" s="279">
        <f>IF(L$97=0,0,L$97/NFM_fec!L$97)</f>
        <v>0</v>
      </c>
      <c r="M251" s="279">
        <f>IF(M$97=0,0,M$97/NFM_fec!M$97)</f>
        <v>0</v>
      </c>
      <c r="N251" s="279">
        <f>IF(N$97=0,0,N$97/NFM_fec!N$97)</f>
        <v>0</v>
      </c>
      <c r="O251" s="279">
        <f>IF(O$97=0,0,O$97/NFM_fec!O$97)</f>
        <v>0</v>
      </c>
      <c r="P251" s="279">
        <f>IF(P$97=0,0,P$97/NFM_fec!P$97)</f>
        <v>0</v>
      </c>
      <c r="Q251" s="279">
        <f>IF(Q$97=0,0,Q$97/NFM_fec!Q$97)</f>
        <v>0</v>
      </c>
      <c r="R251" s="279">
        <f>IF(R$97=0,0,R$97/NFM_fec!R$97)</f>
        <v>0</v>
      </c>
      <c r="S251" s="279">
        <f>IF(S$97=0,0,S$97/NFM_fec!S$97)</f>
        <v>0</v>
      </c>
      <c r="T251" s="279">
        <f>IF(T$97=0,0,T$97/NFM_fec!T$97)</f>
        <v>0</v>
      </c>
      <c r="U251" s="279">
        <f>IF(U$97=0,0,U$97/NFM_fec!U$97)</f>
        <v>0</v>
      </c>
      <c r="V251" s="279">
        <f>IF(V$97=0,0,V$97/NFM_fec!V$97)</f>
        <v>0</v>
      </c>
      <c r="W251" s="279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0.35826644250743084</v>
      </c>
      <c r="C253" s="274">
        <f>IF(C$115=0,0,(C$115-C$158)/NFM_fec!C$115)</f>
        <v>0.61027831617971118</v>
      </c>
      <c r="D253" s="274">
        <f>IF(D$115=0,0,(D$115-D$158)/NFM_fec!D$115)</f>
        <v>1.2079170991164381</v>
      </c>
      <c r="E253" s="274">
        <f>IF(E$115=0,0,(E$115-E$158)/NFM_fec!E$115)</f>
        <v>2.2182259492635423</v>
      </c>
      <c r="F253" s="274">
        <f>IF(F$115=0,0,(F$115-F$158)/NFM_fec!F$115)</f>
        <v>1.4815474880692001</v>
      </c>
      <c r="G253" s="274">
        <f>IF(G$115=0,0,(G$115-G$158)/NFM_fec!G$115)</f>
        <v>1.1099698182227267</v>
      </c>
      <c r="H253" s="274">
        <f>IF(H$115=0,0,(H$115-H$158)/NFM_fec!H$115)</f>
        <v>2.0429848050120705</v>
      </c>
      <c r="I253" s="274">
        <f>IF(I$115=0,0,(I$115-I$158)/NFM_fec!I$115)</f>
        <v>1.8248285495408467</v>
      </c>
      <c r="J253" s="274">
        <f>IF(J$115=0,0,(J$115-J$158)/NFM_fec!J$115)</f>
        <v>1.3750437894348253</v>
      </c>
      <c r="K253" s="274">
        <f>IF(K$115=0,0,(K$115-K$158)/NFM_fec!K$115)</f>
        <v>2.0915245608555182</v>
      </c>
      <c r="L253" s="274">
        <f>IF(L$115=0,0,(L$115-L$158)/NFM_fec!L$115)</f>
        <v>1.7949455948306878</v>
      </c>
      <c r="M253" s="274">
        <f>IF(M$115=0,0,(M$115-M$158)/NFM_fec!M$115)</f>
        <v>1.6689750257762006</v>
      </c>
      <c r="N253" s="274">
        <f>IF(N$115=0,0,(N$115-N$158)/NFM_fec!N$115)</f>
        <v>2.0504399240064615</v>
      </c>
      <c r="O253" s="274">
        <f>IF(O$115=0,0,(O$115-O$158)/NFM_fec!O$115)</f>
        <v>2.2550908524488738</v>
      </c>
      <c r="P253" s="274">
        <f>IF(P$115=0,0,(P$115-P$158)/NFM_fec!P$115)</f>
        <v>2.2814253733516585</v>
      </c>
      <c r="Q253" s="274">
        <f>IF(Q$115=0,0,(Q$115-Q$158)/NFM_fec!Q$115)</f>
        <v>1.6370387997862001</v>
      </c>
      <c r="R253" s="274">
        <f>IF(R$115=0,0,(R$115-R$158)/NFM_fec!R$115)</f>
        <v>1.7293324346821881</v>
      </c>
      <c r="S253" s="274">
        <f>IF(S$115=0,0,(S$115-S$158)/NFM_fec!S$115)</f>
        <v>2.1288008864810477</v>
      </c>
      <c r="T253" s="274">
        <f>IF(T$115=0,0,(T$115-T$158)/NFM_fec!T$115)</f>
        <v>1.715383464237924</v>
      </c>
      <c r="U253" s="274">
        <f>IF(U$115=0,0,(U$115-U$158)/NFM_fec!U$115)</f>
        <v>1.1259381498133541</v>
      </c>
      <c r="V253" s="274">
        <f>IF(V$115=0,0,(V$115-V$158)/NFM_fec!V$115)</f>
        <v>1.0086941927819135</v>
      </c>
      <c r="W253" s="274">
        <f>IF(W$115=0,0,(W$115-W$158)/NFM_fec!W$115)</f>
        <v>0.73114789612202136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0.33946460722826566</v>
      </c>
      <c r="C258" s="277">
        <f>IF(C$120=0,0,C$120/NFM_fec!C$120)</f>
        <v>0.61249048125578986</v>
      </c>
      <c r="D258" s="277">
        <f>IF(D$120=0,0,D$120/NFM_fec!D$120)</f>
        <v>1.2149572854348623</v>
      </c>
      <c r="E258" s="277">
        <f>IF(E$120=0,0,E$120/NFM_fec!E$120)</f>
        <v>0.70120943425342319</v>
      </c>
      <c r="F258" s="277">
        <f>IF(F$120=0,0,F$120/NFM_fec!F$120)</f>
        <v>1.4458158857245957</v>
      </c>
      <c r="G258" s="277">
        <f>IF(G$120=0,0,G$120/NFM_fec!G$120)</f>
        <v>1.0811236660227355</v>
      </c>
      <c r="H258" s="277">
        <f>IF(H$120=0,0,H$120/NFM_fec!H$120)</f>
        <v>2.0733652238421456</v>
      </c>
      <c r="I258" s="277">
        <f>IF(I$120=0,0,I$120/NFM_fec!I$120)</f>
        <v>1.3761850150706099</v>
      </c>
      <c r="J258" s="277">
        <f>IF(J$120=0,0,J$120/NFM_fec!J$120)</f>
        <v>1.3463359212015686</v>
      </c>
      <c r="K258" s="277">
        <f>IF(K$120=0,0,K$120/NFM_fec!K$120)</f>
        <v>1.6041546122709531</v>
      </c>
      <c r="L258" s="277">
        <f>IF(L$120=0,0,L$120/NFM_fec!L$120)</f>
        <v>1.3056676738638346</v>
      </c>
      <c r="M258" s="277">
        <f>IF(M$120=0,0,M$120/NFM_fec!M$120)</f>
        <v>0.25388770358392898</v>
      </c>
      <c r="N258" s="277">
        <f>IF(N$120=0,0,N$120/NFM_fec!N$120)</f>
        <v>1.6431040847442553</v>
      </c>
      <c r="O258" s="277">
        <f>IF(O$120=0,0,O$120/NFM_fec!O$120)</f>
        <v>1.7375282097848836</v>
      </c>
      <c r="P258" s="277">
        <f>IF(P$120=0,0,P$120/NFM_fec!P$120)</f>
        <v>1.7318789162007522</v>
      </c>
      <c r="Q258" s="277">
        <f>IF(Q$120=0,0,Q$120/NFM_fec!Q$120)</f>
        <v>1.6182125457748344</v>
      </c>
      <c r="R258" s="277">
        <f>IF(R$120=0,0,R$120/NFM_fec!R$120)</f>
        <v>1.7206495330898379</v>
      </c>
      <c r="S258" s="277">
        <f>IF(S$120=0,0,S$120/NFM_fec!S$120)</f>
        <v>2.1007862523716296</v>
      </c>
      <c r="T258" s="277">
        <f>IF(T$120=0,0,T$120/NFM_fec!T$120)</f>
        <v>1.7051630085578025</v>
      </c>
      <c r="U258" s="277">
        <f>IF(U$120=0,0,U$120/NFM_fec!U$120)</f>
        <v>1.0528531380205792</v>
      </c>
      <c r="V258" s="277">
        <f>IF(V$120=0,0,V$120/NFM_fec!V$120)</f>
        <v>0.92392903421731432</v>
      </c>
      <c r="W258" s="277">
        <f>IF(W$120=0,0,W$120/NFM_fec!W$120)</f>
        <v>0.62118344102738465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0.33946460722826571</v>
      </c>
      <c r="C259" s="278">
        <f>IF(C$126=0,0,C$126/NFM_fec!C$126)</f>
        <v>0.61249048125578998</v>
      </c>
      <c r="D259" s="278">
        <f>IF(D$126=0,0,D$126/NFM_fec!D$126)</f>
        <v>1.2149572854348623</v>
      </c>
      <c r="E259" s="278">
        <f>IF(E$126=0,0,E$126/NFM_fec!E$126)</f>
        <v>2.8533288191685493</v>
      </c>
      <c r="F259" s="278">
        <f>IF(F$126=0,0,F$126/NFM_fec!F$126)</f>
        <v>1.4458158857245962</v>
      </c>
      <c r="G259" s="278">
        <f>IF(G$126=0,0,G$126/NFM_fec!G$126)</f>
        <v>1.0811236660227355</v>
      </c>
      <c r="H259" s="278">
        <f>IF(H$126=0,0,H$126/NFM_fec!H$126)</f>
        <v>2.0733652238421456</v>
      </c>
      <c r="I259" s="278">
        <f>IF(I$126=0,0,I$126/NFM_fec!I$126)</f>
        <v>2.0675327815202356</v>
      </c>
      <c r="J259" s="278">
        <f>IF(J$126=0,0,J$126/NFM_fec!J$126)</f>
        <v>1.3463359212015689</v>
      </c>
      <c r="K259" s="278">
        <f>IF(K$126=0,0,K$126/NFM_fec!K$126)</f>
        <v>2.3464204379831899</v>
      </c>
      <c r="L259" s="278">
        <f>IF(L$126=0,0,L$126/NFM_fec!L$126)</f>
        <v>2.1099690254090806</v>
      </c>
      <c r="M259" s="278">
        <f>IF(M$126=0,0,M$126/NFM_fec!M$126)</f>
        <v>2.3643261175144175</v>
      </c>
      <c r="N259" s="278">
        <f>IF(N$126=0,0,N$126/NFM_fec!N$126)</f>
        <v>2.2923752737988017</v>
      </c>
      <c r="O259" s="278">
        <f>IF(O$126=0,0,O$126/NFM_fec!O$126)</f>
        <v>2.5877992158136838</v>
      </c>
      <c r="P259" s="278">
        <f>IF(P$126=0,0,P$126/NFM_fec!P$126)</f>
        <v>2.5550821828633925</v>
      </c>
      <c r="Q259" s="278">
        <f>IF(Q$126=0,0,Q$126/NFM_fec!Q$126)</f>
        <v>1.6182125457748349</v>
      </c>
      <c r="R259" s="278">
        <f>IF(R$126=0,0,R$126/NFM_fec!R$126)</f>
        <v>1.7206495330898381</v>
      </c>
      <c r="S259" s="278">
        <f>IF(S$126=0,0,S$126/NFM_fec!S$126)</f>
        <v>2.1895101121619485</v>
      </c>
      <c r="T259" s="278">
        <f>IF(T$126=0,0,T$126/NFM_fec!T$126)</f>
        <v>1.7051630085578031</v>
      </c>
      <c r="U259" s="278">
        <f>IF(U$126=0,0,U$126/NFM_fec!U$126)</f>
        <v>1.0528531380205799</v>
      </c>
      <c r="V259" s="278">
        <f>IF(V$126=0,0,V$126/NFM_fec!V$126)</f>
        <v>0.92392903421731432</v>
      </c>
      <c r="W259" s="278">
        <f>IF(W$126=0,0,W$126/NFM_fec!W$126)</f>
        <v>0.62118344102738476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0.33946460722826577</v>
      </c>
      <c r="C260" s="278">
        <f>IF(C$134=0,0,C$134/NFM_fec!C$134)</f>
        <v>0.61249048125578998</v>
      </c>
      <c r="D260" s="278">
        <f>IF(D$134=0,0,D$134/NFM_fec!D$134)</f>
        <v>1.2149572854348625</v>
      </c>
      <c r="E260" s="278">
        <f>IF(E$134=0,0,E$134/NFM_fec!E$134)</f>
        <v>0.70120943425342341</v>
      </c>
      <c r="F260" s="278">
        <f>IF(F$134=0,0,F$134/NFM_fec!F$134)</f>
        <v>1.4458158857245957</v>
      </c>
      <c r="G260" s="278">
        <f>IF(G$134=0,0,G$134/NFM_fec!G$134)</f>
        <v>1.0811236660227352</v>
      </c>
      <c r="H260" s="278">
        <f>IF(H$134=0,0,H$134/NFM_fec!H$134)</f>
        <v>2.0733652238421452</v>
      </c>
      <c r="I260" s="278">
        <f>IF(I$134=0,0,I$134/NFM_fec!I$134)</f>
        <v>1.3761850150706094</v>
      </c>
      <c r="J260" s="278">
        <f>IF(J$134=0,0,J$134/NFM_fec!J$134)</f>
        <v>1.3463359212015684</v>
      </c>
      <c r="K260" s="278">
        <f>IF(K$134=0,0,K$134/NFM_fec!K$134)</f>
        <v>1.604154612270954</v>
      </c>
      <c r="L260" s="278">
        <f>IF(L$134=0,0,L$134/NFM_fec!L$134)</f>
        <v>1.3056676738638344</v>
      </c>
      <c r="M260" s="278">
        <f>IF(M$134=0,0,M$134/NFM_fec!M$134)</f>
        <v>0.25388770358392904</v>
      </c>
      <c r="N260" s="278">
        <f>IF(N$134=0,0,N$134/NFM_fec!N$134)</f>
        <v>1.6431040847442551</v>
      </c>
      <c r="O260" s="278">
        <f>IF(O$134=0,0,O$134/NFM_fec!O$134)</f>
        <v>1.737528209784883</v>
      </c>
      <c r="P260" s="278">
        <f>IF(P$134=0,0,P$134/NFM_fec!P$134)</f>
        <v>1.7318789162007515</v>
      </c>
      <c r="Q260" s="278">
        <f>IF(Q$134=0,0,Q$134/NFM_fec!Q$134)</f>
        <v>1.6182125457748342</v>
      </c>
      <c r="R260" s="278">
        <f>IF(R$134=0,0,R$134/NFM_fec!R$134)</f>
        <v>1.7206495330898377</v>
      </c>
      <c r="S260" s="278">
        <f>IF(S$134=0,0,S$134/NFM_fec!S$134)</f>
        <v>2.1007862523716301</v>
      </c>
      <c r="T260" s="278">
        <f>IF(T$134=0,0,T$134/NFM_fec!T$134)</f>
        <v>1.7051630085578025</v>
      </c>
      <c r="U260" s="278">
        <f>IF(U$134=0,0,U$134/NFM_fec!U$134)</f>
        <v>1.052853138020579</v>
      </c>
      <c r="V260" s="278">
        <f>IF(V$134=0,0,V$134/NFM_fec!V$134)</f>
        <v>0.92392903421731443</v>
      </c>
      <c r="W260" s="278">
        <f>IF(W$134=0,0,W$134/NFM_fec!W$134)</f>
        <v>0.62118344102738499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0.5223847111951363</v>
      </c>
      <c r="C261" s="279">
        <f>IF(C$141=0,0,C$141/NFM_fec!C$141)</f>
        <v>0.69425293547280686</v>
      </c>
      <c r="D261" s="279">
        <f>IF(D$141=0,0,D$141/NFM_fec!D$141)</f>
        <v>1.3817883149766921</v>
      </c>
      <c r="E261" s="279">
        <f>IF(E$141=0,0,E$141/NFM_fec!E$141)</f>
        <v>2.7901190753860146</v>
      </c>
      <c r="F261" s="279">
        <f>IF(F$141=0,0,F$141/NFM_fec!F$141)</f>
        <v>2.0668038754729339</v>
      </c>
      <c r="G261" s="279">
        <f>IF(G$141=0,0,G$141/NFM_fec!G$141)</f>
        <v>1.529487914585651</v>
      </c>
      <c r="H261" s="279">
        <f>IF(H$141=0,0,H$141/NFM_fec!H$141)</f>
        <v>2.2220102890986428</v>
      </c>
      <c r="I261" s="279">
        <f>IF(I$141=0,0,I$141/NFM_fec!I$141)</f>
        <v>2.0651349105911709</v>
      </c>
      <c r="J261" s="279">
        <f>IF(J$141=0,0,J$141/NFM_fec!J$141)</f>
        <v>1.8683756318338713</v>
      </c>
      <c r="K261" s="279">
        <f>IF(K$141=0,0,K$141/NFM_fec!K$141)</f>
        <v>2.4116345384277684</v>
      </c>
      <c r="L261" s="279">
        <f>IF(L$141=0,0,L$141/NFM_fec!L$141)</f>
        <v>1.7764495061709946</v>
      </c>
      <c r="M261" s="279">
        <f>IF(M$141=0,0,M$141/NFM_fec!M$141)</f>
        <v>1.6615355149258935</v>
      </c>
      <c r="N261" s="279">
        <f>IF(N$141=0,0,N$141/NFM_fec!N$141)</f>
        <v>2.241210259300324</v>
      </c>
      <c r="O261" s="279">
        <f>IF(O$141=0,0,O$141/NFM_fec!O$141)</f>
        <v>2.2679776011355268</v>
      </c>
      <c r="P261" s="279">
        <f>IF(P$141=0,0,P$141/NFM_fec!P$141)</f>
        <v>2.6792809466996652</v>
      </c>
      <c r="Q261" s="279">
        <f>IF(Q$141=0,0,Q$141/NFM_fec!Q$141)</f>
        <v>2.1216481740118383</v>
      </c>
      <c r="R261" s="279">
        <f>IF(R$141=0,0,R$141/NFM_fec!R$141)</f>
        <v>2.1539363799424911</v>
      </c>
      <c r="S261" s="279">
        <f>IF(S$141=0,0,S$141/NFM_fec!S$141)</f>
        <v>2.332118247739527</v>
      </c>
      <c r="T261" s="279">
        <f>IF(T$141=0,0,T$141/NFM_fec!T$141)</f>
        <v>2.1490673715673556</v>
      </c>
      <c r="U261" s="279">
        <f>IF(U$141=0,0,U$141/NFM_fec!U$141)</f>
        <v>1.9381198959498753</v>
      </c>
      <c r="V261" s="279">
        <f>IF(V$141=0,0,V$141/NFM_fec!V$141)</f>
        <v>1.894071928782139</v>
      </c>
      <c r="W261" s="279">
        <f>IF(W$141=0,0,W$141/NFM_fec!W$141)</f>
        <v>1.7832435964935984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EE: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86.894839510551535</v>
      </c>
      <c r="C3" s="205">
        <f t="shared" si="0"/>
        <v>106.34970284641852</v>
      </c>
      <c r="D3" s="205">
        <f t="shared" si="0"/>
        <v>94.546475117963823</v>
      </c>
      <c r="E3" s="205">
        <f t="shared" si="0"/>
        <v>108.14088635100309</v>
      </c>
      <c r="F3" s="205">
        <f t="shared" si="0"/>
        <v>110.80287732653785</v>
      </c>
      <c r="G3" s="205">
        <f t="shared" si="0"/>
        <v>132.02576558193365</v>
      </c>
      <c r="H3" s="205">
        <f t="shared" si="0"/>
        <v>127.42692927735334</v>
      </c>
      <c r="I3" s="205">
        <f t="shared" si="0"/>
        <v>132.65039720526624</v>
      </c>
      <c r="J3" s="205">
        <f t="shared" si="0"/>
        <v>159.68555672885134</v>
      </c>
      <c r="K3" s="205">
        <f t="shared" si="0"/>
        <v>90.779016219985792</v>
      </c>
      <c r="L3" s="205">
        <f t="shared" si="0"/>
        <v>123.57109789537409</v>
      </c>
      <c r="M3" s="205">
        <f t="shared" si="0"/>
        <v>144.9487225620727</v>
      </c>
      <c r="N3" s="205">
        <f t="shared" si="0"/>
        <v>95.436535783302929</v>
      </c>
      <c r="O3" s="205">
        <f t="shared" si="0"/>
        <v>101.9617565934236</v>
      </c>
      <c r="P3" s="205">
        <f t="shared" si="0"/>
        <v>106.77911517249707</v>
      </c>
      <c r="Q3" s="205">
        <f t="shared" si="0"/>
        <v>117.1</v>
      </c>
      <c r="R3" s="205">
        <f t="shared" si="0"/>
        <v>128.8497800125707</v>
      </c>
      <c r="S3" s="205">
        <f t="shared" si="0"/>
        <v>116.5939736024402</v>
      </c>
      <c r="T3" s="205">
        <f t="shared" si="0"/>
        <v>123.85192169947322</v>
      </c>
      <c r="U3" s="205">
        <f t="shared" si="0"/>
        <v>112.62771878783656</v>
      </c>
      <c r="V3" s="205">
        <f t="shared" si="0"/>
        <v>133.3508449347693</v>
      </c>
      <c r="W3" s="205">
        <f t="shared" si="0"/>
        <v>143.70814674828478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79.210261866761257</v>
      </c>
      <c r="C4" s="243">
        <f t="shared" si="1"/>
        <v>97.14990156212626</v>
      </c>
      <c r="D4" s="243">
        <f t="shared" si="1"/>
        <v>84.89887561613078</v>
      </c>
      <c r="E4" s="243">
        <f t="shared" si="1"/>
        <v>99.718698940488835</v>
      </c>
      <c r="F4" s="243">
        <f t="shared" si="1"/>
        <v>103.06119157446534</v>
      </c>
      <c r="G4" s="243">
        <f t="shared" si="1"/>
        <v>126.08689031354217</v>
      </c>
      <c r="H4" s="243">
        <f t="shared" si="1"/>
        <v>120.41774724889606</v>
      </c>
      <c r="I4" s="243">
        <f t="shared" si="1"/>
        <v>124.56953889379267</v>
      </c>
      <c r="J4" s="243">
        <f t="shared" si="1"/>
        <v>148.42191716531738</v>
      </c>
      <c r="K4" s="243">
        <f t="shared" si="1"/>
        <v>80.679099183590026</v>
      </c>
      <c r="L4" s="243">
        <f t="shared" si="1"/>
        <v>111.34456275298838</v>
      </c>
      <c r="M4" s="243">
        <f t="shared" si="1"/>
        <v>131.5671104713926</v>
      </c>
      <c r="N4" s="243">
        <f t="shared" si="1"/>
        <v>83.452988869336153</v>
      </c>
      <c r="O4" s="243">
        <f t="shared" si="1"/>
        <v>91.114761211144497</v>
      </c>
      <c r="P4" s="243">
        <f t="shared" si="1"/>
        <v>96.312547804033642</v>
      </c>
      <c r="Q4" s="243">
        <f t="shared" si="1"/>
        <v>106.1</v>
      </c>
      <c r="R4" s="243">
        <f t="shared" si="1"/>
        <v>114.31489629164048</v>
      </c>
      <c r="S4" s="243">
        <f t="shared" si="1"/>
        <v>104.05085663787452</v>
      </c>
      <c r="T4" s="243">
        <f t="shared" si="1"/>
        <v>112.51847352053167</v>
      </c>
      <c r="U4" s="243">
        <f t="shared" si="1"/>
        <v>100.25870404083517</v>
      </c>
      <c r="V4" s="243">
        <f t="shared" si="1"/>
        <v>115.13877944137992</v>
      </c>
      <c r="W4" s="243">
        <f t="shared" si="1"/>
        <v>127.52146583953001</v>
      </c>
      <c r="DA4" s="83"/>
    </row>
    <row r="5" spans="1:105" ht="12" customHeight="1" x14ac:dyDescent="0.25">
      <c r="A5" s="99" t="s">
        <v>57</v>
      </c>
      <c r="B5" s="284">
        <v>50.987798552767522</v>
      </c>
      <c r="C5" s="284">
        <v>56.46726058872914</v>
      </c>
      <c r="D5" s="284">
        <v>45.901688952400761</v>
      </c>
      <c r="E5" s="284">
        <v>71.066995988458274</v>
      </c>
      <c r="F5" s="284">
        <v>72.248234034612821</v>
      </c>
      <c r="G5" s="284">
        <v>79.912482679386002</v>
      </c>
      <c r="H5" s="284">
        <v>78.095301429418726</v>
      </c>
      <c r="I5" s="284">
        <v>79.430186969239841</v>
      </c>
      <c r="J5" s="284">
        <v>86.701912007462624</v>
      </c>
      <c r="K5" s="284">
        <v>6.2961910433654653</v>
      </c>
      <c r="L5" s="284">
        <v>37.811846819089951</v>
      </c>
      <c r="M5" s="284">
        <v>55.942982423799108</v>
      </c>
      <c r="N5" s="284">
        <v>11.72480008908029</v>
      </c>
      <c r="O5" s="284">
        <v>21.513207508186898</v>
      </c>
      <c r="P5" s="284">
        <v>48.283559207484707</v>
      </c>
      <c r="Q5" s="284">
        <v>49.241282051282049</v>
      </c>
      <c r="R5" s="284">
        <v>61.974490945530867</v>
      </c>
      <c r="S5" s="284">
        <v>59.055891605280131</v>
      </c>
      <c r="T5" s="284">
        <v>52.156050934962813</v>
      </c>
      <c r="U5" s="284">
        <v>34.656124571077399</v>
      </c>
      <c r="V5" s="284">
        <v>32.327782803734181</v>
      </c>
      <c r="W5" s="284">
        <v>33.093180623691971</v>
      </c>
      <c r="DA5" s="94" t="s">
        <v>940</v>
      </c>
    </row>
    <row r="6" spans="1:105" ht="12" customHeight="1" x14ac:dyDescent="0.25">
      <c r="A6" s="99" t="s">
        <v>47</v>
      </c>
      <c r="B6" s="284">
        <v>28.222463313993739</v>
      </c>
      <c r="C6" s="284">
        <v>40.68264097339712</v>
      </c>
      <c r="D6" s="284">
        <v>38.99718666373002</v>
      </c>
      <c r="E6" s="284">
        <v>28.651702952030561</v>
      </c>
      <c r="F6" s="284">
        <v>30.812957539852519</v>
      </c>
      <c r="G6" s="284">
        <v>46.174407634156168</v>
      </c>
      <c r="H6" s="284">
        <v>42.322445819477338</v>
      </c>
      <c r="I6" s="284">
        <v>45.139351924552827</v>
      </c>
      <c r="J6" s="284">
        <v>61.720005157854757</v>
      </c>
      <c r="K6" s="284">
        <v>74.382908140224558</v>
      </c>
      <c r="L6" s="284">
        <v>73.53271593389843</v>
      </c>
      <c r="M6" s="284">
        <v>75.624128047593487</v>
      </c>
      <c r="N6" s="284">
        <v>71.728188780255863</v>
      </c>
      <c r="O6" s="284">
        <v>69.601553702957602</v>
      </c>
      <c r="P6" s="284">
        <v>48.028988596548942</v>
      </c>
      <c r="Q6" s="284">
        <v>56.858717948717953</v>
      </c>
      <c r="R6" s="284">
        <v>52.340405346109613</v>
      </c>
      <c r="S6" s="284">
        <v>44.994965032594394</v>
      </c>
      <c r="T6" s="284">
        <v>60.362422585568858</v>
      </c>
      <c r="U6" s="284">
        <v>65.602579469757771</v>
      </c>
      <c r="V6" s="284">
        <v>82.810996637645744</v>
      </c>
      <c r="W6" s="284">
        <v>94.428285215838031</v>
      </c>
      <c r="DA6" s="94" t="s">
        <v>941</v>
      </c>
    </row>
    <row r="7" spans="1:105" ht="12" customHeight="1" x14ac:dyDescent="0.25">
      <c r="A7" s="49" t="s">
        <v>48</v>
      </c>
      <c r="B7" s="244">
        <v>7.6845776437902709</v>
      </c>
      <c r="C7" s="244">
        <v>9.1998012842922599</v>
      </c>
      <c r="D7" s="244">
        <v>9.647599501833044</v>
      </c>
      <c r="E7" s="244">
        <v>8.42218741051426</v>
      </c>
      <c r="F7" s="244">
        <v>7.7416857520725131</v>
      </c>
      <c r="G7" s="244">
        <v>5.9388752683914792</v>
      </c>
      <c r="H7" s="244">
        <v>7.0091820284572792</v>
      </c>
      <c r="I7" s="244">
        <v>8.080858311473575</v>
      </c>
      <c r="J7" s="244">
        <v>11.263639563533969</v>
      </c>
      <c r="K7" s="244">
        <v>10.09991703639577</v>
      </c>
      <c r="L7" s="244">
        <v>12.226535142385719</v>
      </c>
      <c r="M7" s="244">
        <v>13.3816120906801</v>
      </c>
      <c r="N7" s="244">
        <v>11.983546913966769</v>
      </c>
      <c r="O7" s="244">
        <v>10.846995382279109</v>
      </c>
      <c r="P7" s="244">
        <v>10.46656736846343</v>
      </c>
      <c r="Q7" s="244">
        <v>11</v>
      </c>
      <c r="R7" s="244">
        <v>14.53488372093023</v>
      </c>
      <c r="S7" s="244">
        <v>12.543116964565691</v>
      </c>
      <c r="T7" s="244">
        <v>11.33344817894155</v>
      </c>
      <c r="U7" s="244">
        <v>12.36901474700139</v>
      </c>
      <c r="V7" s="244">
        <v>18.212065493389371</v>
      </c>
      <c r="W7" s="244">
        <v>16.186680908754781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89.609370541255018</v>
      </c>
      <c r="C10" s="243">
        <v>86.501629614704328</v>
      </c>
      <c r="D10" s="243">
        <v>61.092898058778111</v>
      </c>
      <c r="E10" s="243">
        <v>114.1998167926683</v>
      </c>
      <c r="F10" s="243">
        <v>109.97794798368631</v>
      </c>
      <c r="G10" s="243">
        <v>116.19905852306491</v>
      </c>
      <c r="H10" s="243">
        <v>117.4944645053815</v>
      </c>
      <c r="I10" s="243">
        <v>114.2243987073587</v>
      </c>
      <c r="J10" s="243">
        <v>115.71933891915749</v>
      </c>
      <c r="K10" s="243">
        <v>22.392495427968729</v>
      </c>
      <c r="L10" s="243">
        <v>47.315932023694359</v>
      </c>
      <c r="M10" s="243">
        <v>43.285773107698041</v>
      </c>
      <c r="N10" s="243">
        <v>35.388479340092232</v>
      </c>
      <c r="O10" s="243">
        <v>84.72007036727905</v>
      </c>
      <c r="P10" s="243">
        <v>43.566530222797127</v>
      </c>
      <c r="Q10" s="243">
        <v>54.053565409394707</v>
      </c>
      <c r="R10" s="243">
        <v>56.034951939579521</v>
      </c>
      <c r="S10" s="243">
        <v>54.595784747076713</v>
      </c>
      <c r="T10" s="243">
        <v>50.638842668789501</v>
      </c>
      <c r="U10" s="243">
        <v>49.272932888657479</v>
      </c>
      <c r="V10" s="243">
        <v>41.752855035076969</v>
      </c>
      <c r="W10" s="243">
        <v>45.836374382512631</v>
      </c>
      <c r="DA10" s="83" t="s">
        <v>944</v>
      </c>
    </row>
    <row r="11" spans="1:105" ht="12" customHeight="1" x14ac:dyDescent="0.25">
      <c r="A11" s="107" t="s">
        <v>945</v>
      </c>
      <c r="B11" s="284">
        <v>7.7619916035186796</v>
      </c>
      <c r="C11" s="284">
        <v>10.181678850892281</v>
      </c>
      <c r="D11" s="284">
        <v>8.866915751753762</v>
      </c>
      <c r="E11" s="284">
        <v>7.4045612059983101</v>
      </c>
      <c r="F11" s="284">
        <v>7.4741913236465711</v>
      </c>
      <c r="G11" s="284">
        <v>10.94679443636262</v>
      </c>
      <c r="H11" s="284">
        <v>10.30762787006933</v>
      </c>
      <c r="I11" s="284">
        <v>10.748149298650709</v>
      </c>
      <c r="J11" s="284">
        <v>14.327033934899291</v>
      </c>
      <c r="K11" s="284">
        <v>46.009850040169127</v>
      </c>
      <c r="L11" s="284">
        <v>16.00343400193201</v>
      </c>
      <c r="M11" s="284">
        <v>10.17684148690944</v>
      </c>
      <c r="N11" s="284">
        <v>37.652982805362477</v>
      </c>
      <c r="O11" s="284">
        <v>47.670877118802792</v>
      </c>
      <c r="P11" s="284">
        <v>7.5372028620710969</v>
      </c>
      <c r="Q11" s="284">
        <v>10.85538232090299</v>
      </c>
      <c r="R11" s="284">
        <v>8.2306888507005667</v>
      </c>
      <c r="S11" s="284">
        <v>7.2345724065411581</v>
      </c>
      <c r="T11" s="284">
        <v>10.192924303525441</v>
      </c>
      <c r="U11" s="284">
        <v>16.221925425175819</v>
      </c>
      <c r="V11" s="284">
        <v>18.601644332832141</v>
      </c>
      <c r="W11" s="284">
        <v>22.7471461663554</v>
      </c>
      <c r="DA11" s="94" t="s">
        <v>946</v>
      </c>
    </row>
    <row r="12" spans="1:105" ht="12" customHeight="1" x14ac:dyDescent="0.25">
      <c r="A12" s="49" t="s">
        <v>947</v>
      </c>
      <c r="B12" s="244">
        <v>1.4503063314963041</v>
      </c>
      <c r="C12" s="244">
        <v>1.6143436575300321</v>
      </c>
      <c r="D12" s="244">
        <v>1.572762473871532</v>
      </c>
      <c r="E12" s="244">
        <v>1.514137979743079</v>
      </c>
      <c r="F12" s="244">
        <v>1.3003448255978289</v>
      </c>
      <c r="G12" s="244">
        <v>0.98617639202785823</v>
      </c>
      <c r="H12" s="244">
        <v>1.191431269143121</v>
      </c>
      <c r="I12" s="244">
        <v>1.3581706650127241</v>
      </c>
      <c r="J12" s="244">
        <v>1.891479154340713</v>
      </c>
      <c r="K12" s="244">
        <v>4.6275590952135692</v>
      </c>
      <c r="L12" s="244">
        <v>2.17005773836294</v>
      </c>
      <c r="M12" s="244">
        <v>1.636384328570039</v>
      </c>
      <c r="N12" s="244">
        <v>4.8404862964028323</v>
      </c>
      <c r="O12" s="244">
        <v>5.0677170604819679</v>
      </c>
      <c r="P12" s="244">
        <v>1.484172481610992</v>
      </c>
      <c r="Q12" s="244">
        <v>1.772867298578735</v>
      </c>
      <c r="R12" s="244">
        <v>2.04983710089587</v>
      </c>
      <c r="S12" s="244">
        <v>1.778794267970657</v>
      </c>
      <c r="T12" s="244">
        <v>1.760845401408645</v>
      </c>
      <c r="U12" s="244">
        <v>2.7046261080870182</v>
      </c>
      <c r="V12" s="244">
        <v>3.8877809931039939</v>
      </c>
      <c r="W12" s="244">
        <v>3.654248377956399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99.565967268061129</v>
      </c>
      <c r="C15" s="243">
        <v>99.565967268061129</v>
      </c>
      <c r="D15" s="243">
        <v>99.565967268061129</v>
      </c>
      <c r="E15" s="243">
        <v>120.7874635027101</v>
      </c>
      <c r="F15" s="243">
        <v>120.7874635027101</v>
      </c>
      <c r="G15" s="243">
        <v>131.3982116200346</v>
      </c>
      <c r="H15" s="243">
        <v>131.3982116200346</v>
      </c>
      <c r="I15" s="243">
        <v>120.7874635027101</v>
      </c>
      <c r="J15" s="243">
        <v>131.3982116200346</v>
      </c>
      <c r="K15" s="243">
        <v>120.7874635027101</v>
      </c>
      <c r="L15" s="243">
        <v>120.7874635027101</v>
      </c>
      <c r="M15" s="243">
        <v>110.17671538538561</v>
      </c>
      <c r="N15" s="243">
        <v>110.17671538538561</v>
      </c>
      <c r="O15" s="243">
        <v>99.565967268061115</v>
      </c>
      <c r="P15" s="243">
        <v>99.565967268061115</v>
      </c>
      <c r="Q15" s="243">
        <v>88.95521915073661</v>
      </c>
      <c r="R15" s="243">
        <v>88.95521915073661</v>
      </c>
      <c r="S15" s="243">
        <v>88.95521915073661</v>
      </c>
      <c r="T15" s="243">
        <v>78.344471033412105</v>
      </c>
      <c r="U15" s="243">
        <v>78.344471033412105</v>
      </c>
      <c r="V15" s="243">
        <v>67.733722916087601</v>
      </c>
      <c r="W15" s="243">
        <v>67.733722916087601</v>
      </c>
      <c r="DA15" s="83" t="s">
        <v>949</v>
      </c>
    </row>
    <row r="16" spans="1:105" ht="12" customHeight="1" x14ac:dyDescent="0.25">
      <c r="A16" s="107" t="s">
        <v>945</v>
      </c>
      <c r="B16" s="284">
        <v>11.95776844835409</v>
      </c>
      <c r="C16" s="284">
        <v>11.95776844835409</v>
      </c>
      <c r="D16" s="284">
        <v>11.052634901356029</v>
      </c>
      <c r="E16" s="284">
        <v>10.14750135435798</v>
      </c>
      <c r="F16" s="284">
        <v>10.14750135435798</v>
      </c>
      <c r="G16" s="284">
        <v>11.95776844835409</v>
      </c>
      <c r="H16" s="284">
        <v>11.052634901356029</v>
      </c>
      <c r="I16" s="284">
        <v>11.95776844835409</v>
      </c>
      <c r="J16" s="284">
        <v>15.57830263634631</v>
      </c>
      <c r="K16" s="284">
        <v>49.068243875274348</v>
      </c>
      <c r="L16" s="284">
        <v>49.068243875274348</v>
      </c>
      <c r="M16" s="284">
        <v>48.163110328276289</v>
      </c>
      <c r="N16" s="284">
        <v>47.257976781278231</v>
      </c>
      <c r="O16" s="284">
        <v>50.878510969270451</v>
      </c>
      <c r="P16" s="284">
        <v>49.973377422272392</v>
      </c>
      <c r="Q16" s="284">
        <v>49.068243875274327</v>
      </c>
      <c r="R16" s="284">
        <v>49.068243875274327</v>
      </c>
      <c r="S16" s="284">
        <v>48.163110328276282</v>
      </c>
      <c r="T16" s="284">
        <v>47.257976781278217</v>
      </c>
      <c r="U16" s="284">
        <v>47.257976781278217</v>
      </c>
      <c r="V16" s="284">
        <v>46.352843234280158</v>
      </c>
      <c r="W16" s="284">
        <v>45.447709687282099</v>
      </c>
      <c r="DA16" s="94" t="s">
        <v>950</v>
      </c>
    </row>
    <row r="17" spans="1:105" ht="12" customHeight="1" x14ac:dyDescent="0.25">
      <c r="A17" s="49" t="s">
        <v>947</v>
      </c>
      <c r="B17" s="244">
        <v>1.6114514794403381</v>
      </c>
      <c r="C17" s="244">
        <v>1.7317207515784789</v>
      </c>
      <c r="D17" s="244">
        <v>1.7317207515784789</v>
      </c>
      <c r="E17" s="244">
        <v>1.6114514794403381</v>
      </c>
      <c r="F17" s="244">
        <v>1.4911822073021961</v>
      </c>
      <c r="G17" s="244">
        <v>1.4911822073021961</v>
      </c>
      <c r="H17" s="244">
        <v>1.3709129351640541</v>
      </c>
      <c r="I17" s="244">
        <v>1.4911822073021961</v>
      </c>
      <c r="J17" s="244">
        <v>2.0925285679929049</v>
      </c>
      <c r="K17" s="244">
        <v>4.978991099308308</v>
      </c>
      <c r="L17" s="244">
        <v>4.8587218271701662</v>
      </c>
      <c r="M17" s="244">
        <v>4.8587218271701662</v>
      </c>
      <c r="N17" s="244">
        <v>5.0992603714464497</v>
      </c>
      <c r="O17" s="244">
        <v>5.3397989157227332</v>
      </c>
      <c r="P17" s="244">
        <v>5.3397989157227332</v>
      </c>
      <c r="Q17" s="244">
        <v>5.2195296435845906</v>
      </c>
      <c r="R17" s="244">
        <v>5.0992603714464497</v>
      </c>
      <c r="S17" s="244">
        <v>5.0992603714464497</v>
      </c>
      <c r="T17" s="244">
        <v>4.978991099308308</v>
      </c>
      <c r="U17" s="244">
        <v>4.8587218271701662</v>
      </c>
      <c r="V17" s="244">
        <v>4.8587218271701662</v>
      </c>
      <c r="W17" s="244">
        <v>4.7384525550320236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10.6107481173245</v>
      </c>
      <c r="D19" s="243">
        <v>0</v>
      </c>
      <c r="E19" s="243">
        <v>31.8322443519735</v>
      </c>
      <c r="F19" s="243">
        <v>0</v>
      </c>
      <c r="G19" s="243">
        <v>21.221496234648999</v>
      </c>
      <c r="H19" s="243">
        <v>0</v>
      </c>
      <c r="I19" s="243">
        <v>0</v>
      </c>
      <c r="J19" s="243">
        <v>10.6107481173245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2.715400640994166</v>
      </c>
      <c r="H20" s="284">
        <v>0</v>
      </c>
      <c r="I20" s="284">
        <v>0.90513354699805515</v>
      </c>
      <c r="J20" s="284">
        <v>4.5256677349902761</v>
      </c>
      <c r="K20" s="284">
        <v>34.395074785926099</v>
      </c>
      <c r="L20" s="284">
        <v>0</v>
      </c>
      <c r="M20" s="284">
        <v>0</v>
      </c>
      <c r="N20" s="284">
        <v>0</v>
      </c>
      <c r="O20" s="284">
        <v>3.620534187992221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0.2405385442762836</v>
      </c>
      <c r="D21" s="244">
        <v>0</v>
      </c>
      <c r="E21" s="244">
        <v>0</v>
      </c>
      <c r="F21" s="244">
        <v>0</v>
      </c>
      <c r="G21" s="244">
        <v>0</v>
      </c>
      <c r="H21" s="244">
        <v>0</v>
      </c>
      <c r="I21" s="244">
        <v>0.2405385442762836</v>
      </c>
      <c r="J21" s="244">
        <v>0.6013463606907089</v>
      </c>
      <c r="K21" s="244">
        <v>3.0067318034535448</v>
      </c>
      <c r="L21" s="244">
        <v>0</v>
      </c>
      <c r="M21" s="244">
        <v>0</v>
      </c>
      <c r="N21" s="244">
        <v>0.36080781641442539</v>
      </c>
      <c r="O21" s="244">
        <v>0.36080781641442539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10.610748117324505</v>
      </c>
      <c r="D23" s="243">
        <f t="shared" si="2"/>
        <v>0</v>
      </c>
      <c r="E23" s="243">
        <f t="shared" si="2"/>
        <v>10.610748117324533</v>
      </c>
      <c r="F23" s="243">
        <f t="shared" si="2"/>
        <v>0</v>
      </c>
      <c r="G23" s="243">
        <f t="shared" si="2"/>
        <v>10.610748117324505</v>
      </c>
      <c r="H23" s="243">
        <f t="shared" si="2"/>
        <v>0</v>
      </c>
      <c r="I23" s="243">
        <f t="shared" si="2"/>
        <v>10.610748117324505</v>
      </c>
      <c r="J23" s="243">
        <f t="shared" si="2"/>
        <v>0</v>
      </c>
      <c r="K23" s="243">
        <f t="shared" si="2"/>
        <v>10.610748117324505</v>
      </c>
      <c r="L23" s="243">
        <f t="shared" si="2"/>
        <v>0</v>
      </c>
      <c r="M23" s="243">
        <f t="shared" si="2"/>
        <v>10.610748117324491</v>
      </c>
      <c r="N23" s="243">
        <f t="shared" si="2"/>
        <v>0</v>
      </c>
      <c r="O23" s="243">
        <f t="shared" si="2"/>
        <v>10.610748117324491</v>
      </c>
      <c r="P23" s="243">
        <f t="shared" si="2"/>
        <v>0</v>
      </c>
      <c r="Q23" s="243">
        <f t="shared" si="2"/>
        <v>10.610748117324505</v>
      </c>
      <c r="R23" s="243">
        <f t="shared" si="2"/>
        <v>0</v>
      </c>
      <c r="S23" s="243">
        <f t="shared" si="2"/>
        <v>0</v>
      </c>
      <c r="T23" s="243">
        <f t="shared" si="2"/>
        <v>10.610748117324505</v>
      </c>
      <c r="U23" s="243">
        <f t="shared" si="2"/>
        <v>0</v>
      </c>
      <c r="V23" s="243">
        <f t="shared" si="2"/>
        <v>10.610748117324505</v>
      </c>
      <c r="W23" s="243">
        <f t="shared" si="2"/>
        <v>0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0</v>
      </c>
      <c r="D24" s="284">
        <f t="shared" si="3"/>
        <v>0.90513354699806037</v>
      </c>
      <c r="E24" s="284">
        <f t="shared" si="3"/>
        <v>0.90513354699804971</v>
      </c>
      <c r="F24" s="284">
        <f t="shared" si="3"/>
        <v>0</v>
      </c>
      <c r="G24" s="284">
        <f t="shared" si="3"/>
        <v>0.90513354699805681</v>
      </c>
      <c r="H24" s="284">
        <f t="shared" si="3"/>
        <v>0.90513354699806037</v>
      </c>
      <c r="I24" s="284">
        <f t="shared" si="3"/>
        <v>0</v>
      </c>
      <c r="J24" s="284">
        <f t="shared" si="3"/>
        <v>0.90513354699805681</v>
      </c>
      <c r="K24" s="284">
        <f t="shared" si="3"/>
        <v>0.90513354699805859</v>
      </c>
      <c r="L24" s="284">
        <f t="shared" si="3"/>
        <v>0</v>
      </c>
      <c r="M24" s="284">
        <f t="shared" si="3"/>
        <v>0.90513354699805859</v>
      </c>
      <c r="N24" s="284">
        <f t="shared" si="3"/>
        <v>0.90513354699805859</v>
      </c>
      <c r="O24" s="284">
        <f t="shared" si="3"/>
        <v>0</v>
      </c>
      <c r="P24" s="284">
        <f t="shared" si="3"/>
        <v>0.90513354699805859</v>
      </c>
      <c r="Q24" s="284">
        <f t="shared" si="3"/>
        <v>0.9051335469980657</v>
      </c>
      <c r="R24" s="284">
        <f t="shared" si="3"/>
        <v>0</v>
      </c>
      <c r="S24" s="284">
        <f t="shared" si="3"/>
        <v>0.90513354699804438</v>
      </c>
      <c r="T24" s="284">
        <f t="shared" si="3"/>
        <v>0.9051335469980657</v>
      </c>
      <c r="U24" s="284">
        <f t="shared" si="3"/>
        <v>0</v>
      </c>
      <c r="V24" s="284">
        <f t="shared" si="3"/>
        <v>0.90513354699805859</v>
      </c>
      <c r="W24" s="284">
        <f t="shared" si="3"/>
        <v>0.90513354699805859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0.12026927213814265</v>
      </c>
      <c r="D25" s="244">
        <f t="shared" si="4"/>
        <v>0</v>
      </c>
      <c r="E25" s="244">
        <f t="shared" si="4"/>
        <v>0.12026927213814087</v>
      </c>
      <c r="F25" s="244">
        <f t="shared" si="4"/>
        <v>0.12026927213814198</v>
      </c>
      <c r="G25" s="244">
        <f t="shared" si="4"/>
        <v>0</v>
      </c>
      <c r="H25" s="244">
        <f t="shared" si="4"/>
        <v>0.12026927213814198</v>
      </c>
      <c r="I25" s="244">
        <f t="shared" si="4"/>
        <v>0.12026927213814154</v>
      </c>
      <c r="J25" s="244">
        <f t="shared" si="4"/>
        <v>0</v>
      </c>
      <c r="K25" s="244">
        <f t="shared" si="4"/>
        <v>0.12026927213814176</v>
      </c>
      <c r="L25" s="244">
        <f t="shared" si="4"/>
        <v>0.12026927213814176</v>
      </c>
      <c r="M25" s="244">
        <f t="shared" si="4"/>
        <v>0</v>
      </c>
      <c r="N25" s="244">
        <f t="shared" si="4"/>
        <v>0.12026927213814176</v>
      </c>
      <c r="O25" s="244">
        <f t="shared" si="4"/>
        <v>0.12026927213814176</v>
      </c>
      <c r="P25" s="244">
        <f t="shared" si="4"/>
        <v>0</v>
      </c>
      <c r="Q25" s="244">
        <f t="shared" si="4"/>
        <v>0.12026927213814265</v>
      </c>
      <c r="R25" s="244">
        <f t="shared" si="4"/>
        <v>0.12026927213814087</v>
      </c>
      <c r="S25" s="244">
        <f t="shared" si="4"/>
        <v>0</v>
      </c>
      <c r="T25" s="244">
        <f t="shared" si="4"/>
        <v>0.12026927213814176</v>
      </c>
      <c r="U25" s="244">
        <f t="shared" si="4"/>
        <v>0.12026927213814176</v>
      </c>
      <c r="V25" s="244">
        <f t="shared" si="4"/>
        <v>0</v>
      </c>
      <c r="W25" s="244">
        <f t="shared" si="4"/>
        <v>0.12026927213814265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9.9565967268061115</v>
      </c>
      <c r="C27" s="243">
        <f t="shared" si="5"/>
        <v>13.064337653356802</v>
      </c>
      <c r="D27" s="243">
        <f t="shared" si="5"/>
        <v>38.473069209283018</v>
      </c>
      <c r="E27" s="243">
        <f t="shared" si="5"/>
        <v>6.5876467100417955</v>
      </c>
      <c r="F27" s="243">
        <f t="shared" si="5"/>
        <v>10.80951551902379</v>
      </c>
      <c r="G27" s="243">
        <f t="shared" si="5"/>
        <v>15.199153096969695</v>
      </c>
      <c r="H27" s="243">
        <f t="shared" si="5"/>
        <v>13.9037471146531</v>
      </c>
      <c r="I27" s="243">
        <f t="shared" si="5"/>
        <v>6.5630647953513943</v>
      </c>
      <c r="J27" s="243">
        <f t="shared" si="5"/>
        <v>15.678872700877108</v>
      </c>
      <c r="K27" s="243">
        <f t="shared" si="5"/>
        <v>98.394968074741371</v>
      </c>
      <c r="L27" s="243">
        <f t="shared" si="5"/>
        <v>73.471531479015738</v>
      </c>
      <c r="M27" s="243">
        <f t="shared" si="5"/>
        <v>66.890942277687572</v>
      </c>
      <c r="N27" s="243">
        <f t="shared" si="5"/>
        <v>74.788236045293374</v>
      </c>
      <c r="O27" s="243">
        <f t="shared" si="5"/>
        <v>14.845896900782066</v>
      </c>
      <c r="P27" s="243">
        <f t="shared" si="5"/>
        <v>55.999437045263988</v>
      </c>
      <c r="Q27" s="243">
        <f t="shared" si="5"/>
        <v>34.901653741341903</v>
      </c>
      <c r="R27" s="243">
        <f t="shared" si="5"/>
        <v>32.920267211157089</v>
      </c>
      <c r="S27" s="243">
        <f t="shared" si="5"/>
        <v>34.359434403659897</v>
      </c>
      <c r="T27" s="243">
        <f t="shared" si="5"/>
        <v>27.705628364622605</v>
      </c>
      <c r="U27" s="243">
        <f t="shared" si="5"/>
        <v>29.071538144754626</v>
      </c>
      <c r="V27" s="243">
        <f t="shared" si="5"/>
        <v>25.980867881010631</v>
      </c>
      <c r="W27" s="243">
        <f t="shared" si="5"/>
        <v>21.89734853357497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4.19577684483541</v>
      </c>
      <c r="C28" s="284">
        <f t="shared" si="6"/>
        <v>1.7760895974618087</v>
      </c>
      <c r="D28" s="284">
        <f t="shared" si="6"/>
        <v>2.1857191496022672</v>
      </c>
      <c r="E28" s="284">
        <f t="shared" si="6"/>
        <v>2.7429401483596694</v>
      </c>
      <c r="F28" s="284">
        <f t="shared" si="6"/>
        <v>2.6733100307114084</v>
      </c>
      <c r="G28" s="284">
        <f t="shared" si="6"/>
        <v>1.0109740119914701</v>
      </c>
      <c r="H28" s="284">
        <f t="shared" si="6"/>
        <v>0.74500703128669876</v>
      </c>
      <c r="I28" s="284">
        <f t="shared" si="6"/>
        <v>1.2096191497033804</v>
      </c>
      <c r="J28" s="284">
        <f t="shared" si="6"/>
        <v>1.2512687014470192</v>
      </c>
      <c r="K28" s="284">
        <f t="shared" si="6"/>
        <v>3.0583938351052211</v>
      </c>
      <c r="L28" s="284">
        <f t="shared" si="6"/>
        <v>33.064809873342341</v>
      </c>
      <c r="M28" s="284">
        <f t="shared" si="6"/>
        <v>37.986268841366851</v>
      </c>
      <c r="N28" s="284">
        <f t="shared" si="6"/>
        <v>9.6049939759157539</v>
      </c>
      <c r="O28" s="284">
        <f t="shared" si="6"/>
        <v>3.2076338504676585</v>
      </c>
      <c r="P28" s="284">
        <f t="shared" si="6"/>
        <v>42.436174560201295</v>
      </c>
      <c r="Q28" s="284">
        <f t="shared" si="6"/>
        <v>38.212861554371337</v>
      </c>
      <c r="R28" s="284">
        <f t="shared" si="6"/>
        <v>40.83755502457376</v>
      </c>
      <c r="S28" s="284">
        <f t="shared" si="6"/>
        <v>40.928537921735128</v>
      </c>
      <c r="T28" s="284">
        <f t="shared" si="6"/>
        <v>37.065052477752772</v>
      </c>
      <c r="U28" s="284">
        <f t="shared" si="6"/>
        <v>31.036051356102398</v>
      </c>
      <c r="V28" s="284">
        <f t="shared" si="6"/>
        <v>27.751198901448017</v>
      </c>
      <c r="W28" s="284">
        <f t="shared" si="6"/>
        <v>22.7005635209267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0.16114514794403401</v>
      </c>
      <c r="C29" s="244">
        <f t="shared" si="7"/>
        <v>0.11737709404844687</v>
      </c>
      <c r="D29" s="244">
        <f t="shared" si="7"/>
        <v>0.15895827770694693</v>
      </c>
      <c r="E29" s="244">
        <f t="shared" si="7"/>
        <v>9.7313499697259109E-2</v>
      </c>
      <c r="F29" s="244">
        <f t="shared" si="7"/>
        <v>0.19083738170436715</v>
      </c>
      <c r="G29" s="244">
        <f t="shared" si="7"/>
        <v>0.50500581527433785</v>
      </c>
      <c r="H29" s="244">
        <f t="shared" si="7"/>
        <v>0.17948166602093307</v>
      </c>
      <c r="I29" s="244">
        <f t="shared" si="7"/>
        <v>0.13301154228947198</v>
      </c>
      <c r="J29" s="244">
        <f t="shared" si="7"/>
        <v>0.20104941365219187</v>
      </c>
      <c r="K29" s="244">
        <f t="shared" si="7"/>
        <v>0.35143200409473874</v>
      </c>
      <c r="L29" s="244">
        <f t="shared" si="7"/>
        <v>2.6886640888072262</v>
      </c>
      <c r="M29" s="244">
        <f t="shared" si="7"/>
        <v>3.222337498600127</v>
      </c>
      <c r="N29" s="244">
        <f t="shared" si="7"/>
        <v>0.25877407504361738</v>
      </c>
      <c r="O29" s="244">
        <f t="shared" si="7"/>
        <v>0.27208185524076534</v>
      </c>
      <c r="P29" s="244">
        <f t="shared" si="7"/>
        <v>3.8556264341117412</v>
      </c>
      <c r="Q29" s="244">
        <f t="shared" si="7"/>
        <v>3.4466623450058558</v>
      </c>
      <c r="R29" s="244">
        <f t="shared" si="7"/>
        <v>3.0494232705505797</v>
      </c>
      <c r="S29" s="244">
        <f t="shared" si="7"/>
        <v>3.320466103475793</v>
      </c>
      <c r="T29" s="244">
        <f t="shared" si="7"/>
        <v>3.2181456978996632</v>
      </c>
      <c r="U29" s="244">
        <f t="shared" si="7"/>
        <v>2.154095719083148</v>
      </c>
      <c r="V29" s="244">
        <f t="shared" si="7"/>
        <v>0.97094083406617226</v>
      </c>
      <c r="W29" s="244">
        <f t="shared" si="7"/>
        <v>1.0842041770756246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88.597506448839198</v>
      </c>
      <c r="C32" s="212">
        <v>87.439122957867582</v>
      </c>
      <c r="D32" s="212">
        <v>62.178761822871877</v>
      </c>
      <c r="E32" s="212">
        <v>96.186844368013737</v>
      </c>
      <c r="F32" s="212">
        <v>103.19810834049871</v>
      </c>
      <c r="G32" s="212">
        <v>109.6613069647463</v>
      </c>
      <c r="H32" s="212">
        <v>109.68993981083401</v>
      </c>
      <c r="I32" s="212">
        <v>101.99200343938089</v>
      </c>
      <c r="J32" s="212">
        <v>96.024763542562326</v>
      </c>
      <c r="K32" s="212">
        <v>50.453310404127251</v>
      </c>
      <c r="L32" s="212">
        <v>49.837747205503007</v>
      </c>
      <c r="M32" s="212">
        <v>40.759243336199489</v>
      </c>
      <c r="N32" s="212">
        <v>46.719002579535683</v>
      </c>
      <c r="O32" s="212">
        <v>74.58202923473776</v>
      </c>
      <c r="P32" s="212">
        <v>30.596216680997429</v>
      </c>
      <c r="Q32" s="212">
        <v>42.091831470335343</v>
      </c>
      <c r="R32" s="212">
        <v>37.857093723129843</v>
      </c>
      <c r="S32" s="212">
        <v>36.212983662940673</v>
      </c>
      <c r="T32" s="212">
        <v>33.412209802235601</v>
      </c>
      <c r="U32" s="212">
        <v>34.681857265692173</v>
      </c>
      <c r="V32" s="212">
        <v>32.29664660361135</v>
      </c>
      <c r="W32" s="212">
        <v>36.463284608770422</v>
      </c>
      <c r="DA32" s="109" t="s">
        <v>955</v>
      </c>
    </row>
    <row r="33" spans="1:105" ht="12" customHeight="1" x14ac:dyDescent="0.25">
      <c r="A33" s="24" t="s">
        <v>30</v>
      </c>
      <c r="B33" s="215">
        <v>0.68073946689595866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0.94823731728288907</v>
      </c>
      <c r="C34" s="206">
        <f t="shared" si="8"/>
        <v>0</v>
      </c>
      <c r="D34" s="206">
        <f t="shared" si="8"/>
        <v>1.086758383490972</v>
      </c>
      <c r="E34" s="206">
        <f t="shared" si="8"/>
        <v>2.0970765262252797</v>
      </c>
      <c r="F34" s="206">
        <f t="shared" si="8"/>
        <v>1.086758383490972</v>
      </c>
      <c r="G34" s="206">
        <f t="shared" si="8"/>
        <v>1.086758383490972</v>
      </c>
      <c r="H34" s="206">
        <f t="shared" si="8"/>
        <v>3.1838349097162508</v>
      </c>
      <c r="I34" s="206">
        <f t="shared" si="8"/>
        <v>2.1735167669819431</v>
      </c>
      <c r="J34" s="206">
        <f t="shared" si="8"/>
        <v>2.1735167669819431</v>
      </c>
      <c r="K34" s="206">
        <f t="shared" si="8"/>
        <v>2.0970765262252797</v>
      </c>
      <c r="L34" s="206">
        <f t="shared" si="8"/>
        <v>3.1625107480653476</v>
      </c>
      <c r="M34" s="206">
        <f t="shared" si="8"/>
        <v>3.1625107480653476</v>
      </c>
      <c r="N34" s="206">
        <f t="shared" si="8"/>
        <v>2.1735167669819431</v>
      </c>
      <c r="O34" s="206">
        <f t="shared" si="8"/>
        <v>1.086758383490972</v>
      </c>
      <c r="P34" s="206">
        <f t="shared" si="8"/>
        <v>2.1735167669819431</v>
      </c>
      <c r="Q34" s="206">
        <f t="shared" si="8"/>
        <v>9.2457437661220965</v>
      </c>
      <c r="R34" s="206">
        <f t="shared" si="8"/>
        <v>7.2251074806534819</v>
      </c>
      <c r="S34" s="206">
        <f t="shared" si="8"/>
        <v>5.2044711951848655</v>
      </c>
      <c r="T34" s="206">
        <f t="shared" si="8"/>
        <v>2.0970765262252797</v>
      </c>
      <c r="U34" s="206">
        <f t="shared" si="8"/>
        <v>2.9664660361135002</v>
      </c>
      <c r="V34" s="206">
        <f t="shared" si="8"/>
        <v>1.2876182287188305</v>
      </c>
      <c r="W34" s="206">
        <f t="shared" si="8"/>
        <v>0.94746345657781594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1.086758383490972</v>
      </c>
      <c r="E36" s="206">
        <v>1.086758383490972</v>
      </c>
      <c r="F36" s="206">
        <v>1.086758383490972</v>
      </c>
      <c r="G36" s="206">
        <v>1.086758383490972</v>
      </c>
      <c r="H36" s="206">
        <v>2.1735167669819431</v>
      </c>
      <c r="I36" s="206">
        <v>2.1735167669819431</v>
      </c>
      <c r="J36" s="206">
        <v>2.1735167669819431</v>
      </c>
      <c r="K36" s="206">
        <v>1.086758383490972</v>
      </c>
      <c r="L36" s="206">
        <v>2.1521926053310398</v>
      </c>
      <c r="M36" s="206">
        <v>2.1521926053310398</v>
      </c>
      <c r="N36" s="206">
        <v>2.1735167669819431</v>
      </c>
      <c r="O36" s="206">
        <v>1.086758383490972</v>
      </c>
      <c r="P36" s="206">
        <v>2.1735167669819431</v>
      </c>
      <c r="Q36" s="206">
        <v>2.1735167669819431</v>
      </c>
      <c r="R36" s="206">
        <v>2.1735167669819431</v>
      </c>
      <c r="S36" s="206">
        <v>2.1735167669819431</v>
      </c>
      <c r="T36" s="206">
        <v>1.086758383490972</v>
      </c>
      <c r="U36" s="206">
        <v>1.956147893379192</v>
      </c>
      <c r="V36" s="206">
        <v>0.78245915735167659</v>
      </c>
      <c r="W36" s="206">
        <v>0.54333619948409284</v>
      </c>
      <c r="DA36" s="71" t="s">
        <v>958</v>
      </c>
    </row>
    <row r="37" spans="1:105" ht="12" customHeight="1" x14ac:dyDescent="0.25">
      <c r="A37" s="18" t="s">
        <v>69</v>
      </c>
      <c r="B37" s="206">
        <v>0</v>
      </c>
      <c r="C37" s="206">
        <v>0</v>
      </c>
      <c r="D37" s="206">
        <v>0</v>
      </c>
      <c r="E37" s="206">
        <v>1.010318142734308</v>
      </c>
      <c r="F37" s="206">
        <v>0</v>
      </c>
      <c r="G37" s="206">
        <v>0</v>
      </c>
      <c r="H37" s="206">
        <v>1.010318142734308</v>
      </c>
      <c r="I37" s="206">
        <v>0</v>
      </c>
      <c r="J37" s="206">
        <v>0</v>
      </c>
      <c r="K37" s="206">
        <v>1.010318142734308</v>
      </c>
      <c r="L37" s="206">
        <v>1.010318142734308</v>
      </c>
      <c r="M37" s="206">
        <v>1.010318142734308</v>
      </c>
      <c r="N37" s="206">
        <v>0</v>
      </c>
      <c r="O37" s="206">
        <v>0</v>
      </c>
      <c r="P37" s="206">
        <v>0</v>
      </c>
      <c r="Q37" s="206">
        <v>7.0722269991401543</v>
      </c>
      <c r="R37" s="206">
        <v>5.0515907136715388</v>
      </c>
      <c r="S37" s="206">
        <v>3.0309544282029228</v>
      </c>
      <c r="T37" s="206">
        <v>1.010318142734308</v>
      </c>
      <c r="U37" s="206">
        <v>1.010318142734308</v>
      </c>
      <c r="V37" s="206">
        <v>0.50515907136715388</v>
      </c>
      <c r="W37" s="206">
        <v>0.4041272570937231</v>
      </c>
      <c r="DA37" s="71" t="s">
        <v>959</v>
      </c>
    </row>
    <row r="38" spans="1:105" ht="12" customHeight="1" x14ac:dyDescent="0.25">
      <c r="A38" s="18" t="s">
        <v>70</v>
      </c>
      <c r="B38" s="206">
        <v>0.94823731728288907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960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44.368013757523642</v>
      </c>
      <c r="C40" s="206">
        <f t="shared" si="9"/>
        <v>48.430782459157349</v>
      </c>
      <c r="D40" s="206">
        <f t="shared" si="9"/>
        <v>23.946689595872741</v>
      </c>
      <c r="E40" s="206">
        <f t="shared" si="9"/>
        <v>52.697764402407564</v>
      </c>
      <c r="F40" s="206">
        <f t="shared" si="9"/>
        <v>59.071367153912291</v>
      </c>
      <c r="G40" s="206">
        <f t="shared" si="9"/>
        <v>58.899398108340492</v>
      </c>
      <c r="H40" s="206">
        <f t="shared" si="9"/>
        <v>56.835769561478926</v>
      </c>
      <c r="I40" s="206">
        <f t="shared" si="9"/>
        <v>54.342218400687869</v>
      </c>
      <c r="J40" s="206">
        <f t="shared" si="9"/>
        <v>46.478589853826307</v>
      </c>
      <c r="K40" s="206">
        <f t="shared" si="9"/>
        <v>8.3113499570077369</v>
      </c>
      <c r="L40" s="206">
        <f t="shared" si="9"/>
        <v>9.6732588134135842</v>
      </c>
      <c r="M40" s="206">
        <f t="shared" si="9"/>
        <v>6.0834049871023206</v>
      </c>
      <c r="N40" s="206">
        <f t="shared" si="9"/>
        <v>11.80447119518487</v>
      </c>
      <c r="O40" s="206">
        <f t="shared" si="9"/>
        <v>36.478933791917463</v>
      </c>
      <c r="P40" s="206">
        <f t="shared" si="9"/>
        <v>3.998280309544282</v>
      </c>
      <c r="Q40" s="206">
        <f t="shared" si="9"/>
        <v>3.267411865864144</v>
      </c>
      <c r="R40" s="206">
        <f t="shared" si="9"/>
        <v>4.2777300085984518</v>
      </c>
      <c r="S40" s="206">
        <f t="shared" si="9"/>
        <v>4.0093723129836629</v>
      </c>
      <c r="T40" s="206">
        <f t="shared" si="9"/>
        <v>5.7442820292347374</v>
      </c>
      <c r="U40" s="206">
        <f t="shared" si="9"/>
        <v>4.9774720550300939</v>
      </c>
      <c r="V40" s="206">
        <f t="shared" si="9"/>
        <v>3.0713671539122949</v>
      </c>
      <c r="W40" s="206">
        <f t="shared" si="9"/>
        <v>5.1676698194325024</v>
      </c>
      <c r="DA40" s="71"/>
    </row>
    <row r="41" spans="1:105" ht="12" customHeight="1" x14ac:dyDescent="0.25">
      <c r="A41" s="18" t="s">
        <v>72</v>
      </c>
      <c r="B41" s="206">
        <v>44.368013757523642</v>
      </c>
      <c r="C41" s="206">
        <v>48.430782459157349</v>
      </c>
      <c r="D41" s="206">
        <v>23.946689595872741</v>
      </c>
      <c r="E41" s="206">
        <v>48.882201203783318</v>
      </c>
      <c r="F41" s="206">
        <v>59.071367153912291</v>
      </c>
      <c r="G41" s="206">
        <v>58.899398108340492</v>
      </c>
      <c r="H41" s="206">
        <v>56.835769561478926</v>
      </c>
      <c r="I41" s="206">
        <v>54.342218400687869</v>
      </c>
      <c r="J41" s="206">
        <v>43.121238177128113</v>
      </c>
      <c r="K41" s="206">
        <v>7.9320722269991393</v>
      </c>
      <c r="L41" s="206">
        <v>9.6732588134135842</v>
      </c>
      <c r="M41" s="206">
        <v>6.0834049871023206</v>
      </c>
      <c r="N41" s="206">
        <v>11.62940670679278</v>
      </c>
      <c r="O41" s="206">
        <v>36.478933791917463</v>
      </c>
      <c r="P41" s="206">
        <v>3.998280309544282</v>
      </c>
      <c r="Q41" s="206">
        <v>3.267411865864144</v>
      </c>
      <c r="R41" s="206">
        <v>4.2777300085984518</v>
      </c>
      <c r="S41" s="206">
        <v>4.0093723129836629</v>
      </c>
      <c r="T41" s="206">
        <v>5.7442820292347374</v>
      </c>
      <c r="U41" s="206">
        <v>4.9774720550300939</v>
      </c>
      <c r="V41" s="206">
        <v>3.0713671539122949</v>
      </c>
      <c r="W41" s="206">
        <v>5.1676698194325024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3.8155631986242469</v>
      </c>
      <c r="F42" s="206">
        <v>0</v>
      </c>
      <c r="G42" s="206">
        <v>0</v>
      </c>
      <c r="H42" s="206">
        <v>0</v>
      </c>
      <c r="I42" s="206">
        <v>0</v>
      </c>
      <c r="J42" s="206">
        <v>3.3573516766981939</v>
      </c>
      <c r="K42" s="206">
        <v>0.37927773000859838</v>
      </c>
      <c r="L42" s="206">
        <v>0</v>
      </c>
      <c r="M42" s="206">
        <v>0</v>
      </c>
      <c r="N42" s="206">
        <v>0.17506448839208941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2.3903697334479789E-2</v>
      </c>
      <c r="D43" s="206">
        <f t="shared" si="10"/>
        <v>2.3903697334479789E-2</v>
      </c>
      <c r="E43" s="206">
        <f t="shared" si="10"/>
        <v>2.1974204643164228</v>
      </c>
      <c r="F43" s="206">
        <f t="shared" si="10"/>
        <v>0.52545141874462586</v>
      </c>
      <c r="G43" s="206">
        <f t="shared" si="10"/>
        <v>0.85984522785898532</v>
      </c>
      <c r="H43" s="206">
        <f t="shared" si="10"/>
        <v>0.19105760963026661</v>
      </c>
      <c r="I43" s="206">
        <f t="shared" si="10"/>
        <v>1.218142734307825</v>
      </c>
      <c r="J43" s="206">
        <f t="shared" si="10"/>
        <v>0.81203783319002576</v>
      </c>
      <c r="K43" s="206">
        <f t="shared" si="10"/>
        <v>0.19105760963026661</v>
      </c>
      <c r="L43" s="206">
        <f t="shared" si="10"/>
        <v>0.2149613069647463</v>
      </c>
      <c r="M43" s="206">
        <f t="shared" si="10"/>
        <v>2.3903697334479789E-2</v>
      </c>
      <c r="N43" s="206">
        <f t="shared" si="10"/>
        <v>0</v>
      </c>
      <c r="O43" s="206">
        <f t="shared" si="10"/>
        <v>2.3903697334479789E-2</v>
      </c>
      <c r="P43" s="206">
        <f t="shared" si="10"/>
        <v>4.7807394668959592E-2</v>
      </c>
      <c r="Q43" s="206">
        <f t="shared" si="10"/>
        <v>0.1194325021496131</v>
      </c>
      <c r="R43" s="206">
        <f t="shared" si="10"/>
        <v>0</v>
      </c>
      <c r="S43" s="206">
        <f t="shared" si="10"/>
        <v>0</v>
      </c>
      <c r="T43" s="206">
        <f t="shared" si="10"/>
        <v>0.14333619948409279</v>
      </c>
      <c r="U43" s="206">
        <f t="shared" si="10"/>
        <v>0.1098882201203783</v>
      </c>
      <c r="V43" s="206">
        <f t="shared" si="10"/>
        <v>0.1026655202063628</v>
      </c>
      <c r="W43" s="206">
        <f t="shared" si="10"/>
        <v>6.2510748065348232E-2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2.3903697334479789E-2</v>
      </c>
      <c r="D44" s="206">
        <v>2.3903697334479789E-2</v>
      </c>
      <c r="E44" s="206">
        <v>2.1974204643164228</v>
      </c>
      <c r="F44" s="206">
        <v>0.52545141874462586</v>
      </c>
      <c r="G44" s="206">
        <v>0.85984522785898532</v>
      </c>
      <c r="H44" s="206">
        <v>0.19105760963026661</v>
      </c>
      <c r="I44" s="206">
        <v>1.218142734307825</v>
      </c>
      <c r="J44" s="206">
        <v>0.81203783319002576</v>
      </c>
      <c r="K44" s="206">
        <v>0.19105760963026661</v>
      </c>
      <c r="L44" s="206">
        <v>0.2149613069647463</v>
      </c>
      <c r="M44" s="206">
        <v>2.3903697334479789E-2</v>
      </c>
      <c r="N44" s="206">
        <v>0</v>
      </c>
      <c r="O44" s="206">
        <v>2.3903697334479789E-2</v>
      </c>
      <c r="P44" s="206">
        <v>4.7807394668959592E-2</v>
      </c>
      <c r="Q44" s="206">
        <v>0.1194325021496131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0.14333619948409279</v>
      </c>
      <c r="U45" s="206">
        <v>0.1098882201203783</v>
      </c>
      <c r="V45" s="206">
        <v>0.1026655202063628</v>
      </c>
      <c r="W45" s="206">
        <v>6.2510748065348232E-2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969</v>
      </c>
    </row>
    <row r="50" spans="1:105" ht="12" customHeight="1" x14ac:dyDescent="0.25">
      <c r="A50" s="14" t="s">
        <v>79</v>
      </c>
      <c r="B50" s="206">
        <v>15.859329320722271</v>
      </c>
      <c r="C50" s="206">
        <v>12.587188306104901</v>
      </c>
      <c r="D50" s="206">
        <v>12.873774720550299</v>
      </c>
      <c r="E50" s="206">
        <v>12.969303525365429</v>
      </c>
      <c r="F50" s="206">
        <v>14.139638865004301</v>
      </c>
      <c r="G50" s="206">
        <v>18.032846087704211</v>
      </c>
      <c r="H50" s="206">
        <v>18.43886500429922</v>
      </c>
      <c r="I50" s="206">
        <v>16.74307824591574</v>
      </c>
      <c r="J50" s="206">
        <v>16.122098022355971</v>
      </c>
      <c r="K50" s="206">
        <v>12.252794496990539</v>
      </c>
      <c r="L50" s="206">
        <v>15.1189165950129</v>
      </c>
      <c r="M50" s="206">
        <v>14.378503869303531</v>
      </c>
      <c r="N50" s="206">
        <v>15.71607910576096</v>
      </c>
      <c r="O50" s="206">
        <v>15.23834909716251</v>
      </c>
      <c r="P50" s="206">
        <v>11.392949269131559</v>
      </c>
      <c r="Q50" s="206">
        <v>17.937317282889079</v>
      </c>
      <c r="R50" s="206">
        <v>16.552020636285469</v>
      </c>
      <c r="S50" s="206">
        <v>17.19690455717971</v>
      </c>
      <c r="T50" s="206">
        <v>15.45331040412726</v>
      </c>
      <c r="U50" s="206">
        <v>14.569561478933791</v>
      </c>
      <c r="V50" s="206">
        <v>16.86251074806535</v>
      </c>
      <c r="W50" s="206">
        <v>19.537575236457439</v>
      </c>
      <c r="DA50" s="71" t="s">
        <v>970</v>
      </c>
    </row>
    <row r="51" spans="1:105" ht="12" customHeight="1" x14ac:dyDescent="0.25">
      <c r="A51" s="21" t="s">
        <v>38</v>
      </c>
      <c r="B51" s="209">
        <v>26.74118658641444</v>
      </c>
      <c r="C51" s="209">
        <v>26.397248495270851</v>
      </c>
      <c r="D51" s="209">
        <v>24.24763542562339</v>
      </c>
      <c r="E51" s="209">
        <v>26.225279449699048</v>
      </c>
      <c r="F51" s="209">
        <v>28.37489251934652</v>
      </c>
      <c r="G51" s="209">
        <v>30.782459157351671</v>
      </c>
      <c r="H51" s="209">
        <v>31.04041272570937</v>
      </c>
      <c r="I51" s="209">
        <v>27.51504729148753</v>
      </c>
      <c r="J51" s="209">
        <v>30.438521066208079</v>
      </c>
      <c r="K51" s="209">
        <v>27.60103181427343</v>
      </c>
      <c r="L51" s="209">
        <v>21.668099742046429</v>
      </c>
      <c r="M51" s="209">
        <v>17.110920034393811</v>
      </c>
      <c r="N51" s="209">
        <v>17.024935511607911</v>
      </c>
      <c r="O51" s="209">
        <v>21.754084264832329</v>
      </c>
      <c r="P51" s="209">
        <v>12.98366294067068</v>
      </c>
      <c r="Q51" s="209">
        <v>11.5219260533104</v>
      </c>
      <c r="R51" s="209">
        <v>9.802235597592432</v>
      </c>
      <c r="S51" s="209">
        <v>9.802235597592432</v>
      </c>
      <c r="T51" s="209">
        <v>9.9742046431642297</v>
      </c>
      <c r="U51" s="209">
        <v>12.058469475494411</v>
      </c>
      <c r="V51" s="209">
        <v>10.972484952708511</v>
      </c>
      <c r="W51" s="209">
        <v>10.74806534823732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88.597506448839198</v>
      </c>
      <c r="C52" s="286">
        <f t="shared" si="11"/>
        <v>87.439122957867554</v>
      </c>
      <c r="D52" s="286">
        <f t="shared" si="11"/>
        <v>62.178761822871863</v>
      </c>
      <c r="E52" s="286">
        <f t="shared" si="11"/>
        <v>96.186844368013766</v>
      </c>
      <c r="F52" s="286">
        <f t="shared" si="11"/>
        <v>103.19810834049872</v>
      </c>
      <c r="G52" s="286">
        <f t="shared" si="11"/>
        <v>109.66130696474626</v>
      </c>
      <c r="H52" s="286">
        <f t="shared" si="11"/>
        <v>109.68993981083405</v>
      </c>
      <c r="I52" s="286">
        <f t="shared" si="11"/>
        <v>101.99200343938091</v>
      </c>
      <c r="J52" s="286">
        <f t="shared" si="11"/>
        <v>96.024763542562312</v>
      </c>
      <c r="K52" s="286">
        <f t="shared" si="11"/>
        <v>50.453310404127251</v>
      </c>
      <c r="L52" s="286">
        <f t="shared" si="11"/>
        <v>49.837747205503</v>
      </c>
      <c r="M52" s="286">
        <f t="shared" si="11"/>
        <v>40.759243336199482</v>
      </c>
      <c r="N52" s="286">
        <f t="shared" si="11"/>
        <v>46.719002579535704</v>
      </c>
      <c r="O52" s="286">
        <f t="shared" si="11"/>
        <v>74.58202923473776</v>
      </c>
      <c r="P52" s="286">
        <f t="shared" si="11"/>
        <v>30.596216680997433</v>
      </c>
      <c r="Q52" s="286">
        <f t="shared" si="11"/>
        <v>42.091831470335336</v>
      </c>
      <c r="R52" s="286">
        <f t="shared" si="11"/>
        <v>37.857093723129829</v>
      </c>
      <c r="S52" s="286">
        <f t="shared" si="11"/>
        <v>36.212983662940665</v>
      </c>
      <c r="T52" s="286">
        <f t="shared" si="11"/>
        <v>33.412209802235608</v>
      </c>
      <c r="U52" s="286">
        <f t="shared" si="11"/>
        <v>34.681857265692187</v>
      </c>
      <c r="V52" s="286">
        <f t="shared" si="11"/>
        <v>32.296646603611343</v>
      </c>
      <c r="W52" s="286">
        <f t="shared" si="11"/>
        <v>36.463284608770401</v>
      </c>
      <c r="DA52" s="118"/>
    </row>
    <row r="53" spans="1:105" ht="12" customHeight="1" x14ac:dyDescent="0.25">
      <c r="A53" s="51" t="s">
        <v>46</v>
      </c>
      <c r="B53" s="239">
        <f>CHI_fec!B5-B58</f>
        <v>79.47583755821384</v>
      </c>
      <c r="C53" s="239">
        <f>CHI_fec!C5-C58</f>
        <v>75.536384867687389</v>
      </c>
      <c r="D53" s="239">
        <f>CHI_fec!D5-D58</f>
        <v>51.991585878156272</v>
      </c>
      <c r="E53" s="239">
        <f>CHI_fec!E5-E58</f>
        <v>87.926794810909513</v>
      </c>
      <c r="F53" s="239">
        <f>CHI_fec!F5-F58</f>
        <v>94.060304427821364</v>
      </c>
      <c r="G53" s="239">
        <f>CHI_fec!G5-G58</f>
        <v>97.388669808954489</v>
      </c>
      <c r="H53" s="239">
        <f>CHI_fec!H5-H58</f>
        <v>98.039255544624666</v>
      </c>
      <c r="I53" s="239">
        <f>CHI_fec!I5-I58</f>
        <v>90.67439148231125</v>
      </c>
      <c r="J53" s="239">
        <f>CHI_fec!J5-J58</f>
        <v>83.139577197472263</v>
      </c>
      <c r="K53" s="239">
        <f>CHI_fec!K5-K58</f>
        <v>15.449368003185043</v>
      </c>
      <c r="L53" s="239">
        <f>CHI_fec!L5-L58</f>
        <v>36.133756371904902</v>
      </c>
      <c r="M53" s="239">
        <f>CHI_fec!M5-M58</f>
        <v>32.175489763062522</v>
      </c>
      <c r="N53" s="239">
        <f>CHI_fec!N5-N58</f>
        <v>21.349363421359342</v>
      </c>
      <c r="O53" s="239">
        <f>CHI_fec!O5-O58</f>
        <v>45.929168349230821</v>
      </c>
      <c r="P53" s="239">
        <f>CHI_fec!P5-P58</f>
        <v>25.49530679099438</v>
      </c>
      <c r="Q53" s="239">
        <f>CHI_fec!Q5-Q58</f>
        <v>34.257463492232965</v>
      </c>
      <c r="R53" s="239">
        <f>CHI_fec!R5-R58</f>
        <v>32.248907411587382</v>
      </c>
      <c r="S53" s="239">
        <f>CHI_fec!S5-S58</f>
        <v>31.308121113030506</v>
      </c>
      <c r="T53" s="239">
        <f>CHI_fec!T5-T58</f>
        <v>27.159626733786912</v>
      </c>
      <c r="U53" s="239">
        <f>CHI_fec!U5-U58</f>
        <v>25.21404811345645</v>
      </c>
      <c r="V53" s="239">
        <f>CHI_fec!V5-V58</f>
        <v>21.274915735002832</v>
      </c>
      <c r="W53" s="239">
        <f>CHI_fec!W5-W58</f>
        <v>23.3077636466505</v>
      </c>
      <c r="DA53" s="83"/>
    </row>
    <row r="54" spans="1:105" ht="12" customHeight="1" x14ac:dyDescent="0.25">
      <c r="A54" s="99" t="s">
        <v>47</v>
      </c>
      <c r="B54" s="240">
        <f>CHI_fec!B61</f>
        <v>8.3465723765239659</v>
      </c>
      <c r="C54" s="240">
        <f>CHI_fec!C61</f>
        <v>10.974810201828021</v>
      </c>
      <c r="D54" s="240">
        <f>CHI_fec!D61</f>
        <v>9.2140813792179355</v>
      </c>
      <c r="E54" s="240">
        <f>CHI_fec!E61</f>
        <v>7.4105548411163893</v>
      </c>
      <c r="F54" s="240">
        <f>CHI_fec!F61</f>
        <v>8.3569472517327288</v>
      </c>
      <c r="G54" s="240">
        <f>CHI_fec!G61</f>
        <v>11.673619001302439</v>
      </c>
      <c r="H54" s="240">
        <f>CHI_fec!H61</f>
        <v>10.94371079170107</v>
      </c>
      <c r="I54" s="240">
        <f>CHI_fec!I61</f>
        <v>10.502545027108731</v>
      </c>
      <c r="J54" s="240">
        <f>CHI_fec!J61</f>
        <v>11.749091667350079</v>
      </c>
      <c r="K54" s="240">
        <f>CHI_fec!K61</f>
        <v>33.985225322333527</v>
      </c>
      <c r="L54" s="240">
        <f>CHI_fec!L61</f>
        <v>12.47077474708237</v>
      </c>
      <c r="M54" s="240">
        <f>CHI_fec!M61</f>
        <v>7.2340319143383756</v>
      </c>
      <c r="N54" s="240">
        <f>CHI_fec!N61</f>
        <v>24.160931813395759</v>
      </c>
      <c r="O54" s="240">
        <f>CHI_fec!O61</f>
        <v>27.558790567137219</v>
      </c>
      <c r="P54" s="240">
        <f>CHI_fec!P61</f>
        <v>4.0452110269095209</v>
      </c>
      <c r="Q54" s="240">
        <f>CHI_fec!Q61</f>
        <v>6.4992194159546681</v>
      </c>
      <c r="R54" s="240">
        <f>CHI_fec!R61</f>
        <v>4.1679455548786519</v>
      </c>
      <c r="S54" s="240">
        <f>CHI_fec!S61</f>
        <v>3.7918406716260331</v>
      </c>
      <c r="T54" s="240">
        <f>CHI_fec!T61</f>
        <v>5.0081959470194386</v>
      </c>
      <c r="U54" s="240">
        <f>CHI_fec!U61</f>
        <v>8.2711912101319793</v>
      </c>
      <c r="V54" s="240">
        <f>CHI_fec!V61</f>
        <v>9.9397589568859583</v>
      </c>
      <c r="W54" s="240">
        <f>CHI_fec!W61</f>
        <v>12.193876381298169</v>
      </c>
      <c r="DA54" s="94"/>
    </row>
    <row r="55" spans="1:105" ht="12" customHeight="1" x14ac:dyDescent="0.25">
      <c r="A55" s="52" t="s">
        <v>48</v>
      </c>
      <c r="B55" s="241">
        <f>CHI_fec!B110</f>
        <v>0.77509651410139058</v>
      </c>
      <c r="C55" s="241">
        <f>CHI_fec!C110</f>
        <v>0.9279278883521469</v>
      </c>
      <c r="D55" s="241">
        <f>CHI_fec!D110</f>
        <v>0.97309456549765661</v>
      </c>
      <c r="E55" s="241">
        <f>CHI_fec!E110</f>
        <v>0.84949471598785276</v>
      </c>
      <c r="F55" s="241">
        <f>CHI_fec!F110</f>
        <v>0.7808566609446278</v>
      </c>
      <c r="G55" s="241">
        <f>CHI_fec!G110</f>
        <v>0.5990181544893276</v>
      </c>
      <c r="H55" s="241">
        <f>CHI_fec!H110</f>
        <v>0.7069734745083176</v>
      </c>
      <c r="I55" s="241">
        <f>CHI_fec!I110</f>
        <v>0.81506692996091457</v>
      </c>
      <c r="J55" s="241">
        <f>CHI_fec!J110</f>
        <v>1.136094677739969</v>
      </c>
      <c r="K55" s="241">
        <f>CHI_fec!K110</f>
        <v>1.018717078608681</v>
      </c>
      <c r="L55" s="241">
        <f>CHI_fec!L110</f>
        <v>1.2332160865157309</v>
      </c>
      <c r="M55" s="241">
        <f>CHI_fec!M110</f>
        <v>1.349721658798589</v>
      </c>
      <c r="N55" s="241">
        <f>CHI_fec!N110</f>
        <v>1.2087073447806009</v>
      </c>
      <c r="O55" s="241">
        <f>CHI_fec!O110</f>
        <v>1.0940703183697149</v>
      </c>
      <c r="P55" s="241">
        <f>CHI_fec!P110</f>
        <v>1.055698863093532</v>
      </c>
      <c r="Q55" s="241">
        <f>CHI_fec!Q110</f>
        <v>1.3351485621477019</v>
      </c>
      <c r="R55" s="241">
        <f>CHI_fec!R110</f>
        <v>1.4402407566638</v>
      </c>
      <c r="S55" s="241">
        <f>CHI_fec!S110</f>
        <v>1.113021878284131</v>
      </c>
      <c r="T55" s="241">
        <f>CHI_fec!T110</f>
        <v>1.2443871214292539</v>
      </c>
      <c r="U55" s="241">
        <f>CHI_fec!U110</f>
        <v>1.1966179421037539</v>
      </c>
      <c r="V55" s="241">
        <f>CHI_fec!V110</f>
        <v>1.0819719117225559</v>
      </c>
      <c r="W55" s="241">
        <f>CHI_fec!W110</f>
        <v>0.96164458082173543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99.376612209802232</v>
      </c>
      <c r="C58" s="212">
        <v>106.5348237317283</v>
      </c>
      <c r="D58" s="212">
        <v>27.257093723129831</v>
      </c>
      <c r="E58" s="212">
        <v>59.415305245055883</v>
      </c>
      <c r="F58" s="212">
        <v>108.2545141874462</v>
      </c>
      <c r="G58" s="212">
        <v>117.2184006878762</v>
      </c>
      <c r="H58" s="212">
        <v>116.938950988822</v>
      </c>
      <c r="I58" s="212">
        <v>112.1238177128117</v>
      </c>
      <c r="J58" s="212">
        <v>116.0576096302665</v>
      </c>
      <c r="K58" s="212">
        <v>12.87618228718831</v>
      </c>
      <c r="L58" s="212">
        <v>0</v>
      </c>
      <c r="M58" s="212">
        <v>0</v>
      </c>
      <c r="N58" s="212">
        <v>10.576096302665521</v>
      </c>
      <c r="O58" s="212">
        <v>68.615649183147028</v>
      </c>
      <c r="P58" s="212">
        <v>0</v>
      </c>
      <c r="Q58" s="212">
        <v>0</v>
      </c>
      <c r="R58" s="212">
        <v>0</v>
      </c>
      <c r="S58" s="212">
        <v>0</v>
      </c>
      <c r="T58" s="212">
        <v>0</v>
      </c>
      <c r="U58" s="212">
        <v>0</v>
      </c>
      <c r="V58" s="212">
        <v>0</v>
      </c>
      <c r="W58" s="212">
        <v>0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0</v>
      </c>
      <c r="C60" s="206">
        <f t="shared" si="12"/>
        <v>0</v>
      </c>
      <c r="D60" s="206">
        <f t="shared" si="12"/>
        <v>0</v>
      </c>
      <c r="E60" s="206">
        <f t="shared" si="12"/>
        <v>0</v>
      </c>
      <c r="F60" s="206">
        <f t="shared" si="12"/>
        <v>0</v>
      </c>
      <c r="G60" s="206">
        <f t="shared" si="12"/>
        <v>0</v>
      </c>
      <c r="H60" s="206">
        <f t="shared" si="12"/>
        <v>0</v>
      </c>
      <c r="I60" s="206">
        <f t="shared" si="12"/>
        <v>0</v>
      </c>
      <c r="J60" s="206">
        <f t="shared" si="12"/>
        <v>0</v>
      </c>
      <c r="K60" s="206">
        <f t="shared" si="12"/>
        <v>0</v>
      </c>
      <c r="L60" s="206">
        <f t="shared" si="12"/>
        <v>0</v>
      </c>
      <c r="M60" s="206">
        <f t="shared" si="12"/>
        <v>0</v>
      </c>
      <c r="N60" s="206">
        <f t="shared" si="12"/>
        <v>0</v>
      </c>
      <c r="O60" s="206">
        <f t="shared" si="12"/>
        <v>0</v>
      </c>
      <c r="P60" s="206">
        <f t="shared" si="12"/>
        <v>0</v>
      </c>
      <c r="Q60" s="206">
        <f t="shared" si="12"/>
        <v>0</v>
      </c>
      <c r="R60" s="206">
        <f t="shared" si="12"/>
        <v>0</v>
      </c>
      <c r="S60" s="206">
        <f t="shared" si="12"/>
        <v>0</v>
      </c>
      <c r="T60" s="206">
        <f t="shared" si="12"/>
        <v>0</v>
      </c>
      <c r="U60" s="206">
        <f t="shared" si="12"/>
        <v>0</v>
      </c>
      <c r="V60" s="206">
        <f t="shared" si="12"/>
        <v>0</v>
      </c>
      <c r="W60" s="206">
        <f t="shared" si="12"/>
        <v>0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0</v>
      </c>
      <c r="O62" s="206">
        <v>0</v>
      </c>
      <c r="P62" s="206">
        <v>0</v>
      </c>
      <c r="Q62" s="206">
        <v>0</v>
      </c>
      <c r="R62" s="206">
        <v>0</v>
      </c>
      <c r="S62" s="206">
        <v>0</v>
      </c>
      <c r="T62" s="206">
        <v>0</v>
      </c>
      <c r="U62" s="206">
        <v>0</v>
      </c>
      <c r="V62" s="206">
        <v>0</v>
      </c>
      <c r="W62" s="206">
        <v>0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0</v>
      </c>
      <c r="C65" s="206">
        <v>0</v>
      </c>
      <c r="D65" s="206">
        <v>0</v>
      </c>
      <c r="E65" s="206">
        <v>0</v>
      </c>
      <c r="F65" s="206">
        <v>0</v>
      </c>
      <c r="G65" s="206">
        <v>0</v>
      </c>
      <c r="H65" s="206">
        <v>0</v>
      </c>
      <c r="I65" s="206">
        <v>0</v>
      </c>
      <c r="J65" s="206">
        <v>0</v>
      </c>
      <c r="K65" s="206">
        <v>0</v>
      </c>
      <c r="L65" s="206">
        <v>0</v>
      </c>
      <c r="M65" s="206">
        <v>0</v>
      </c>
      <c r="N65" s="206">
        <v>0</v>
      </c>
      <c r="O65" s="206">
        <v>0</v>
      </c>
      <c r="P65" s="206">
        <v>0</v>
      </c>
      <c r="Q65" s="206">
        <v>0</v>
      </c>
      <c r="R65" s="206">
        <v>0</v>
      </c>
      <c r="S65" s="206">
        <v>0</v>
      </c>
      <c r="T65" s="206">
        <v>0</v>
      </c>
      <c r="U65" s="206">
        <v>0</v>
      </c>
      <c r="V65" s="206">
        <v>0</v>
      </c>
      <c r="W65" s="206">
        <v>0</v>
      </c>
      <c r="DA65" s="71" t="s">
        <v>979</v>
      </c>
    </row>
    <row r="66" spans="1:105" ht="12" customHeight="1" x14ac:dyDescent="0.25">
      <c r="A66" s="18" t="s">
        <v>84</v>
      </c>
      <c r="B66" s="206">
        <v>0</v>
      </c>
      <c r="C66" s="206">
        <v>0</v>
      </c>
      <c r="D66" s="206">
        <v>0</v>
      </c>
      <c r="E66" s="206">
        <v>0</v>
      </c>
      <c r="F66" s="206">
        <v>0</v>
      </c>
      <c r="G66" s="206">
        <v>0</v>
      </c>
      <c r="H66" s="206">
        <v>0</v>
      </c>
      <c r="I66" s="206">
        <v>0</v>
      </c>
      <c r="J66" s="206">
        <v>0</v>
      </c>
      <c r="K66" s="206">
        <v>0</v>
      </c>
      <c r="L66" s="206">
        <v>0</v>
      </c>
      <c r="M66" s="206">
        <v>0</v>
      </c>
      <c r="N66" s="206">
        <v>0</v>
      </c>
      <c r="O66" s="206">
        <v>0</v>
      </c>
      <c r="P66" s="206">
        <v>0</v>
      </c>
      <c r="Q66" s="206">
        <v>0</v>
      </c>
      <c r="R66" s="206">
        <v>0</v>
      </c>
      <c r="S66" s="206">
        <v>0</v>
      </c>
      <c r="T66" s="206">
        <v>0</v>
      </c>
      <c r="U66" s="206">
        <v>0</v>
      </c>
      <c r="V66" s="206">
        <v>0</v>
      </c>
      <c r="W66" s="206">
        <v>0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99.376612209802232</v>
      </c>
      <c r="C67" s="206">
        <f t="shared" si="13"/>
        <v>106.5348237317283</v>
      </c>
      <c r="D67" s="206">
        <f t="shared" si="13"/>
        <v>27.257093723129831</v>
      </c>
      <c r="E67" s="206">
        <f t="shared" si="13"/>
        <v>59.415305245055883</v>
      </c>
      <c r="F67" s="206">
        <f t="shared" si="13"/>
        <v>108.2545141874462</v>
      </c>
      <c r="G67" s="206">
        <f t="shared" si="13"/>
        <v>117.2184006878762</v>
      </c>
      <c r="H67" s="206">
        <f t="shared" si="13"/>
        <v>116.938950988822</v>
      </c>
      <c r="I67" s="206">
        <f t="shared" si="13"/>
        <v>112.1238177128117</v>
      </c>
      <c r="J67" s="206">
        <f t="shared" si="13"/>
        <v>116.0576096302665</v>
      </c>
      <c r="K67" s="206">
        <f t="shared" si="13"/>
        <v>12.87618228718831</v>
      </c>
      <c r="L67" s="206">
        <f t="shared" si="13"/>
        <v>0</v>
      </c>
      <c r="M67" s="206">
        <f t="shared" si="13"/>
        <v>0</v>
      </c>
      <c r="N67" s="206">
        <f t="shared" si="13"/>
        <v>10.576096302665521</v>
      </c>
      <c r="O67" s="206">
        <f t="shared" si="13"/>
        <v>68.615649183147028</v>
      </c>
      <c r="P67" s="206">
        <f t="shared" si="13"/>
        <v>0</v>
      </c>
      <c r="Q67" s="206">
        <f t="shared" si="13"/>
        <v>0</v>
      </c>
      <c r="R67" s="206">
        <f t="shared" si="13"/>
        <v>0</v>
      </c>
      <c r="S67" s="206">
        <f t="shared" si="13"/>
        <v>0</v>
      </c>
      <c r="T67" s="206">
        <f t="shared" si="13"/>
        <v>0</v>
      </c>
      <c r="U67" s="206">
        <f t="shared" si="13"/>
        <v>0</v>
      </c>
      <c r="V67" s="206">
        <f t="shared" si="13"/>
        <v>0</v>
      </c>
      <c r="W67" s="206">
        <f t="shared" si="13"/>
        <v>0</v>
      </c>
      <c r="DA67" s="71"/>
    </row>
    <row r="68" spans="1:105" ht="12" customHeight="1" x14ac:dyDescent="0.25">
      <c r="A68" s="18" t="s">
        <v>72</v>
      </c>
      <c r="B68" s="206">
        <v>99.376612209802232</v>
      </c>
      <c r="C68" s="206">
        <v>106.5348237317283</v>
      </c>
      <c r="D68" s="206">
        <v>27.257093723129831</v>
      </c>
      <c r="E68" s="206">
        <v>59.415305245055883</v>
      </c>
      <c r="F68" s="206">
        <v>108.2545141874462</v>
      </c>
      <c r="G68" s="206">
        <v>117.2184006878762</v>
      </c>
      <c r="H68" s="206">
        <v>116.938950988822</v>
      </c>
      <c r="I68" s="206">
        <v>112.1238177128117</v>
      </c>
      <c r="J68" s="206">
        <v>116.0576096302665</v>
      </c>
      <c r="K68" s="206">
        <v>12.87618228718831</v>
      </c>
      <c r="L68" s="206">
        <v>0</v>
      </c>
      <c r="M68" s="206">
        <v>0</v>
      </c>
      <c r="N68" s="206">
        <v>10.576096302665521</v>
      </c>
      <c r="O68" s="206">
        <v>68.615649183147028</v>
      </c>
      <c r="P68" s="206">
        <v>0</v>
      </c>
      <c r="Q68" s="206">
        <v>0</v>
      </c>
      <c r="R68" s="206">
        <v>0</v>
      </c>
      <c r="S68" s="206">
        <v>0</v>
      </c>
      <c r="T68" s="206">
        <v>0</v>
      </c>
      <c r="U68" s="206">
        <v>0</v>
      </c>
      <c r="V68" s="206">
        <v>0</v>
      </c>
      <c r="W68" s="206">
        <v>0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99.376612209802232</v>
      </c>
      <c r="C71" s="286">
        <f t="shared" si="14"/>
        <v>106.5348237317283</v>
      </c>
      <c r="D71" s="286">
        <f t="shared" si="14"/>
        <v>27.257093723129831</v>
      </c>
      <c r="E71" s="286">
        <f t="shared" si="14"/>
        <v>59.415305245055883</v>
      </c>
      <c r="F71" s="286">
        <f t="shared" si="14"/>
        <v>108.2545141874462</v>
      </c>
      <c r="G71" s="286">
        <f t="shared" si="14"/>
        <v>117.2184006878762</v>
      </c>
      <c r="H71" s="286">
        <f t="shared" si="14"/>
        <v>116.938950988822</v>
      </c>
      <c r="I71" s="286">
        <f t="shared" si="14"/>
        <v>112.1238177128117</v>
      </c>
      <c r="J71" s="286">
        <f t="shared" si="14"/>
        <v>116.0576096302665</v>
      </c>
      <c r="K71" s="286">
        <f t="shared" si="14"/>
        <v>12.87618228718831</v>
      </c>
      <c r="L71" s="286">
        <f t="shared" si="14"/>
        <v>0</v>
      </c>
      <c r="M71" s="286">
        <f t="shared" si="14"/>
        <v>0</v>
      </c>
      <c r="N71" s="286">
        <f t="shared" si="14"/>
        <v>10.576096302665521</v>
      </c>
      <c r="O71" s="286">
        <f t="shared" si="14"/>
        <v>68.615649183147028</v>
      </c>
      <c r="P71" s="286">
        <f t="shared" si="14"/>
        <v>0</v>
      </c>
      <c r="Q71" s="286">
        <f t="shared" si="14"/>
        <v>0</v>
      </c>
      <c r="R71" s="286">
        <f t="shared" si="14"/>
        <v>0</v>
      </c>
      <c r="S71" s="286">
        <f t="shared" si="14"/>
        <v>0</v>
      </c>
      <c r="T71" s="286">
        <f t="shared" si="14"/>
        <v>0</v>
      </c>
      <c r="U71" s="286">
        <f t="shared" si="14"/>
        <v>0</v>
      </c>
      <c r="V71" s="286">
        <f t="shared" si="14"/>
        <v>0</v>
      </c>
      <c r="W71" s="286">
        <f t="shared" si="14"/>
        <v>0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99.376612209802232</v>
      </c>
      <c r="C72" s="243">
        <f>CHI_fec!C16</f>
        <v>106.5348237317283</v>
      </c>
      <c r="D72" s="243">
        <f>CHI_fec!D16</f>
        <v>27.257093723129831</v>
      </c>
      <c r="E72" s="243">
        <f>CHI_fec!E16</f>
        <v>59.415305245055883</v>
      </c>
      <c r="F72" s="243">
        <f>CHI_fec!F16</f>
        <v>108.2545141874462</v>
      </c>
      <c r="G72" s="243">
        <f>CHI_fec!G16</f>
        <v>117.2184006878762</v>
      </c>
      <c r="H72" s="243">
        <f>CHI_fec!H16</f>
        <v>116.938950988822</v>
      </c>
      <c r="I72" s="243">
        <f>CHI_fec!I16</f>
        <v>112.1238177128117</v>
      </c>
      <c r="J72" s="243">
        <f>CHI_fec!J16</f>
        <v>116.0576096302665</v>
      </c>
      <c r="K72" s="243">
        <f>CHI_fec!K16</f>
        <v>12.87618228718831</v>
      </c>
      <c r="L72" s="243">
        <f>CHI_fec!L16</f>
        <v>0</v>
      </c>
      <c r="M72" s="243">
        <f>CHI_fec!M16</f>
        <v>0</v>
      </c>
      <c r="N72" s="243">
        <f>CHI_fec!N16</f>
        <v>10.576096302665521</v>
      </c>
      <c r="O72" s="243">
        <f>CHI_fec!O16</f>
        <v>68.615649183147028</v>
      </c>
      <c r="P72" s="243">
        <f>CHI_fec!P16</f>
        <v>0</v>
      </c>
      <c r="Q72" s="243">
        <f>CHI_fec!Q16</f>
        <v>0</v>
      </c>
      <c r="R72" s="243">
        <f>CHI_fec!R16</f>
        <v>0</v>
      </c>
      <c r="S72" s="243">
        <f>CHI_fec!S16</f>
        <v>0</v>
      </c>
      <c r="T72" s="243">
        <f>CHI_fec!T16</f>
        <v>0</v>
      </c>
      <c r="U72" s="243">
        <f>CHI_fec!U16</f>
        <v>0</v>
      </c>
      <c r="V72" s="243">
        <f>CHI_fec!V16</f>
        <v>0</v>
      </c>
      <c r="W72" s="243">
        <f>CHI_fec!W16</f>
        <v>0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291.11090756798387</v>
      </c>
      <c r="C76" s="205">
        <f t="shared" si="15"/>
        <v>309.1077457056665</v>
      </c>
      <c r="D76" s="205">
        <f t="shared" si="15"/>
        <v>90.442610498444566</v>
      </c>
      <c r="E76" s="205">
        <f t="shared" si="15"/>
        <v>220.08738023747253</v>
      </c>
      <c r="F76" s="205">
        <f t="shared" si="15"/>
        <v>326.09045198822429</v>
      </c>
      <c r="G76" s="205">
        <f t="shared" si="15"/>
        <v>287.56914190550515</v>
      </c>
      <c r="H76" s="205">
        <f t="shared" si="15"/>
        <v>259.95651047891971</v>
      </c>
      <c r="I76" s="205">
        <f t="shared" si="15"/>
        <v>244.0179979783087</v>
      </c>
      <c r="J76" s="205">
        <f t="shared" si="15"/>
        <v>254.88195203545223</v>
      </c>
      <c r="K76" s="205">
        <f t="shared" si="15"/>
        <v>39.527119480475925</v>
      </c>
      <c r="L76" s="205">
        <f t="shared" si="15"/>
        <v>31.540744799616661</v>
      </c>
      <c r="M76" s="205">
        <f t="shared" si="15"/>
        <v>23.108914799700194</v>
      </c>
      <c r="N76" s="205">
        <f t="shared" si="15"/>
        <v>50.002280552732778</v>
      </c>
      <c r="O76" s="205">
        <f t="shared" si="15"/>
        <v>157.18404670582834</v>
      </c>
      <c r="P76" s="205">
        <f t="shared" si="15"/>
        <v>15.13329047978486</v>
      </c>
      <c r="Q76" s="205">
        <f t="shared" si="15"/>
        <v>35.357640479190287</v>
      </c>
      <c r="R76" s="205">
        <f t="shared" si="15"/>
        <v>31.461810479354682</v>
      </c>
      <c r="S76" s="205">
        <f t="shared" si="15"/>
        <v>24.562633319691471</v>
      </c>
      <c r="T76" s="205">
        <f t="shared" si="15"/>
        <v>19.497644999758634</v>
      </c>
      <c r="U76" s="205">
        <f t="shared" si="15"/>
        <v>19.993380479719384</v>
      </c>
      <c r="V76" s="205">
        <f t="shared" si="15"/>
        <v>10.84838220016846</v>
      </c>
      <c r="W76" s="205">
        <f t="shared" si="15"/>
        <v>14.826992040056345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110.33383031862208</v>
      </c>
      <c r="C77" s="215">
        <f>(CHI_emi!C5-CHI_emi!C59)+(CHI_emi!C61-CHI_emi!C108)+CHI_emi!C110</f>
        <v>113.75396999864412</v>
      </c>
      <c r="D77" s="215">
        <f>(CHI_emi!D5-CHI_emi!D59)+(CHI_emi!D61-CHI_emi!D108)+CHI_emi!D110</f>
        <v>59.116935238697245</v>
      </c>
      <c r="E77" s="215">
        <f>(CHI_emi!E5-CHI_emi!E59)+(CHI_emi!E61-CHI_emi!E108)+CHI_emi!E110</f>
        <v>127.91266523844835</v>
      </c>
      <c r="F77" s="215">
        <f>(CHI_emi!F5-CHI_emi!F59)+(CHI_emi!F61-CHI_emi!F108)+CHI_emi!F110</f>
        <v>141.61759523822428</v>
      </c>
      <c r="G77" s="215">
        <f>(CHI_emi!G5-CHI_emi!G59)+(CHI_emi!G61-CHI_emi!G108)+CHI_emi!G110</f>
        <v>141.21367523883833</v>
      </c>
      <c r="H77" s="215">
        <f>(CHI_emi!H5-CHI_emi!H59)+(CHI_emi!H61-CHI_emi!H108)+CHI_emi!H110</f>
        <v>142.3721404789197</v>
      </c>
      <c r="I77" s="215">
        <f>(CHI_emi!I5-CHI_emi!I59)+(CHI_emi!I61-CHI_emi!I108)+CHI_emi!I110</f>
        <v>133.38087047830871</v>
      </c>
      <c r="J77" s="215">
        <f>(CHI_emi!J5-CHI_emi!J59)+(CHI_emi!J61-CHI_emi!J108)+CHI_emi!J110</f>
        <v>113.26620311878554</v>
      </c>
      <c r="K77" s="215">
        <f>(CHI_emi!K5-CHI_emi!K59)+(CHI_emi!K61-CHI_emi!K108)+CHI_emi!K110</f>
        <v>25.341369480475922</v>
      </c>
      <c r="L77" s="215">
        <f>(CHI_emi!L5-CHI_emi!L59)+(CHI_emi!L61-CHI_emi!L108)+CHI_emi!L110</f>
        <v>31.540744799616661</v>
      </c>
      <c r="M77" s="215">
        <f>(CHI_emi!M5-CHI_emi!M59)+(CHI_emi!M61-CHI_emi!M108)+CHI_emi!M110</f>
        <v>23.108914799700194</v>
      </c>
      <c r="N77" s="215">
        <f>(CHI_emi!N5-CHI_emi!N59)+(CHI_emi!N61-CHI_emi!N108)+CHI_emi!N110</f>
        <v>33.382674719399446</v>
      </c>
      <c r="O77" s="215">
        <f>(CHI_emi!O5-CHI_emi!O59)+(CHI_emi!O61-CHI_emi!O108)+CHI_emi!O110</f>
        <v>88.55260523916165</v>
      </c>
      <c r="P77" s="215">
        <f>(CHI_emi!P5-CHI_emi!P59)+(CHI_emi!P61-CHI_emi!P108)+CHI_emi!P110</f>
        <v>15.13329047978486</v>
      </c>
      <c r="Q77" s="215">
        <f>(CHI_emi!Q5-CHI_emi!Q59)+(CHI_emi!Q61-CHI_emi!Q108)+CHI_emi!Q110</f>
        <v>35.357640479190287</v>
      </c>
      <c r="R77" s="215">
        <f>(CHI_emi!R5-CHI_emi!R59)+(CHI_emi!R61-CHI_emi!R108)+CHI_emi!R110</f>
        <v>31.461810479354682</v>
      </c>
      <c r="S77" s="215">
        <f>(CHI_emi!S5-CHI_emi!S59)+(CHI_emi!S61-CHI_emi!S108)+CHI_emi!S110</f>
        <v>24.562633319691471</v>
      </c>
      <c r="T77" s="215">
        <f>(CHI_emi!T5-CHI_emi!T59)+(CHI_emi!T61-CHI_emi!T108)+CHI_emi!T110</f>
        <v>19.497644999758634</v>
      </c>
      <c r="U77" s="215">
        <f>(CHI_emi!U5-CHI_emi!U59)+(CHI_emi!U61-CHI_emi!U108)+CHI_emi!U110</f>
        <v>19.993380479719384</v>
      </c>
      <c r="V77" s="215">
        <f>(CHI_emi!V5-CHI_emi!V59)+(CHI_emi!V61-CHI_emi!V108)+CHI_emi!V110</f>
        <v>10.84838220016846</v>
      </c>
      <c r="W77" s="215">
        <f>(CHI_emi!W5-CHI_emi!W59)+(CHI_emi!W61-CHI_emi!W108)+CHI_emi!W110</f>
        <v>14.826992040056345</v>
      </c>
      <c r="DA77" s="85"/>
    </row>
    <row r="78" spans="1:105" ht="12" customHeight="1" x14ac:dyDescent="0.25">
      <c r="A78" s="14" t="s">
        <v>147</v>
      </c>
      <c r="B78" s="206">
        <f>CHI_emi!B59+CHI_emi!B108</f>
        <v>180.77707724936181</v>
      </c>
      <c r="C78" s="206">
        <f>CHI_emi!C59+CHI_emi!C108</f>
        <v>195.35377570702241</v>
      </c>
      <c r="D78" s="206">
        <f>CHI_emi!D59+CHI_emi!D108</f>
        <v>31.325675259747321</v>
      </c>
      <c r="E78" s="206">
        <f>CHI_emi!E59+CHI_emi!E108</f>
        <v>92.174714999024161</v>
      </c>
      <c r="F78" s="206">
        <f>CHI_emi!F59+CHI_emi!F108</f>
        <v>184.47285675000001</v>
      </c>
      <c r="G78" s="206">
        <f>CHI_emi!G59+CHI_emi!G108</f>
        <v>146.35546666666681</v>
      </c>
      <c r="H78" s="206">
        <f>CHI_emi!H59+CHI_emi!H108</f>
        <v>117.58437000000001</v>
      </c>
      <c r="I78" s="206">
        <f>CHI_emi!I59+CHI_emi!I108</f>
        <v>110.63712750000001</v>
      </c>
      <c r="J78" s="206">
        <f>CHI_emi!J59+CHI_emi!J108</f>
        <v>141.61574891666669</v>
      </c>
      <c r="K78" s="206">
        <f>CHI_emi!K59+CHI_emi!K108</f>
        <v>14.185750000000001</v>
      </c>
      <c r="L78" s="206">
        <f>CHI_emi!L59+CHI_emi!L108</f>
        <v>0</v>
      </c>
      <c r="M78" s="206">
        <f>CHI_emi!M59+CHI_emi!M108</f>
        <v>0</v>
      </c>
      <c r="N78" s="206">
        <f>CHI_emi!N59+CHI_emi!N108</f>
        <v>16.619605833333331</v>
      </c>
      <c r="O78" s="206">
        <f>CHI_emi!O59+CHI_emi!O108</f>
        <v>68.631441466666672</v>
      </c>
      <c r="P78" s="206">
        <f>CHI_emi!P59+CHI_emi!P108</f>
        <v>0</v>
      </c>
      <c r="Q78" s="206">
        <f>CHI_emi!Q59+CHI_emi!Q108</f>
        <v>0</v>
      </c>
      <c r="R78" s="206">
        <f>CHI_emi!R59+CHI_emi!R108</f>
        <v>0</v>
      </c>
      <c r="S78" s="206">
        <f>CHI_emi!S59+CHI_emi!S108</f>
        <v>0</v>
      </c>
      <c r="T78" s="206">
        <f>CHI_emi!T59+CHI_emi!T108</f>
        <v>0</v>
      </c>
      <c r="U78" s="206">
        <f>CHI_emi!U59+CHI_emi!U108</f>
        <v>0</v>
      </c>
      <c r="V78" s="206">
        <f>CHI_emi!V59+CHI_emi!V108</f>
        <v>0</v>
      </c>
      <c r="W78" s="206">
        <f>CHI_emi!W59+CHI_emi!W108</f>
        <v>0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291.11090756798393</v>
      </c>
      <c r="C79" s="212">
        <f t="shared" si="16"/>
        <v>309.10774570566656</v>
      </c>
      <c r="D79" s="212">
        <f t="shared" si="16"/>
        <v>90.442610498444566</v>
      </c>
      <c r="E79" s="212">
        <f t="shared" si="16"/>
        <v>220.08738023747253</v>
      </c>
      <c r="F79" s="212">
        <f t="shared" si="16"/>
        <v>326.09045198822429</v>
      </c>
      <c r="G79" s="212">
        <f t="shared" si="16"/>
        <v>287.56914190550515</v>
      </c>
      <c r="H79" s="212">
        <f t="shared" si="16"/>
        <v>259.95651047891971</v>
      </c>
      <c r="I79" s="212">
        <f t="shared" si="16"/>
        <v>244.0179979783087</v>
      </c>
      <c r="J79" s="212">
        <f t="shared" si="16"/>
        <v>254.88195203545223</v>
      </c>
      <c r="K79" s="212">
        <f t="shared" si="16"/>
        <v>39.527119480475925</v>
      </c>
      <c r="L79" s="212">
        <f t="shared" si="16"/>
        <v>31.540744799616661</v>
      </c>
      <c r="M79" s="212">
        <f t="shared" si="16"/>
        <v>23.108914799700194</v>
      </c>
      <c r="N79" s="212">
        <f t="shared" si="16"/>
        <v>50.002280552732778</v>
      </c>
      <c r="O79" s="212">
        <f t="shared" si="16"/>
        <v>157.18404670582831</v>
      </c>
      <c r="P79" s="212">
        <f t="shared" si="16"/>
        <v>15.13329047978486</v>
      </c>
      <c r="Q79" s="212">
        <f t="shared" si="16"/>
        <v>35.357640479190287</v>
      </c>
      <c r="R79" s="212">
        <f t="shared" si="16"/>
        <v>31.461810479354682</v>
      </c>
      <c r="S79" s="212">
        <f t="shared" si="16"/>
        <v>24.562633319691471</v>
      </c>
      <c r="T79" s="212">
        <f t="shared" si="16"/>
        <v>19.497644999758634</v>
      </c>
      <c r="U79" s="212">
        <f t="shared" si="16"/>
        <v>19.993380479719384</v>
      </c>
      <c r="V79" s="212">
        <f t="shared" si="16"/>
        <v>10.84838220016846</v>
      </c>
      <c r="W79" s="212">
        <f t="shared" si="16"/>
        <v>14.826992040056345</v>
      </c>
      <c r="DA79" s="109"/>
    </row>
    <row r="80" spans="1:105" ht="12" customHeight="1" x14ac:dyDescent="0.25">
      <c r="A80" s="51" t="s">
        <v>46</v>
      </c>
      <c r="B80" s="243">
        <f>CHI_emi!B$5</f>
        <v>279.75211508939071</v>
      </c>
      <c r="C80" s="243">
        <f>CHI_emi!C$5</f>
        <v>293.61777549975182</v>
      </c>
      <c r="D80" s="243">
        <f>CHI_emi!D$5</f>
        <v>80.904826760866683</v>
      </c>
      <c r="E80" s="243">
        <f>CHI_emi!E$5</f>
        <v>209.01282790609687</v>
      </c>
      <c r="F80" s="243">
        <f>CHI_emi!F$5</f>
        <v>313.4724732148668</v>
      </c>
      <c r="G80" s="243">
        <f>CHI_emi!G$5</f>
        <v>271.76338482159127</v>
      </c>
      <c r="H80" s="243">
        <f>CHI_emi!H$5</f>
        <v>244.820017908637</v>
      </c>
      <c r="I80" s="243">
        <f>CHI_emi!I$5</f>
        <v>229.14589829281826</v>
      </c>
      <c r="J80" s="243">
        <f>CHI_emi!J$5</f>
        <v>239.71942953071363</v>
      </c>
      <c r="K80" s="243">
        <f>CHI_emi!K$5</f>
        <v>22.256233860258639</v>
      </c>
      <c r="L80" s="243">
        <f>CHI_emi!L$5</f>
        <v>23.106828528363138</v>
      </c>
      <c r="M80" s="243">
        <f>CHI_emi!M$5</f>
        <v>18.370164637403562</v>
      </c>
      <c r="N80" s="243">
        <f>CHI_emi!N$5</f>
        <v>32.105090156663557</v>
      </c>
      <c r="O80" s="243">
        <f>CHI_emi!O$5</f>
        <v>123.26270538940962</v>
      </c>
      <c r="P80" s="243">
        <f>CHI_emi!P$5</f>
        <v>12.67882941917499</v>
      </c>
      <c r="Q80" s="243">
        <f>CHI_emi!Q$5</f>
        <v>28.788750698319578</v>
      </c>
      <c r="R80" s="243">
        <f>CHI_emi!R$5</f>
        <v>26.744008231163363</v>
      </c>
      <c r="S80" s="243">
        <f>CHI_emi!S$5</f>
        <v>21.250287022713401</v>
      </c>
      <c r="T80" s="243">
        <f>CHI_emi!T$5</f>
        <v>15.850535510064054</v>
      </c>
      <c r="U80" s="243">
        <f>CHI_emi!U$5</f>
        <v>14.679359176539327</v>
      </c>
      <c r="V80" s="243">
        <f>CHI_emi!V$5</f>
        <v>7.2593485037662981</v>
      </c>
      <c r="W80" s="243">
        <f>CHI_emi!W$5</f>
        <v>9.5846279647603296</v>
      </c>
      <c r="DA80" s="83"/>
    </row>
    <row r="81" spans="1:105" ht="12" customHeight="1" x14ac:dyDescent="0.25">
      <c r="A81" s="99" t="s">
        <v>47</v>
      </c>
      <c r="B81" s="284">
        <f>CHI_emi!B$61</f>
        <v>10.269668902432024</v>
      </c>
      <c r="C81" s="284">
        <f>CHI_emi!C$61</f>
        <v>14.128777007678572</v>
      </c>
      <c r="D81" s="284">
        <f>CHI_emi!D$61</f>
        <v>8.510008210333579</v>
      </c>
      <c r="E81" s="284">
        <f>CHI_emi!E$61</f>
        <v>9.8009304885081221</v>
      </c>
      <c r="F81" s="284">
        <f>CHI_emi!F$61</f>
        <v>11.409895612458623</v>
      </c>
      <c r="G81" s="284">
        <f>CHI_emi!G$61</f>
        <v>14.931447629009421</v>
      </c>
      <c r="H81" s="284">
        <f>CHI_emi!H$61</f>
        <v>14.099202455350204</v>
      </c>
      <c r="I81" s="284">
        <f>CHI_emi!I$61</f>
        <v>13.664498512434008</v>
      </c>
      <c r="J81" s="284">
        <f>CHI_emi!J$61</f>
        <v>13.655251788315306</v>
      </c>
      <c r="K81" s="284">
        <f>CHI_emi!K$61</f>
        <v>16.728438158536203</v>
      </c>
      <c r="L81" s="284">
        <f>CHI_emi!L$61</f>
        <v>7.5947743418904183</v>
      </c>
      <c r="M81" s="284">
        <f>CHI_emi!M$61</f>
        <v>3.924544074279769</v>
      </c>
      <c r="N81" s="284">
        <f>CHI_emi!N$61</f>
        <v>16.922302423099168</v>
      </c>
      <c r="O81" s="284">
        <f>CHI_emi!O$61</f>
        <v>32.441014106477752</v>
      </c>
      <c r="P81" s="284">
        <f>CHI_emi!P$61</f>
        <v>1.9047497701064156</v>
      </c>
      <c r="Q81" s="284">
        <f>CHI_emi!Q$61</f>
        <v>5.3200233240316521</v>
      </c>
      <c r="R81" s="284">
        <f>CHI_emi!R$61</f>
        <v>3.3819117085538748</v>
      </c>
      <c r="S81" s="284">
        <f>CHI_emi!S$61</f>
        <v>2.501461500692284</v>
      </c>
      <c r="T81" s="284">
        <f>CHI_emi!T$61</f>
        <v>2.8299056030499483</v>
      </c>
      <c r="U81" s="284">
        <f>CHI_emi!U$61</f>
        <v>4.6199049285107634</v>
      </c>
      <c r="V81" s="284">
        <f>CHI_emi!V$61</f>
        <v>3.2208453614323482</v>
      </c>
      <c r="W81" s="284">
        <f>CHI_emi!W$61</f>
        <v>4.8227571691398685</v>
      </c>
      <c r="DA81" s="94"/>
    </row>
    <row r="82" spans="1:105" ht="12" customHeight="1" x14ac:dyDescent="0.25">
      <c r="A82" s="52" t="s">
        <v>48</v>
      </c>
      <c r="B82" s="244">
        <f>CHI_emi!B$110</f>
        <v>1.0891235761611591</v>
      </c>
      <c r="C82" s="244">
        <f>CHI_emi!C$110</f>
        <v>1.3611931982361569</v>
      </c>
      <c r="D82" s="244">
        <f>CHI_emi!D$110</f>
        <v>1.027775527244299</v>
      </c>
      <c r="E82" s="244">
        <f>CHI_emi!E$110</f>
        <v>1.273621842867519</v>
      </c>
      <c r="F82" s="244">
        <f>CHI_emi!F$110</f>
        <v>1.2080831608988629</v>
      </c>
      <c r="G82" s="244">
        <f>CHI_emi!G$110</f>
        <v>0.87430945490444734</v>
      </c>
      <c r="H82" s="244">
        <f>CHI_emi!H$110</f>
        <v>1.0372901149325171</v>
      </c>
      <c r="I82" s="244">
        <f>CHI_emi!I$110</f>
        <v>1.207601173056448</v>
      </c>
      <c r="J82" s="244">
        <f>CHI_emi!J$110</f>
        <v>1.5072707164232939</v>
      </c>
      <c r="K82" s="244">
        <f>CHI_emi!K$110</f>
        <v>0.54244746168108349</v>
      </c>
      <c r="L82" s="244">
        <f>CHI_emi!L$110</f>
        <v>0.83914192936310383</v>
      </c>
      <c r="M82" s="244">
        <f>CHI_emi!M$110</f>
        <v>0.81420608801686412</v>
      </c>
      <c r="N82" s="244">
        <f>CHI_emi!N$110</f>
        <v>0.97488797297005336</v>
      </c>
      <c r="O82" s="244">
        <f>CHI_emi!O$110</f>
        <v>1.4803272099409519</v>
      </c>
      <c r="P82" s="244">
        <f>CHI_emi!P$110</f>
        <v>0.54971129050345513</v>
      </c>
      <c r="Q82" s="244">
        <f>CHI_emi!Q$110</f>
        <v>1.2488664568390611</v>
      </c>
      <c r="R82" s="244">
        <f>CHI_emi!R$110</f>
        <v>1.335890539637443</v>
      </c>
      <c r="S82" s="244">
        <f>CHI_emi!S$110</f>
        <v>0.81088479628578825</v>
      </c>
      <c r="T82" s="244">
        <f>CHI_emi!T$110</f>
        <v>0.81720388664463017</v>
      </c>
      <c r="U82" s="244">
        <f>CHI_emi!U$110</f>
        <v>0.69411637466929377</v>
      </c>
      <c r="V82" s="244">
        <f>CHI_emi!V$110</f>
        <v>0.36818833496981401</v>
      </c>
      <c r="W82" s="244">
        <f>CHI_emi!W$110</f>
        <v>0.41960690615614532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569.00074450688601</v>
      </c>
      <c r="C85" s="289">
        <f t="shared" si="17"/>
        <v>652.7884022560695</v>
      </c>
      <c r="D85" s="289">
        <f t="shared" si="17"/>
        <v>751.34247041674587</v>
      </c>
      <c r="E85" s="289">
        <f t="shared" si="17"/>
        <v>622.30394044748425</v>
      </c>
      <c r="F85" s="289">
        <f t="shared" si="17"/>
        <v>656.93382500035227</v>
      </c>
      <c r="G85" s="289">
        <f t="shared" si="17"/>
        <v>687.72056929810492</v>
      </c>
      <c r="H85" s="289">
        <f t="shared" si="17"/>
        <v>664.67217632913923</v>
      </c>
      <c r="I85" s="289">
        <f t="shared" si="17"/>
        <v>695.38721908914442</v>
      </c>
      <c r="J85" s="289">
        <f t="shared" si="17"/>
        <v>749.24306358190756</v>
      </c>
      <c r="K85" s="289">
        <f t="shared" si="17"/>
        <v>281.17415781634509</v>
      </c>
      <c r="L85" s="289">
        <f t="shared" si="17"/>
        <v>799.1356230741676</v>
      </c>
      <c r="M85" s="289">
        <f t="shared" si="17"/>
        <v>1292.4103789161636</v>
      </c>
      <c r="N85" s="289">
        <f t="shared" si="17"/>
        <v>331.31686661079721</v>
      </c>
      <c r="O85" s="289">
        <f t="shared" si="17"/>
        <v>253.93283332889936</v>
      </c>
      <c r="P85" s="289">
        <f t="shared" si="17"/>
        <v>1108.2718536584143</v>
      </c>
      <c r="Q85" s="289">
        <f t="shared" si="17"/>
        <v>910.97195306794197</v>
      </c>
      <c r="R85" s="289">
        <f t="shared" si="17"/>
        <v>1105.9970393542185</v>
      </c>
      <c r="S85" s="289">
        <f t="shared" si="17"/>
        <v>1081.6932457123849</v>
      </c>
      <c r="T85" s="289">
        <f t="shared" si="17"/>
        <v>1029.9613535028204</v>
      </c>
      <c r="U85" s="289">
        <f t="shared" si="17"/>
        <v>703.35014660869035</v>
      </c>
      <c r="V85" s="289">
        <f t="shared" si="17"/>
        <v>774.26520357890024</v>
      </c>
      <c r="W85" s="289">
        <f t="shared" si="17"/>
        <v>721.98512795806107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3635.9822009083186</v>
      </c>
      <c r="C86" s="290">
        <f t="shared" si="18"/>
        <v>3995.6712020858781</v>
      </c>
      <c r="D86" s="290">
        <f t="shared" si="18"/>
        <v>4398.0553955321921</v>
      </c>
      <c r="E86" s="290">
        <f t="shared" si="18"/>
        <v>3869.4666915333619</v>
      </c>
      <c r="F86" s="290">
        <f t="shared" si="18"/>
        <v>4122.580785745693</v>
      </c>
      <c r="G86" s="290">
        <f t="shared" si="18"/>
        <v>4218.0757026710835</v>
      </c>
      <c r="H86" s="290">
        <f t="shared" si="18"/>
        <v>4105.9345906705366</v>
      </c>
      <c r="I86" s="290">
        <f t="shared" si="18"/>
        <v>4199.7325000146284</v>
      </c>
      <c r="J86" s="290">
        <f t="shared" si="18"/>
        <v>4307.9401806615879</v>
      </c>
      <c r="K86" s="290">
        <f t="shared" si="18"/>
        <v>1616.6735617543677</v>
      </c>
      <c r="L86" s="290">
        <f t="shared" si="18"/>
        <v>4594.8085845213727</v>
      </c>
      <c r="M86" s="290">
        <f t="shared" si="18"/>
        <v>7431.0018628932621</v>
      </c>
      <c r="N86" s="290">
        <f t="shared" si="18"/>
        <v>1904.9802548455857</v>
      </c>
      <c r="O86" s="290">
        <f t="shared" si="18"/>
        <v>1460.0434879664654</v>
      </c>
      <c r="P86" s="290">
        <f t="shared" si="18"/>
        <v>6372.2563231303793</v>
      </c>
      <c r="Q86" s="290">
        <f t="shared" si="18"/>
        <v>5237.836519053918</v>
      </c>
      <c r="R86" s="290">
        <f t="shared" si="18"/>
        <v>6359.1767706848241</v>
      </c>
      <c r="S86" s="290">
        <f t="shared" si="18"/>
        <v>6219.436685976365</v>
      </c>
      <c r="T86" s="290">
        <f t="shared" si="18"/>
        <v>5921.9926282285078</v>
      </c>
      <c r="U86" s="290">
        <f t="shared" si="18"/>
        <v>4044.0686139479494</v>
      </c>
      <c r="V86" s="290">
        <f t="shared" si="18"/>
        <v>4451.8105580313277</v>
      </c>
      <c r="W86" s="290">
        <f t="shared" si="18"/>
        <v>4151.2145974383366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5298.5893234444957</v>
      </c>
      <c r="C87" s="291">
        <f t="shared" si="19"/>
        <v>5698.787393489737</v>
      </c>
      <c r="D87" s="291">
        <f t="shared" si="19"/>
        <v>6134.1745254668949</v>
      </c>
      <c r="E87" s="291">
        <f t="shared" si="19"/>
        <v>5562.364542195387</v>
      </c>
      <c r="F87" s="291">
        <f t="shared" si="19"/>
        <v>5953.5637007001587</v>
      </c>
      <c r="G87" s="291">
        <f t="shared" si="19"/>
        <v>6022.1227322015566</v>
      </c>
      <c r="H87" s="291">
        <f t="shared" si="19"/>
        <v>5882.9931780272082</v>
      </c>
      <c r="I87" s="291">
        <f t="shared" si="19"/>
        <v>5949.8106678646818</v>
      </c>
      <c r="J87" s="291">
        <f t="shared" si="19"/>
        <v>5954.9371917133194</v>
      </c>
      <c r="K87" s="291">
        <f t="shared" si="19"/>
        <v>2182.558197223766</v>
      </c>
      <c r="L87" s="291">
        <f t="shared" si="19"/>
        <v>5634.1980797290862</v>
      </c>
      <c r="M87" s="291">
        <f t="shared" si="19"/>
        <v>8177.5484261534557</v>
      </c>
      <c r="N87" s="291">
        <f t="shared" si="19"/>
        <v>2475.6907013397067</v>
      </c>
      <c r="O87" s="291">
        <f t="shared" si="19"/>
        <v>2140.4106134622089</v>
      </c>
      <c r="P87" s="291">
        <f t="shared" si="19"/>
        <v>7052.1233199947992</v>
      </c>
      <c r="Q87" s="291">
        <f t="shared" si="19"/>
        <v>6204.6381073295415</v>
      </c>
      <c r="R87" s="291">
        <f t="shared" si="19"/>
        <v>7090.7506331004743</v>
      </c>
      <c r="S87" s="291">
        <f t="shared" si="19"/>
        <v>7051.4714323177723</v>
      </c>
      <c r="T87" s="291">
        <f t="shared" si="19"/>
        <v>6436.3675367951055</v>
      </c>
      <c r="U87" s="291">
        <f t="shared" si="19"/>
        <v>4573.2808353868895</v>
      </c>
      <c r="V87" s="291">
        <f t="shared" si="19"/>
        <v>4684.4370929569532</v>
      </c>
      <c r="W87" s="291">
        <f t="shared" si="19"/>
        <v>4429.5513699610692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1.9959123547874347</v>
      </c>
      <c r="C89" s="254">
        <f t="shared" si="20"/>
        <v>2.1048298096856382</v>
      </c>
      <c r="D89" s="254">
        <f t="shared" si="20"/>
        <v>1.2971831770861504</v>
      </c>
      <c r="E89" s="254">
        <f t="shared" si="20"/>
        <v>1.2902131036117814</v>
      </c>
      <c r="F89" s="254">
        <f t="shared" si="20"/>
        <v>1.8395944125569441</v>
      </c>
      <c r="G89" s="254">
        <f t="shared" si="20"/>
        <v>1.8468916463228684</v>
      </c>
      <c r="H89" s="254">
        <f t="shared" si="20"/>
        <v>1.8296879554151269</v>
      </c>
      <c r="I89" s="254">
        <f t="shared" si="20"/>
        <v>1.775436872420656</v>
      </c>
      <c r="J89" s="254">
        <f t="shared" si="20"/>
        <v>1.7213819979294869</v>
      </c>
      <c r="K89" s="254">
        <f t="shared" si="20"/>
        <v>1.2649572881008209</v>
      </c>
      <c r="L89" s="254">
        <f t="shared" si="20"/>
        <v>0.76366996963750455</v>
      </c>
      <c r="M89" s="254">
        <f t="shared" si="20"/>
        <v>0.74332713621650337</v>
      </c>
      <c r="N89" s="254">
        <f t="shared" si="20"/>
        <v>0.90214274021816898</v>
      </c>
      <c r="O89" s="254">
        <f t="shared" si="20"/>
        <v>1.3520387440166461</v>
      </c>
      <c r="P89" s="254">
        <f t="shared" si="20"/>
        <v>0.58520397793013612</v>
      </c>
      <c r="Q89" s="254">
        <f t="shared" si="20"/>
        <v>0.63376880382952305</v>
      </c>
      <c r="R89" s="254">
        <f t="shared" si="20"/>
        <v>0.5755141442141366</v>
      </c>
      <c r="S89" s="254">
        <f t="shared" si="20"/>
        <v>0.573453083568084</v>
      </c>
      <c r="T89" s="254">
        <f t="shared" si="20"/>
        <v>0.53633979969542911</v>
      </c>
      <c r="U89" s="254">
        <f t="shared" si="20"/>
        <v>0.51172208827984478</v>
      </c>
      <c r="V89" s="254">
        <f t="shared" si="20"/>
        <v>0.50954397530730711</v>
      </c>
      <c r="W89" s="254">
        <f t="shared" si="20"/>
        <v>0.50849928600685346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1.1089979944011603</v>
      </c>
      <c r="C90" s="293">
        <f t="shared" si="21"/>
        <v>1.2315932567543044</v>
      </c>
      <c r="D90" s="293">
        <f t="shared" si="21"/>
        <v>0.44615813931278064</v>
      </c>
      <c r="E90" s="293">
        <f t="shared" si="21"/>
        <v>0.52027496114924054</v>
      </c>
      <c r="F90" s="293">
        <f t="shared" si="21"/>
        <v>0.9843292784795753</v>
      </c>
      <c r="G90" s="293">
        <f t="shared" si="21"/>
        <v>1.0087723788623377</v>
      </c>
      <c r="H90" s="293">
        <f t="shared" si="21"/>
        <v>0.9952720026522266</v>
      </c>
      <c r="I90" s="293">
        <f t="shared" si="21"/>
        <v>0.9816100498814736</v>
      </c>
      <c r="J90" s="293">
        <f t="shared" si="21"/>
        <v>1.0029231994778791</v>
      </c>
      <c r="K90" s="293">
        <f t="shared" si="21"/>
        <v>0.57502221351826965</v>
      </c>
      <c r="L90" s="293" t="str">
        <f t="shared" si="21"/>
        <v/>
      </c>
      <c r="M90" s="293" t="str">
        <f t="shared" si="21"/>
        <v/>
      </c>
      <c r="N90" s="293">
        <f t="shared" si="21"/>
        <v>0.29885704330571999</v>
      </c>
      <c r="O90" s="293">
        <f t="shared" si="21"/>
        <v>0.80991020056621743</v>
      </c>
      <c r="P90" s="293" t="str">
        <f t="shared" si="21"/>
        <v/>
      </c>
      <c r="Q90" s="293" t="str">
        <f t="shared" si="21"/>
        <v/>
      </c>
      <c r="R90" s="293" t="str">
        <f t="shared" si="21"/>
        <v/>
      </c>
      <c r="S90" s="293" t="str">
        <f t="shared" si="21"/>
        <v/>
      </c>
      <c r="T90" s="293" t="str">
        <f t="shared" si="21"/>
        <v/>
      </c>
      <c r="U90" s="293" t="str">
        <f t="shared" si="21"/>
        <v/>
      </c>
      <c r="V90" s="293" t="str">
        <f t="shared" si="21"/>
        <v/>
      </c>
      <c r="W90" s="293" t="str">
        <f t="shared" si="21"/>
        <v/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0.88691436038627425</v>
      </c>
      <c r="C91" s="293">
        <f t="shared" si="22"/>
        <v>0.87323655293133384</v>
      </c>
      <c r="D91" s="293">
        <f t="shared" si="22"/>
        <v>0.8510250377733698</v>
      </c>
      <c r="E91" s="293">
        <f t="shared" si="22"/>
        <v>0.76993814246254089</v>
      </c>
      <c r="F91" s="293">
        <f t="shared" si="22"/>
        <v>0.85526513407736882</v>
      </c>
      <c r="G91" s="293">
        <f t="shared" si="22"/>
        <v>0.83811926746053067</v>
      </c>
      <c r="H91" s="293">
        <f t="shared" si="22"/>
        <v>0.83441595276290026</v>
      </c>
      <c r="I91" s="293">
        <f t="shared" si="22"/>
        <v>0.79382682253918235</v>
      </c>
      <c r="J91" s="293">
        <f t="shared" si="22"/>
        <v>0.71845879845160776</v>
      </c>
      <c r="K91" s="293">
        <f t="shared" si="22"/>
        <v>0.68993507458255121</v>
      </c>
      <c r="L91" s="293">
        <f t="shared" si="22"/>
        <v>0.76366996963750455</v>
      </c>
      <c r="M91" s="293">
        <f t="shared" si="22"/>
        <v>0.74332713621650337</v>
      </c>
      <c r="N91" s="293">
        <f t="shared" si="22"/>
        <v>0.60328569691244893</v>
      </c>
      <c r="O91" s="293">
        <f t="shared" si="22"/>
        <v>0.54212854345042871</v>
      </c>
      <c r="P91" s="293">
        <f t="shared" si="22"/>
        <v>0.58520397793013612</v>
      </c>
      <c r="Q91" s="293">
        <f t="shared" si="22"/>
        <v>0.63376880382952305</v>
      </c>
      <c r="R91" s="293">
        <f t="shared" si="22"/>
        <v>0.5755141442141366</v>
      </c>
      <c r="S91" s="293">
        <f t="shared" si="22"/>
        <v>0.573453083568084</v>
      </c>
      <c r="T91" s="293">
        <f t="shared" si="22"/>
        <v>0.53633979969542911</v>
      </c>
      <c r="U91" s="293">
        <f t="shared" si="22"/>
        <v>0.51172208827984478</v>
      </c>
      <c r="V91" s="293">
        <f t="shared" si="22"/>
        <v>0.50954397530730711</v>
      </c>
      <c r="W91" s="293">
        <f t="shared" si="22"/>
        <v>0.50849928600685346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1.0753132447013063</v>
      </c>
      <c r="C92" s="293">
        <f t="shared" si="23"/>
        <v>1.0778978950869418</v>
      </c>
      <c r="D92" s="293">
        <f t="shared" si="23"/>
        <v>1.0391529182394124</v>
      </c>
      <c r="E92" s="293">
        <f t="shared" si="23"/>
        <v>1.0008094517624115</v>
      </c>
      <c r="F92" s="293">
        <f t="shared" si="23"/>
        <v>1.1181072158660599</v>
      </c>
      <c r="G92" s="293">
        <f t="shared" si="23"/>
        <v>1.0663961097620946</v>
      </c>
      <c r="H92" s="293">
        <f t="shared" si="23"/>
        <v>1.061709922947331</v>
      </c>
      <c r="I92" s="293">
        <f t="shared" si="23"/>
        <v>0.97714915705787497</v>
      </c>
      <c r="J92" s="293">
        <f t="shared" si="23"/>
        <v>0.82006448234413754</v>
      </c>
      <c r="K92" s="293">
        <f t="shared" si="23"/>
        <v>0.73865107781621886</v>
      </c>
      <c r="L92" s="293">
        <f t="shared" si="23"/>
        <v>0.77925617374226297</v>
      </c>
      <c r="M92" s="293">
        <f t="shared" si="23"/>
        <v>0.71083271992037744</v>
      </c>
      <c r="N92" s="293">
        <f t="shared" si="23"/>
        <v>0.64167378022319121</v>
      </c>
      <c r="O92" s="293">
        <f t="shared" si="23"/>
        <v>0.57810538074339779</v>
      </c>
      <c r="P92" s="293">
        <f t="shared" si="23"/>
        <v>0.53669923722843316</v>
      </c>
      <c r="Q92" s="293">
        <f t="shared" si="23"/>
        <v>0.59870939814250956</v>
      </c>
      <c r="R92" s="293">
        <f t="shared" si="23"/>
        <v>0.50639085384984406</v>
      </c>
      <c r="S92" s="293">
        <f t="shared" si="23"/>
        <v>0.52412782104407862</v>
      </c>
      <c r="T92" s="293">
        <f t="shared" si="23"/>
        <v>0.49134044341791561</v>
      </c>
      <c r="U92" s="293">
        <f t="shared" si="23"/>
        <v>0.50987727987550735</v>
      </c>
      <c r="V92" s="293">
        <f t="shared" si="23"/>
        <v>0.53434840377751747</v>
      </c>
      <c r="W92" s="293">
        <f t="shared" si="23"/>
        <v>0.53606181153984733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0.53443641337600123</v>
      </c>
      <c r="C93" s="255">
        <f t="shared" si="24"/>
        <v>0.57480195373758847</v>
      </c>
      <c r="D93" s="255">
        <f t="shared" si="24"/>
        <v>0.61871680032031451</v>
      </c>
      <c r="E93" s="255">
        <f t="shared" si="24"/>
        <v>0.56104181214184734</v>
      </c>
      <c r="F93" s="255">
        <f t="shared" si="24"/>
        <v>0.60049968713924151</v>
      </c>
      <c r="G93" s="255">
        <f t="shared" si="24"/>
        <v>0.60741481882118109</v>
      </c>
      <c r="H93" s="255">
        <f t="shared" si="24"/>
        <v>0.59338166860164232</v>
      </c>
      <c r="I93" s="255">
        <f t="shared" si="24"/>
        <v>0.60012114158957963</v>
      </c>
      <c r="J93" s="255">
        <f t="shared" si="24"/>
        <v>0.60063822280714585</v>
      </c>
      <c r="K93" s="255">
        <f t="shared" si="24"/>
        <v>0.22014134398896651</v>
      </c>
      <c r="L93" s="255">
        <f t="shared" si="24"/>
        <v>0.56828722329114212</v>
      </c>
      <c r="M93" s="255">
        <f t="shared" si="24"/>
        <v>0.82481947256122201</v>
      </c>
      <c r="N93" s="255">
        <f t="shared" si="24"/>
        <v>0.24970783321478296</v>
      </c>
      <c r="O93" s="255">
        <f t="shared" si="24"/>
        <v>0.21589017407883124</v>
      </c>
      <c r="P93" s="255">
        <f t="shared" si="24"/>
        <v>0.7113047008846477</v>
      </c>
      <c r="Q93" s="255">
        <f t="shared" si="24"/>
        <v>0.75310124069526152</v>
      </c>
      <c r="R93" s="255">
        <f t="shared" si="24"/>
        <v>0.70261229833060912</v>
      </c>
      <c r="S93" s="255">
        <f t="shared" si="24"/>
        <v>0.6257170367171947</v>
      </c>
      <c r="T93" s="255">
        <f t="shared" si="24"/>
        <v>0.70669868032353456</v>
      </c>
      <c r="U93" s="255">
        <f t="shared" si="24"/>
        <v>0.44243377616069884</v>
      </c>
      <c r="V93" s="255">
        <f t="shared" si="24"/>
        <v>0.2783006330968022</v>
      </c>
      <c r="W93" s="255">
        <f t="shared" si="24"/>
        <v>0.26315796885145648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1.5313301870864562</v>
      </c>
      <c r="C95" s="254">
        <f t="shared" si="25"/>
        <v>1.647181026485327</v>
      </c>
      <c r="D95" s="254">
        <f t="shared" si="25"/>
        <v>0.8507863422012123</v>
      </c>
      <c r="E95" s="254">
        <f t="shared" si="25"/>
        <v>0.89119609393999633</v>
      </c>
      <c r="F95" s="254">
        <f t="shared" si="25"/>
        <v>1.3972114173573438</v>
      </c>
      <c r="G95" s="254">
        <f t="shared" si="25"/>
        <v>1.4185400214574819</v>
      </c>
      <c r="H95" s="254">
        <f t="shared" si="25"/>
        <v>1.4032591738930316</v>
      </c>
      <c r="I95" s="254">
        <f t="shared" si="25"/>
        <v>1.3700790008394466</v>
      </c>
      <c r="J95" s="254">
        <f t="shared" si="25"/>
        <v>1.3556284615222272</v>
      </c>
      <c r="K95" s="254">
        <f t="shared" si="25"/>
        <v>0.91372910703646271</v>
      </c>
      <c r="L95" s="254">
        <f t="shared" si="25"/>
        <v>0.38004288201025205</v>
      </c>
      <c r="M95" s="254">
        <f t="shared" si="25"/>
        <v>0.37438265921118286</v>
      </c>
      <c r="N95" s="254">
        <f t="shared" si="25"/>
        <v>0.60248158331191803</v>
      </c>
      <c r="O95" s="254">
        <f t="shared" si="25"/>
        <v>1.0783688380420264</v>
      </c>
      <c r="P95" s="254">
        <f t="shared" si="25"/>
        <v>0.29660385524267024</v>
      </c>
      <c r="Q95" s="254">
        <f t="shared" si="25"/>
        <v>0.32431272870226452</v>
      </c>
      <c r="R95" s="254">
        <f t="shared" si="25"/>
        <v>0.29595070955567992</v>
      </c>
      <c r="S95" s="254">
        <f t="shared" si="25"/>
        <v>0.29817807112061295</v>
      </c>
      <c r="T95" s="254">
        <f t="shared" si="25"/>
        <v>0.2783954597824112</v>
      </c>
      <c r="U95" s="254">
        <f t="shared" si="25"/>
        <v>0.26249707052781046</v>
      </c>
      <c r="V95" s="254">
        <f t="shared" si="25"/>
        <v>0.26983410898139654</v>
      </c>
      <c r="W95" s="254">
        <f t="shared" si="25"/>
        <v>0.26995059187200432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1.1089979944011603</v>
      </c>
      <c r="C96" s="293">
        <f>IF(CHI_ued!C$16=0,"",CHI_ued!C$16/C$10)</f>
        <v>1.2315932567543044</v>
      </c>
      <c r="D96" s="293">
        <f>IF(CHI_ued!D$16=0,"",CHI_ued!D$16/D$10)</f>
        <v>0.44615813931278064</v>
      </c>
      <c r="E96" s="293">
        <f>IF(CHI_ued!E$16=0,"",CHI_ued!E$16/E$10)</f>
        <v>0.52027496114924054</v>
      </c>
      <c r="F96" s="293">
        <f>IF(CHI_ued!F$16=0,"",CHI_ued!F$16/F$10)</f>
        <v>0.9843292784795753</v>
      </c>
      <c r="G96" s="293">
        <f>IF(CHI_ued!G$16=0,"",CHI_ued!G$16/G$10)</f>
        <v>1.0087723788623377</v>
      </c>
      <c r="H96" s="293">
        <f>IF(CHI_ued!H$16=0,"",CHI_ued!H$16/H$10)</f>
        <v>0.9952720026522266</v>
      </c>
      <c r="I96" s="293">
        <f>IF(CHI_ued!I$16=0,"",CHI_ued!I$16/I$10)</f>
        <v>0.9816100498814736</v>
      </c>
      <c r="J96" s="293">
        <f>IF(CHI_ued!J$16=0,"",CHI_ued!J$16/J$10)</f>
        <v>1.0029231994778791</v>
      </c>
      <c r="K96" s="293">
        <f>IF(CHI_ued!K$16=0,"",CHI_ued!K$16/K$10)</f>
        <v>0.57502221351826965</v>
      </c>
      <c r="L96" s="293" t="str">
        <f>IF(CHI_ued!L$16=0,"",CHI_ued!L$16/L$10)</f>
        <v/>
      </c>
      <c r="M96" s="293" t="str">
        <f>IF(CHI_ued!M$16=0,"",CHI_ued!M$16/M$10)</f>
        <v/>
      </c>
      <c r="N96" s="293">
        <f>IF(CHI_ued!N$16=0,"",CHI_ued!N$16/N$10)</f>
        <v>0.29885704330571999</v>
      </c>
      <c r="O96" s="293">
        <f>IF(CHI_ued!O$16=0,"",CHI_ued!O$16/O$10)</f>
        <v>0.80991020056621743</v>
      </c>
      <c r="P96" s="293" t="str">
        <f>IF(CHI_ued!P$16=0,"",CHI_ued!P$16/P$10)</f>
        <v/>
      </c>
      <c r="Q96" s="293" t="str">
        <f>IF(CHI_ued!Q$16=0,"",CHI_ued!Q$16/Q$10)</f>
        <v/>
      </c>
      <c r="R96" s="293" t="str">
        <f>IF(CHI_ued!R$16=0,"",CHI_ued!R$16/R$10)</f>
        <v/>
      </c>
      <c r="S96" s="293" t="str">
        <f>IF(CHI_ued!S$16=0,"",CHI_ued!S$16/S$10)</f>
        <v/>
      </c>
      <c r="T96" s="293" t="str">
        <f>IF(CHI_ued!T$16=0,"",CHI_ued!T$16/T$10)</f>
        <v/>
      </c>
      <c r="U96" s="293" t="str">
        <f>IF(CHI_ued!U$16=0,"",CHI_ued!U$16/U$10)</f>
        <v/>
      </c>
      <c r="V96" s="293" t="str">
        <f>IF(CHI_ued!V$16=0,"",CHI_ued!V$16/V$10)</f>
        <v/>
      </c>
      <c r="W96" s="293" t="str">
        <f>IF(CHI_ued!W$16=0,"",CHI_ued!W$16/W$10)</f>
        <v/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0.42233219268529598</v>
      </c>
      <c r="C97" s="293">
        <f>IF((CHI_ued!C$5-CHI_ued!C$16)=0,"",(CHI_ued!C$5-CHI_ued!C$16)/C$10)</f>
        <v>0.41558776973102257</v>
      </c>
      <c r="D97" s="293">
        <f>IF((CHI_ued!D$5-CHI_ued!D$16)=0,"",(CHI_ued!D$5-CHI_ued!D$16)/D$10)</f>
        <v>0.40462820288843171</v>
      </c>
      <c r="E97" s="293">
        <f>IF((CHI_ued!E$5-CHI_ued!E$16)=0,"",(CHI_ued!E$5-CHI_ued!E$16)/E$10)</f>
        <v>0.37092113279075584</v>
      </c>
      <c r="F97" s="293">
        <f>IF((CHI_ued!F$5-CHI_ued!F$16)=0,"",(CHI_ued!F$5-CHI_ued!F$16)/F$10)</f>
        <v>0.41288213887776837</v>
      </c>
      <c r="G97" s="293">
        <f>IF((CHI_ued!G$5-CHI_ued!G$16)=0,"",(CHI_ued!G$5-CHI_ued!G$16)/G$10)</f>
        <v>0.40976764259514414</v>
      </c>
      <c r="H97" s="293">
        <f>IF((CHI_ued!H$5-CHI_ued!H$16)=0,"",(CHI_ued!H$5-CHI_ued!H$16)/H$10)</f>
        <v>0.40798717124080497</v>
      </c>
      <c r="I97" s="293">
        <f>IF((CHI_ued!I$5-CHI_ued!I$16)=0,"",(CHI_ued!I$5-CHI_ued!I$16)/I$10)</f>
        <v>0.38846895095797301</v>
      </c>
      <c r="J97" s="293">
        <f>IF((CHI_ued!J$5-CHI_ued!J$16)=0,"",(CHI_ued!J$5-CHI_ued!J$16)/J$10)</f>
        <v>0.3527052620443481</v>
      </c>
      <c r="K97" s="293">
        <f>IF((CHI_ued!K$5-CHI_ued!K$16)=0,"",(CHI_ued!K$5-CHI_ued!K$16)/K$10)</f>
        <v>0.33870689351819305</v>
      </c>
      <c r="L97" s="293">
        <f>IF((CHI_ued!L$5-CHI_ued!L$16)=0,"",(CHI_ued!L$5-CHI_ued!L$16)/L$10)</f>
        <v>0.38004288201025205</v>
      </c>
      <c r="M97" s="293">
        <f>IF((CHI_ued!M$5-CHI_ued!M$16)=0,"",(CHI_ued!M$5-CHI_ued!M$16)/M$10)</f>
        <v>0.37438265921118286</v>
      </c>
      <c r="N97" s="293">
        <f>IF((CHI_ued!N$5-CHI_ued!N$16)=0,"",(CHI_ued!N$5-CHI_ued!N$16)/N$10)</f>
        <v>0.30362454000619804</v>
      </c>
      <c r="O97" s="293">
        <f>IF((CHI_ued!O$5-CHI_ued!O$16)=0,"",(CHI_ued!O$5-CHI_ued!O$16)/O$10)</f>
        <v>0.26845863747580895</v>
      </c>
      <c r="P97" s="293">
        <f>IF((CHI_ued!P$5-CHI_ued!P$16)=0,"",(CHI_ued!P$5-CHI_ued!P$16)/P$10)</f>
        <v>0.29660385524267024</v>
      </c>
      <c r="Q97" s="293">
        <f>IF((CHI_ued!Q$5-CHI_ued!Q$16)=0,"",(CHI_ued!Q$5-CHI_ued!Q$16)/Q$10)</f>
        <v>0.32431272870226452</v>
      </c>
      <c r="R97" s="293">
        <f>IF((CHI_ued!R$5-CHI_ued!R$16)=0,"",(CHI_ued!R$5-CHI_ued!R$16)/R$10)</f>
        <v>0.29595070955567992</v>
      </c>
      <c r="S97" s="293">
        <f>IF((CHI_ued!S$5-CHI_ued!S$16)=0,"",(CHI_ued!S$5-CHI_ued!S$16)/S$10)</f>
        <v>0.29817807112061295</v>
      </c>
      <c r="T97" s="293">
        <f>IF((CHI_ued!T$5-CHI_ued!T$16)=0,"",(CHI_ued!T$5-CHI_ued!T$16)/T$10)</f>
        <v>0.2783954597824112</v>
      </c>
      <c r="U97" s="293">
        <f>IF((CHI_ued!U$5-CHI_ued!U$16)=0,"",(CHI_ued!U$5-CHI_ued!U$16)/U$10)</f>
        <v>0.26249707052781046</v>
      </c>
      <c r="V97" s="293">
        <f>IF((CHI_ued!V$5-CHI_ued!V$16)=0,"",(CHI_ued!V$5-CHI_ued!V$16)/V$10)</f>
        <v>0.26983410898139654</v>
      </c>
      <c r="W97" s="293">
        <f>IF((CHI_ued!W$5-CHI_ued!W$16)=0,"",(CHI_ued!W$5-CHI_ued!W$16)/W$10)</f>
        <v>0.26995059187200432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0.48183186458874422</v>
      </c>
      <c r="C98" s="293">
        <f>IF(CHI_ued!C$61=0,"",CHI_ued!C$61/C$11)</f>
        <v>0.48152637230484951</v>
      </c>
      <c r="D98" s="293">
        <f>IF(CHI_ued!D$61=0,"",CHI_ued!D$61/D$11)</f>
        <v>0.46370843224542579</v>
      </c>
      <c r="E98" s="293">
        <f>IF(CHI_ued!E$61=0,"",CHI_ued!E$61/E$11)</f>
        <v>0.44753842694072671</v>
      </c>
      <c r="F98" s="293">
        <f>IF(CHI_ued!F$61=0,"",CHI_ued!F$61/F$11)</f>
        <v>0.5010434624042952</v>
      </c>
      <c r="G98" s="293">
        <f>IF(CHI_ued!G$61=0,"",CHI_ued!G$61/G$11)</f>
        <v>0.48776155866963339</v>
      </c>
      <c r="H98" s="293">
        <f>IF(CHI_ued!H$61=0,"",CHI_ued!H$61/H$11)</f>
        <v>0.48568960464560063</v>
      </c>
      <c r="I98" s="293">
        <f>IF(CHI_ued!I$61=0,"",CHI_ued!I$61/I$11)</f>
        <v>0.45060564057576169</v>
      </c>
      <c r="J98" s="293">
        <f>IF(CHI_ued!J$61=0,"",CHI_ued!J$61/J$11)</f>
        <v>0.38691603520543111</v>
      </c>
      <c r="K98" s="293">
        <f>IF(CHI_ued!K$61=0,"",CHI_ued!K$61/K$11)</f>
        <v>0.36644384495412241</v>
      </c>
      <c r="L98" s="293">
        <f>IF(CHI_ued!L$61=0,"",CHI_ued!L$61/L$11)</f>
        <v>0.39573104777928519</v>
      </c>
      <c r="M98" s="293">
        <f>IF(CHI_ued!M$61=0,"",CHI_ued!M$61/M$11)</f>
        <v>0.36582950161758693</v>
      </c>
      <c r="N98" s="293">
        <f>IF(CHI_ued!N$61=0,"",CHI_ued!N$61/N$11)</f>
        <v>0.330097670494363</v>
      </c>
      <c r="O98" s="293">
        <f>IF(CHI_ued!O$61=0,"",CHI_ued!O$61/O$11)</f>
        <v>0.29393836187889461</v>
      </c>
      <c r="P98" s="293">
        <f>IF(CHI_ued!P$61=0,"",CHI_ued!P$61/P$11)</f>
        <v>0.27978563070785106</v>
      </c>
      <c r="Q98" s="293">
        <f>IF(CHI_ued!Q$61=0,"",CHI_ued!Q$61/Q$11)</f>
        <v>0.3166687021690453</v>
      </c>
      <c r="R98" s="293">
        <f>IF(CHI_ued!R$61=0,"",CHI_ued!R$61/R$11)</f>
        <v>0.26925037632274657</v>
      </c>
      <c r="S98" s="293">
        <f>IF(CHI_ued!S$61=0,"",CHI_ued!S$61/S$11)</f>
        <v>0.28190532905772825</v>
      </c>
      <c r="T98" s="293">
        <f>IF(CHI_ued!T$61=0,"",CHI_ued!T$61/T$11)</f>
        <v>0.26340131685665441</v>
      </c>
      <c r="U98" s="293">
        <f>IF(CHI_ued!U$61=0,"",CHI_ued!U$61/U$11)</f>
        <v>0.26967881031035901</v>
      </c>
      <c r="V98" s="293">
        <f>IF(CHI_ued!V$61=0,"",CHI_ued!V$61/V$11)</f>
        <v>0.2923823669394861</v>
      </c>
      <c r="W98" s="293">
        <f>IF(CHI_ued!W$61=0,"",CHI_ued!W$61/W$11)</f>
        <v>0.29436367007301961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0.27319014687093451</v>
      </c>
      <c r="C99" s="255">
        <f>IF(CHI_ued!C$110=0,"",CHI_ued!C$110/C$12)</f>
        <v>0.2934017872466933</v>
      </c>
      <c r="D99" s="255">
        <f>IF(CHI_ued!D$110=0,"",CHI_ued!D$110/D$12)</f>
        <v>0.32379317524651102</v>
      </c>
      <c r="E99" s="255">
        <f>IF(CHI_ued!E$110=0,"",CHI_ued!E$110/E$12)</f>
        <v>0.28476015558175216</v>
      </c>
      <c r="F99" s="255">
        <f>IF(CHI_ued!F$110=0,"",CHI_ued!F$110/F$12)</f>
        <v>0.30530877927219863</v>
      </c>
      <c r="G99" s="255">
        <f>IF(CHI_ued!G$110=0,"",CHI_ued!G$110/G$12)</f>
        <v>0.31017911620293637</v>
      </c>
      <c r="H99" s="255">
        <f>IF(CHI_ued!H$110=0,"",CHI_ued!H$110/H$12)</f>
        <v>0.30327606432187365</v>
      </c>
      <c r="I99" s="255">
        <f>IF(CHI_ued!I$110=0,"",CHI_ued!I$110/I$12)</f>
        <v>0.3114055601594175</v>
      </c>
      <c r="J99" s="255">
        <f>IF(CHI_ued!J$110=0,"",CHI_ued!J$110/J$12)</f>
        <v>0.32366641579618177</v>
      </c>
      <c r="K99" s="255">
        <f>IF(CHI_ued!K$110=0,"",CHI_ued!K$110/K$12)</f>
        <v>0.13124069080080861</v>
      </c>
      <c r="L99" s="255">
        <f>IF(CHI_ued!L$110=0,"",CHI_ued!L$110/L$12)</f>
        <v>0.339418671506522</v>
      </c>
      <c r="M99" s="255">
        <f>IF(CHI_ued!M$110=0,"",CHI_ued!M$110/M$12)</f>
        <v>0.49777269739731961</v>
      </c>
      <c r="N99" s="255">
        <f>IF(CHI_ued!N$110=0,"",CHI_ued!N$110/N$12)</f>
        <v>0.14893447513939456</v>
      </c>
      <c r="O99" s="255">
        <f>IF(CHI_ued!O$110=0,"",CHI_ued!O$110/O$12)</f>
        <v>0.12439394015541294</v>
      </c>
      <c r="P99" s="255">
        <f>IF(CHI_ued!P$110=0,"",CHI_ued!P$110/P$12)</f>
        <v>0.43768661419766286</v>
      </c>
      <c r="Q99" s="255">
        <f>IF(CHI_ued!Q$110=0,"",CHI_ued!Q$110/Q$12)</f>
        <v>0.45601084045851331</v>
      </c>
      <c r="R99" s="255">
        <f>IF(CHI_ued!R$110=0,"",CHI_ued!R$110/R$12)</f>
        <v>0.42328337325489945</v>
      </c>
      <c r="S99" s="255">
        <f>IF(CHI_ued!S$110=0,"",CHI_ued!S$110/S$12)</f>
        <v>0.37943980399555394</v>
      </c>
      <c r="T99" s="255">
        <f>IF(CHI_ued!T$110=0,"",CHI_ued!T$110/T$12)</f>
        <v>0.43167061743449225</v>
      </c>
      <c r="U99" s="255">
        <f>IF(CHI_ued!U$110=0,"",CHI_ued!U$110/U$12)</f>
        <v>0.26610748398826073</v>
      </c>
      <c r="V99" s="255">
        <f>IF(CHI_ued!V$110=0,"",CHI_ued!V$110/V$12)</f>
        <v>0.17270513871221535</v>
      </c>
      <c r="W99" s="255">
        <f>IF(CHI_ued!W$110=0,"",CHI_ued!W$110/W$12)</f>
        <v>0.16231983890862883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3.2857686320561008</v>
      </c>
      <c r="C100" s="315">
        <f t="shared" si="26"/>
        <v>3.5351194665414223</v>
      </c>
      <c r="D100" s="315">
        <f t="shared" si="26"/>
        <v>1.4545579205338264</v>
      </c>
      <c r="E100" s="315">
        <f t="shared" si="26"/>
        <v>2.2881235129765933</v>
      </c>
      <c r="F100" s="315">
        <f t="shared" si="26"/>
        <v>3.159849121577885</v>
      </c>
      <c r="G100" s="315">
        <f t="shared" si="26"/>
        <v>2.6223391811110952</v>
      </c>
      <c r="H100" s="315">
        <f t="shared" si="26"/>
        <v>2.3699211698650586</v>
      </c>
      <c r="I100" s="315">
        <f t="shared" si="26"/>
        <v>2.3925208815350034</v>
      </c>
      <c r="J100" s="315">
        <f t="shared" si="26"/>
        <v>2.6543356383530958</v>
      </c>
      <c r="K100" s="315">
        <f t="shared" si="26"/>
        <v>0.78343956350666877</v>
      </c>
      <c r="L100" s="315">
        <f t="shared" si="26"/>
        <v>0.63286858993766848</v>
      </c>
      <c r="M100" s="315">
        <f t="shared" si="26"/>
        <v>0.56696132970595381</v>
      </c>
      <c r="N100" s="315">
        <f t="shared" si="26"/>
        <v>1.0702771418890531</v>
      </c>
      <c r="O100" s="315">
        <f t="shared" si="26"/>
        <v>2.1075324487499643</v>
      </c>
      <c r="P100" s="315">
        <f t="shared" si="26"/>
        <v>0.49461312938026675</v>
      </c>
      <c r="Q100" s="315">
        <f t="shared" si="26"/>
        <v>0.84001192735243557</v>
      </c>
      <c r="R100" s="315">
        <f t="shared" si="26"/>
        <v>0.83106777053337899</v>
      </c>
      <c r="S100" s="315">
        <f t="shared" si="26"/>
        <v>0.67828250630527775</v>
      </c>
      <c r="T100" s="315">
        <f t="shared" si="26"/>
        <v>0.58354850263313174</v>
      </c>
      <c r="U100" s="315">
        <f t="shared" si="26"/>
        <v>0.57647952145564985</v>
      </c>
      <c r="V100" s="315">
        <f t="shared" si="26"/>
        <v>0.33589809906008683</v>
      </c>
      <c r="W100" s="315">
        <f t="shared" si="26"/>
        <v>0.40662798755354185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3.5199643524924173</v>
      </c>
      <c r="C101" s="257">
        <f t="shared" si="27"/>
        <v>3.8871038905828588</v>
      </c>
      <c r="D101" s="257">
        <f t="shared" si="27"/>
        <v>1.5561138479304977</v>
      </c>
      <c r="E101" s="257">
        <f t="shared" si="27"/>
        <v>2.3771232461684551</v>
      </c>
      <c r="F101" s="257">
        <f t="shared" si="27"/>
        <v>3.33267551196812</v>
      </c>
      <c r="G101" s="257">
        <f t="shared" si="27"/>
        <v>2.7905030980986223</v>
      </c>
      <c r="H101" s="257">
        <f t="shared" si="27"/>
        <v>2.4971631674334973</v>
      </c>
      <c r="I101" s="257">
        <f t="shared" si="27"/>
        <v>2.5271291546248755</v>
      </c>
      <c r="J101" s="257">
        <f t="shared" si="27"/>
        <v>2.8833371254863915</v>
      </c>
      <c r="K101" s="257">
        <f t="shared" si="27"/>
        <v>1.4405918647073648</v>
      </c>
      <c r="L101" s="257">
        <f t="shared" si="27"/>
        <v>0.63948038755055658</v>
      </c>
      <c r="M101" s="257">
        <f t="shared" si="27"/>
        <v>0.57093659716386103</v>
      </c>
      <c r="N101" s="257">
        <f t="shared" si="27"/>
        <v>1.503796133075493</v>
      </c>
      <c r="O101" s="257">
        <f t="shared" si="27"/>
        <v>2.6837565281426201</v>
      </c>
      <c r="P101" s="257">
        <f t="shared" si="27"/>
        <v>0.49730052370475847</v>
      </c>
      <c r="Q101" s="257">
        <f t="shared" si="27"/>
        <v>0.84036434001737226</v>
      </c>
      <c r="R101" s="257">
        <f t="shared" si="27"/>
        <v>0.82929966866269555</v>
      </c>
      <c r="S101" s="257">
        <f t="shared" si="27"/>
        <v>0.67874680010321631</v>
      </c>
      <c r="T101" s="257">
        <f t="shared" si="27"/>
        <v>0.58360652984769457</v>
      </c>
      <c r="U101" s="257">
        <f t="shared" si="27"/>
        <v>0.58218970275959459</v>
      </c>
      <c r="V101" s="257">
        <f t="shared" si="27"/>
        <v>0.34121632227303073</v>
      </c>
      <c r="W101" s="257">
        <f t="shared" si="27"/>
        <v>0.41122040321263137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1.2304055412395472</v>
      </c>
      <c r="C102" s="295">
        <f t="shared" si="28"/>
        <v>1.2873823553982928</v>
      </c>
      <c r="D102" s="295">
        <f t="shared" si="28"/>
        <v>0.92358726389454615</v>
      </c>
      <c r="E102" s="295">
        <f t="shared" si="28"/>
        <v>1.3225636539559873</v>
      </c>
      <c r="F102" s="295">
        <f t="shared" si="28"/>
        <v>1.365318610823216</v>
      </c>
      <c r="G102" s="295">
        <f t="shared" si="28"/>
        <v>1.279076148308721</v>
      </c>
      <c r="H102" s="295">
        <f t="shared" si="28"/>
        <v>1.2883383638063639</v>
      </c>
      <c r="I102" s="295">
        <f t="shared" si="28"/>
        <v>1.3010654538651132</v>
      </c>
      <c r="J102" s="295">
        <f t="shared" si="28"/>
        <v>1.1622389351393279</v>
      </c>
      <c r="K102" s="295">
        <f t="shared" si="28"/>
        <v>0.4922267838413607</v>
      </c>
      <c r="L102" s="295">
        <f t="shared" si="28"/>
        <v>0.60900581526959841</v>
      </c>
      <c r="M102" s="295">
        <f t="shared" si="28"/>
        <v>0.54251130223811128</v>
      </c>
      <c r="N102" s="295">
        <f t="shared" si="28"/>
        <v>0.70039941148779639</v>
      </c>
      <c r="O102" s="295">
        <f t="shared" si="28"/>
        <v>1.1771566690289521</v>
      </c>
      <c r="P102" s="295">
        <f t="shared" si="28"/>
        <v>0.47086536584510774</v>
      </c>
      <c r="Q102" s="295">
        <f t="shared" si="28"/>
        <v>0.81856342793593706</v>
      </c>
      <c r="R102" s="295">
        <f t="shared" si="28"/>
        <v>0.8114097614819582</v>
      </c>
      <c r="S102" s="295">
        <f t="shared" si="28"/>
        <v>0.65969583569543722</v>
      </c>
      <c r="T102" s="295">
        <f t="shared" si="28"/>
        <v>0.56505488862394238</v>
      </c>
      <c r="U102" s="295">
        <f t="shared" si="28"/>
        <v>0.55855375739004898</v>
      </c>
      <c r="V102" s="295">
        <f t="shared" si="28"/>
        <v>0.32403656621884636</v>
      </c>
      <c r="W102" s="295">
        <f t="shared" si="28"/>
        <v>0.39550648360980301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1.4051457545565615</v>
      </c>
      <c r="C103" s="258">
        <f t="shared" si="29"/>
        <v>1.4669170043519444</v>
      </c>
      <c r="D103" s="258">
        <f t="shared" si="29"/>
        <v>1.056192854924308</v>
      </c>
      <c r="E103" s="258">
        <f t="shared" si="29"/>
        <v>1.4992698823164086</v>
      </c>
      <c r="F103" s="258">
        <f t="shared" si="29"/>
        <v>1.5471253833416818</v>
      </c>
      <c r="G103" s="258">
        <f t="shared" si="29"/>
        <v>1.4595708800341951</v>
      </c>
      <c r="H103" s="258">
        <f t="shared" si="29"/>
        <v>1.4672263561994692</v>
      </c>
      <c r="I103" s="258">
        <f t="shared" si="29"/>
        <v>1.4815975580242924</v>
      </c>
      <c r="J103" s="258">
        <f t="shared" si="29"/>
        <v>1.3267122414671502</v>
      </c>
      <c r="K103" s="258">
        <f t="shared" si="29"/>
        <v>0.5324809734435143</v>
      </c>
      <c r="L103" s="258">
        <f t="shared" si="29"/>
        <v>0.68045003510615476</v>
      </c>
      <c r="M103" s="258">
        <f t="shared" si="29"/>
        <v>0.60323999597191269</v>
      </c>
      <c r="N103" s="258">
        <f t="shared" si="29"/>
        <v>0.80655418963058478</v>
      </c>
      <c r="O103" s="258">
        <f t="shared" si="29"/>
        <v>1.3530457641395501</v>
      </c>
      <c r="P103" s="258">
        <f t="shared" si="29"/>
        <v>0.52070842332123668</v>
      </c>
      <c r="Q103" s="258">
        <f t="shared" si="29"/>
        <v>0.93537640098278751</v>
      </c>
      <c r="R103" s="258">
        <f t="shared" si="29"/>
        <v>0.92754668513334126</v>
      </c>
      <c r="S103" s="258">
        <f t="shared" si="29"/>
        <v>0.72854344744406407</v>
      </c>
      <c r="T103" s="258">
        <f t="shared" si="29"/>
        <v>0.65671194483756956</v>
      </c>
      <c r="U103" s="258">
        <f t="shared" si="29"/>
        <v>0.58006515717872276</v>
      </c>
      <c r="V103" s="258">
        <f t="shared" si="29"/>
        <v>0.34029380151249849</v>
      </c>
      <c r="W103" s="258">
        <f t="shared" si="29"/>
        <v>0.43634302581686346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EE: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178.85244976801607</v>
      </c>
      <c r="C5" s="225">
        <f t="shared" si="0"/>
        <v>182.07120859941568</v>
      </c>
      <c r="D5" s="225">
        <f t="shared" si="0"/>
        <v>79.248679601286099</v>
      </c>
      <c r="E5" s="225">
        <f t="shared" si="0"/>
        <v>147.3421000559654</v>
      </c>
      <c r="F5" s="225">
        <f t="shared" si="0"/>
        <v>202.31481861526757</v>
      </c>
      <c r="G5" s="225">
        <f t="shared" si="0"/>
        <v>214.60707049683069</v>
      </c>
      <c r="H5" s="225">
        <f t="shared" si="0"/>
        <v>214.97820653344667</v>
      </c>
      <c r="I5" s="225">
        <f t="shared" si="0"/>
        <v>202.79820919512295</v>
      </c>
      <c r="J5" s="225">
        <f t="shared" si="0"/>
        <v>199.19718682773876</v>
      </c>
      <c r="K5" s="225">
        <f t="shared" si="0"/>
        <v>28.325550290373354</v>
      </c>
      <c r="L5" s="225">
        <f t="shared" si="0"/>
        <v>36.133756371904902</v>
      </c>
      <c r="M5" s="225">
        <f t="shared" si="0"/>
        <v>32.175489763062522</v>
      </c>
      <c r="N5" s="225">
        <f t="shared" si="0"/>
        <v>31.925459724024861</v>
      </c>
      <c r="O5" s="225">
        <f t="shared" si="0"/>
        <v>114.54481753237785</v>
      </c>
      <c r="P5" s="225">
        <f t="shared" si="0"/>
        <v>25.49530679099438</v>
      </c>
      <c r="Q5" s="225">
        <f t="shared" si="0"/>
        <v>34.257463492232965</v>
      </c>
      <c r="R5" s="225">
        <f t="shared" si="0"/>
        <v>32.248907411587382</v>
      </c>
      <c r="S5" s="225">
        <f t="shared" si="0"/>
        <v>31.308121113030506</v>
      </c>
      <c r="T5" s="225">
        <f t="shared" si="0"/>
        <v>27.159626733786912</v>
      </c>
      <c r="U5" s="225">
        <f t="shared" si="0"/>
        <v>25.21404811345645</v>
      </c>
      <c r="V5" s="225">
        <f t="shared" si="0"/>
        <v>21.274915735002832</v>
      </c>
      <c r="W5" s="225">
        <f t="shared" si="0"/>
        <v>23.3077636466505</v>
      </c>
      <c r="DA5" s="89"/>
    </row>
    <row r="6" spans="1:105" ht="12" customHeight="1" x14ac:dyDescent="0.25">
      <c r="A6" s="55" t="s">
        <v>92</v>
      </c>
      <c r="B6" s="261">
        <v>0.58414683689778713</v>
      </c>
      <c r="C6" s="261">
        <v>0.55825522606423517</v>
      </c>
      <c r="D6" s="261">
        <v>0.48230257850749347</v>
      </c>
      <c r="E6" s="261">
        <v>0.58058539662615638</v>
      </c>
      <c r="F6" s="261">
        <v>0.63014631195255899</v>
      </c>
      <c r="G6" s="261">
        <v>0.66451891509989713</v>
      </c>
      <c r="H6" s="261">
        <v>0.6744909507370751</v>
      </c>
      <c r="I6" s="261">
        <v>0.59306648259311034</v>
      </c>
      <c r="J6" s="261">
        <v>0.63829196068884375</v>
      </c>
      <c r="K6" s="261">
        <v>0.1756852987494428</v>
      </c>
      <c r="L6" s="261">
        <v>0.35017192073524822</v>
      </c>
      <c r="M6" s="261">
        <v>0.29746332624927702</v>
      </c>
      <c r="N6" s="261">
        <v>0.17766964955437831</v>
      </c>
      <c r="O6" s="261">
        <v>0.32469746616985617</v>
      </c>
      <c r="P6" s="261">
        <v>0.23446456614656311</v>
      </c>
      <c r="Q6" s="261">
        <v>0.21325229770176729</v>
      </c>
      <c r="R6" s="261">
        <v>0.19067906848936861</v>
      </c>
      <c r="S6" s="261">
        <v>0.18990145058481281</v>
      </c>
      <c r="T6" s="261">
        <v>0.1833043071050702</v>
      </c>
      <c r="U6" s="261">
        <v>0.1944916709004513</v>
      </c>
      <c r="V6" s="261">
        <v>0.1505697271673157</v>
      </c>
      <c r="W6" s="261">
        <v>0.14865938773418769</v>
      </c>
      <c r="DA6" s="67" t="s">
        <v>989</v>
      </c>
    </row>
    <row r="7" spans="1:105" ht="12" customHeight="1" x14ac:dyDescent="0.25">
      <c r="A7" s="202" t="s">
        <v>93</v>
      </c>
      <c r="B7" s="226">
        <v>4.6219446684977257</v>
      </c>
      <c r="C7" s="226">
        <v>4.4170824915723488</v>
      </c>
      <c r="D7" s="226">
        <v>3.8161224036987682</v>
      </c>
      <c r="E7" s="226">
        <v>4.5937654867648323</v>
      </c>
      <c r="F7" s="226">
        <v>4.9859062874841156</v>
      </c>
      <c r="G7" s="226">
        <v>5.2578726148255859</v>
      </c>
      <c r="H7" s="226">
        <v>5.3367743464382977</v>
      </c>
      <c r="I7" s="226">
        <v>4.6925195758024127</v>
      </c>
      <c r="J7" s="226">
        <v>5.0503570991123459</v>
      </c>
      <c r="K7" s="226">
        <v>1.390074684304935</v>
      </c>
      <c r="L7" s="226">
        <v>2.770665079169274</v>
      </c>
      <c r="M7" s="226">
        <v>2.3536188985168049</v>
      </c>
      <c r="N7" s="226">
        <v>1.405775461992969</v>
      </c>
      <c r="O7" s="226">
        <v>2.5691035675351661</v>
      </c>
      <c r="P7" s="226">
        <v>1.8551538466044291</v>
      </c>
      <c r="Q7" s="226">
        <v>1.687316027665213</v>
      </c>
      <c r="R7" s="226">
        <v>1.508709879657808</v>
      </c>
      <c r="S7" s="226">
        <v>1.502557133976298</v>
      </c>
      <c r="T7" s="226">
        <v>1.4503585595640129</v>
      </c>
      <c r="U7" s="226">
        <v>1.538876331436591</v>
      </c>
      <c r="V7" s="226">
        <v>1.191352762284843</v>
      </c>
      <c r="W7" s="226">
        <v>1.1762375847297311</v>
      </c>
      <c r="DA7" s="174" t="s">
        <v>990</v>
      </c>
    </row>
    <row r="8" spans="1:105" ht="12" customHeight="1" x14ac:dyDescent="0.25">
      <c r="A8" s="202" t="s">
        <v>94</v>
      </c>
      <c r="B8" s="226">
        <v>5.1009240904754041</v>
      </c>
      <c r="C8" s="226">
        <v>4.874831722769593</v>
      </c>
      <c r="D8" s="226">
        <v>4.2115931923427619</v>
      </c>
      <c r="E8" s="226">
        <v>5.069824655657218</v>
      </c>
      <c r="F8" s="226">
        <v>5.5026036265697913</v>
      </c>
      <c r="G8" s="226">
        <v>5.8027542537267216</v>
      </c>
      <c r="H8" s="226">
        <v>5.8898326963369652</v>
      </c>
      <c r="I8" s="226">
        <v>5.1788127868302549</v>
      </c>
      <c r="J8" s="226">
        <v>5.5737335775460304</v>
      </c>
      <c r="K8" s="226">
        <v>1.5341303181450059</v>
      </c>
      <c r="L8" s="226">
        <v>3.0577934749632432</v>
      </c>
      <c r="M8" s="226">
        <v>2.597528140280561</v>
      </c>
      <c r="N8" s="226">
        <v>1.55145819220935</v>
      </c>
      <c r="O8" s="226">
        <v>2.8353438257031081</v>
      </c>
      <c r="P8" s="226">
        <v>2.047406368185364</v>
      </c>
      <c r="Q8" s="226">
        <v>1.862175251128708</v>
      </c>
      <c r="R8" s="226">
        <v>1.6650598660641549</v>
      </c>
      <c r="S8" s="226">
        <v>1.65826950163524</v>
      </c>
      <c r="T8" s="226">
        <v>1.6006615065584311</v>
      </c>
      <c r="U8" s="226">
        <v>1.698352514860094</v>
      </c>
      <c r="V8" s="226">
        <v>1.3148145296530309</v>
      </c>
      <c r="W8" s="226">
        <v>1.2981329423877841</v>
      </c>
      <c r="DA8" s="174" t="s">
        <v>991</v>
      </c>
    </row>
    <row r="9" spans="1:105" ht="12" customHeight="1" x14ac:dyDescent="0.25">
      <c r="A9" s="202" t="s">
        <v>95</v>
      </c>
      <c r="B9" s="226">
        <v>8.2993623794027247</v>
      </c>
      <c r="C9" s="226">
        <v>7.9315030547930174</v>
      </c>
      <c r="D9" s="226">
        <v>6.8523933071547649</v>
      </c>
      <c r="E9" s="226">
        <v>8.2487626302645936</v>
      </c>
      <c r="F9" s="226">
        <v>8.9529074961909707</v>
      </c>
      <c r="G9" s="226">
        <v>9.4412619157032598</v>
      </c>
      <c r="H9" s="226">
        <v>9.5829412541599677</v>
      </c>
      <c r="I9" s="226">
        <v>8.4260897144585876</v>
      </c>
      <c r="J9" s="226">
        <v>9.0686381419936133</v>
      </c>
      <c r="K9" s="226">
        <v>2.496077812898243</v>
      </c>
      <c r="L9" s="226">
        <v>4.9751252282854264</v>
      </c>
      <c r="M9" s="226">
        <v>4.2262591923565038</v>
      </c>
      <c r="N9" s="226">
        <v>2.524270803731643</v>
      </c>
      <c r="O9" s="226">
        <v>4.6131927200506651</v>
      </c>
      <c r="P9" s="226">
        <v>3.3311939338982648</v>
      </c>
      <c r="Q9" s="226">
        <v>3.0298171368458919</v>
      </c>
      <c r="R9" s="226">
        <v>2.7091042655720599</v>
      </c>
      <c r="S9" s="226">
        <v>2.6980561311391238</v>
      </c>
      <c r="T9" s="226">
        <v>2.6043261287683719</v>
      </c>
      <c r="U9" s="226">
        <v>2.7632724421664951</v>
      </c>
      <c r="V9" s="226">
        <v>2.1392441937471469</v>
      </c>
      <c r="W9" s="226">
        <v>2.1121027316664982</v>
      </c>
      <c r="DA9" s="174" t="s">
        <v>992</v>
      </c>
    </row>
    <row r="10" spans="1:105" ht="12" customHeight="1" x14ac:dyDescent="0.25">
      <c r="A10" s="56" t="s">
        <v>96</v>
      </c>
      <c r="B10" s="262">
        <v>2.105632125309536</v>
      </c>
      <c r="C10" s="262">
        <v>2.0432176697345512</v>
      </c>
      <c r="D10" s="262">
        <v>1.3504755585605459</v>
      </c>
      <c r="E10" s="262">
        <v>2.3603757779326782</v>
      </c>
      <c r="F10" s="262">
        <v>2.5962655141651081</v>
      </c>
      <c r="G10" s="262">
        <v>2.634049228268883</v>
      </c>
      <c r="H10" s="262">
        <v>2.6447954917251861</v>
      </c>
      <c r="I10" s="262">
        <v>2.4648186364504419</v>
      </c>
      <c r="J10" s="262">
        <v>2.146576592203139</v>
      </c>
      <c r="K10" s="262">
        <v>0.45502672511428832</v>
      </c>
      <c r="L10" s="262">
        <v>0.93028015192038938</v>
      </c>
      <c r="M10" s="262">
        <v>0.79779031432977743</v>
      </c>
      <c r="N10" s="262">
        <v>0.5072386960551476</v>
      </c>
      <c r="O10" s="262">
        <v>1.2091938190522831</v>
      </c>
      <c r="P10" s="262">
        <v>0.630317954461737</v>
      </c>
      <c r="Q10" s="262">
        <v>0.73941768806594599</v>
      </c>
      <c r="R10" s="262">
        <v>0.69052150325874584</v>
      </c>
      <c r="S10" s="262">
        <v>0.62587219983072262</v>
      </c>
      <c r="T10" s="262">
        <v>0.55806010970302955</v>
      </c>
      <c r="U10" s="262">
        <v>0.55235060401319935</v>
      </c>
      <c r="V10" s="262">
        <v>0.41251205212019609</v>
      </c>
      <c r="W10" s="262">
        <v>0.42911197200708301</v>
      </c>
      <c r="DA10" s="68" t="s">
        <v>993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4.1798330215232653E-2</v>
      </c>
      <c r="F11" s="228">
        <v>0</v>
      </c>
      <c r="G11" s="228">
        <v>0</v>
      </c>
      <c r="H11" s="228">
        <v>3.9633351627345062E-2</v>
      </c>
      <c r="I11" s="228">
        <v>0</v>
      </c>
      <c r="J11" s="228">
        <v>0</v>
      </c>
      <c r="K11" s="228">
        <v>6.1546549952764609E-3</v>
      </c>
      <c r="L11" s="228">
        <v>2.324937190920541E-2</v>
      </c>
      <c r="M11" s="228">
        <v>2.6942697593453149E-2</v>
      </c>
      <c r="N11" s="228">
        <v>0</v>
      </c>
      <c r="O11" s="228">
        <v>0</v>
      </c>
      <c r="P11" s="228">
        <v>0</v>
      </c>
      <c r="Q11" s="228">
        <v>0.34263229394064759</v>
      </c>
      <c r="R11" s="228">
        <v>0.27123634742487268</v>
      </c>
      <c r="S11" s="228">
        <v>0.16374146695508679</v>
      </c>
      <c r="T11" s="228">
        <v>4.3046807517130248E-2</v>
      </c>
      <c r="U11" s="228">
        <v>3.3907834674818588E-2</v>
      </c>
      <c r="V11" s="228">
        <v>1.2812432530034369E-2</v>
      </c>
      <c r="W11" s="228">
        <v>1.2380824398728519E-2</v>
      </c>
      <c r="DA11" s="69" t="s">
        <v>994</v>
      </c>
    </row>
    <row r="12" spans="1:105" ht="12" customHeight="1" x14ac:dyDescent="0.25">
      <c r="A12" s="37" t="s">
        <v>162</v>
      </c>
      <c r="B12" s="228">
        <v>1.6278471341729881</v>
      </c>
      <c r="C12" s="228">
        <v>1.621364452814867</v>
      </c>
      <c r="D12" s="228">
        <v>0.67104982326589657</v>
      </c>
      <c r="E12" s="228">
        <v>1.932831801429945</v>
      </c>
      <c r="F12" s="228">
        <v>2.207182078095772</v>
      </c>
      <c r="G12" s="228">
        <v>2.1829151980353201</v>
      </c>
      <c r="H12" s="228">
        <v>2.134219622862835</v>
      </c>
      <c r="I12" s="228">
        <v>2.0887640546957531</v>
      </c>
      <c r="J12" s="228">
        <v>1.530844668895514</v>
      </c>
      <c r="K12" s="228">
        <v>4.7205115841834948E-2</v>
      </c>
      <c r="L12" s="228">
        <v>0.21489870422389501</v>
      </c>
      <c r="M12" s="228">
        <v>0.1561396518809314</v>
      </c>
      <c r="N12" s="228">
        <v>0.21735405293843299</v>
      </c>
      <c r="O12" s="228">
        <v>0.9538358293606265</v>
      </c>
      <c r="P12" s="228">
        <v>0.1075359025968339</v>
      </c>
      <c r="Q12" s="228">
        <v>0.14265447776449711</v>
      </c>
      <c r="R12" s="228">
        <v>0.20778059606361271</v>
      </c>
      <c r="S12" s="228">
        <v>0.1992226497157574</v>
      </c>
      <c r="T12" s="228">
        <v>0.2359591429488842</v>
      </c>
      <c r="U12" s="228">
        <v>0.16185066654448371</v>
      </c>
      <c r="V12" s="228">
        <v>7.7019347162388369E-2</v>
      </c>
      <c r="W12" s="228">
        <v>0.15183014942447981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25">
      <c r="A15" s="37" t="s">
        <v>38</v>
      </c>
      <c r="B15" s="228">
        <v>0.4777849911365481</v>
      </c>
      <c r="C15" s="228">
        <v>0.4218532169196843</v>
      </c>
      <c r="D15" s="228">
        <v>0.67942573529464922</v>
      </c>
      <c r="E15" s="228">
        <v>0.38574564628750019</v>
      </c>
      <c r="F15" s="228">
        <v>0.38908343606933521</v>
      </c>
      <c r="G15" s="228">
        <v>0.45113403023356369</v>
      </c>
      <c r="H15" s="228">
        <v>0.47094251723500591</v>
      </c>
      <c r="I15" s="228">
        <v>0.37605458175468931</v>
      </c>
      <c r="J15" s="228">
        <v>0.61573192330762549</v>
      </c>
      <c r="K15" s="228">
        <v>0.40166695427717691</v>
      </c>
      <c r="L15" s="228">
        <v>0.69213207578728897</v>
      </c>
      <c r="M15" s="228">
        <v>0.61470796485539292</v>
      </c>
      <c r="N15" s="228">
        <v>0.28988464311671458</v>
      </c>
      <c r="O15" s="228">
        <v>0.25535798969165668</v>
      </c>
      <c r="P15" s="228">
        <v>0.52278205186490312</v>
      </c>
      <c r="Q15" s="228">
        <v>0.25413091636080132</v>
      </c>
      <c r="R15" s="228">
        <v>0.21150455977026039</v>
      </c>
      <c r="S15" s="228">
        <v>0.26290808315987829</v>
      </c>
      <c r="T15" s="228">
        <v>0.27905415923701521</v>
      </c>
      <c r="U15" s="228">
        <v>0.35659210279389703</v>
      </c>
      <c r="V15" s="228">
        <v>0.32268027242777342</v>
      </c>
      <c r="W15" s="228">
        <v>0.26490099818387458</v>
      </c>
      <c r="DA15" s="69" t="s">
        <v>998</v>
      </c>
    </row>
    <row r="16" spans="1:105" ht="12" customHeight="1" x14ac:dyDescent="0.25">
      <c r="A16" s="134" t="s">
        <v>999</v>
      </c>
      <c r="B16" s="316">
        <v>99.376612209802232</v>
      </c>
      <c r="C16" s="316">
        <v>106.5348237317283</v>
      </c>
      <c r="D16" s="316">
        <v>27.257093723129831</v>
      </c>
      <c r="E16" s="316">
        <v>59.415305245055883</v>
      </c>
      <c r="F16" s="316">
        <v>108.2545141874462</v>
      </c>
      <c r="G16" s="316">
        <v>117.2184006878762</v>
      </c>
      <c r="H16" s="316">
        <v>116.938950988822</v>
      </c>
      <c r="I16" s="316">
        <v>112.1238177128117</v>
      </c>
      <c r="J16" s="316">
        <v>116.0576096302665</v>
      </c>
      <c r="K16" s="316">
        <v>12.87618228718831</v>
      </c>
      <c r="L16" s="316">
        <v>0</v>
      </c>
      <c r="M16" s="316">
        <v>0</v>
      </c>
      <c r="N16" s="316">
        <v>10.576096302665521</v>
      </c>
      <c r="O16" s="316">
        <v>68.615649183147028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 t="s">
        <v>979</v>
      </c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 t="s">
        <v>980</v>
      </c>
    </row>
    <row r="24" spans="1:105" ht="12" customHeight="1" x14ac:dyDescent="0.25">
      <c r="A24" s="135" t="s">
        <v>72</v>
      </c>
      <c r="B24" s="317">
        <v>99.376612209802232</v>
      </c>
      <c r="C24" s="317">
        <v>106.5348237317283</v>
      </c>
      <c r="D24" s="317">
        <v>27.257093723129831</v>
      </c>
      <c r="E24" s="317">
        <v>59.415305245055883</v>
      </c>
      <c r="F24" s="317">
        <v>108.2545141874462</v>
      </c>
      <c r="G24" s="317">
        <v>117.2184006878762</v>
      </c>
      <c r="H24" s="317">
        <v>116.938950988822</v>
      </c>
      <c r="I24" s="317">
        <v>112.1238177128117</v>
      </c>
      <c r="J24" s="317">
        <v>116.0576096302665</v>
      </c>
      <c r="K24" s="317">
        <v>12.87618228718831</v>
      </c>
      <c r="L24" s="317">
        <v>0</v>
      </c>
      <c r="M24" s="317">
        <v>0</v>
      </c>
      <c r="N24" s="317">
        <v>10.576096302665521</v>
      </c>
      <c r="O24" s="317">
        <v>68.615649183147028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 t="s">
        <v>981</v>
      </c>
    </row>
    <row r="25" spans="1:105" ht="12" customHeight="1" x14ac:dyDescent="0.25">
      <c r="A25" s="57" t="s">
        <v>1000</v>
      </c>
      <c r="B25" s="296">
        <v>34.18646913683822</v>
      </c>
      <c r="C25" s="296">
        <v>32.076013956803521</v>
      </c>
      <c r="D25" s="296">
        <v>20.509361761428551</v>
      </c>
      <c r="E25" s="296">
        <v>39.302612108956303</v>
      </c>
      <c r="F25" s="296">
        <v>41.159227257951493</v>
      </c>
      <c r="G25" s="296">
        <v>42.773102404399637</v>
      </c>
      <c r="H25" s="296">
        <v>42.931121538446988</v>
      </c>
      <c r="I25" s="296">
        <v>40.360462716675713</v>
      </c>
      <c r="J25" s="296">
        <v>35.625980746950823</v>
      </c>
      <c r="K25" s="296">
        <v>5.2876574481663337</v>
      </c>
      <c r="L25" s="296">
        <v>14.487888764310251</v>
      </c>
      <c r="M25" s="296">
        <v>13.57806527305911</v>
      </c>
      <c r="N25" s="296">
        <v>9.3923112565947591</v>
      </c>
      <c r="O25" s="296">
        <v>20.16519678293707</v>
      </c>
      <c r="P25" s="296">
        <v>10.91733638736167</v>
      </c>
      <c r="Q25" s="296">
        <v>17.369605568661299</v>
      </c>
      <c r="R25" s="296">
        <v>16.62352968376187</v>
      </c>
      <c r="S25" s="296">
        <v>16.49598961131278</v>
      </c>
      <c r="T25" s="296">
        <v>13.84878697840214</v>
      </c>
      <c r="U25" s="296">
        <v>12.007551498346761</v>
      </c>
      <c r="V25" s="296">
        <v>11.30511617777322</v>
      </c>
      <c r="W25" s="296">
        <v>12.80542651449368</v>
      </c>
      <c r="DA25" s="70" t="s">
        <v>1001</v>
      </c>
    </row>
    <row r="26" spans="1:105" ht="12" customHeight="1" x14ac:dyDescent="0.25">
      <c r="A26" s="46" t="s">
        <v>30</v>
      </c>
      <c r="B26" s="231">
        <v>0.32690612118606011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0.46416512148177252</v>
      </c>
      <c r="E28" s="231">
        <v>0.52201726163018602</v>
      </c>
      <c r="F28" s="231">
        <v>0.55324521812438332</v>
      </c>
      <c r="G28" s="231">
        <v>0.52203586174016614</v>
      </c>
      <c r="H28" s="231">
        <v>1.053312566084404</v>
      </c>
      <c r="I28" s="231">
        <v>1.042023957977448</v>
      </c>
      <c r="J28" s="231">
        <v>0.96513794873749847</v>
      </c>
      <c r="K28" s="231">
        <v>0.1577991161197945</v>
      </c>
      <c r="L28" s="231">
        <v>0.64040950958094123</v>
      </c>
      <c r="M28" s="231">
        <v>0.60662730404631338</v>
      </c>
      <c r="N28" s="231">
        <v>0.39520886255898491</v>
      </c>
      <c r="O28" s="231">
        <v>0.35046919263586951</v>
      </c>
      <c r="P28" s="231">
        <v>0.59285787915729982</v>
      </c>
      <c r="Q28" s="231">
        <v>0.57982064250124976</v>
      </c>
      <c r="R28" s="231">
        <v>0.6003160766924156</v>
      </c>
      <c r="S28" s="231">
        <v>0.51519787888570789</v>
      </c>
      <c r="T28" s="231">
        <v>0.24104188061612999</v>
      </c>
      <c r="U28" s="231">
        <v>0.43191195883626249</v>
      </c>
      <c r="V28" s="231">
        <v>8.7949170293150566E-2</v>
      </c>
      <c r="W28" s="231">
        <v>6.3475483202509939E-2</v>
      </c>
      <c r="DA28" s="73" t="s">
        <v>1004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0.46292040769782011</v>
      </c>
      <c r="F29" s="231">
        <v>0</v>
      </c>
      <c r="G29" s="231">
        <v>0</v>
      </c>
      <c r="H29" s="231">
        <v>0.46771501167674029</v>
      </c>
      <c r="I29" s="231">
        <v>0</v>
      </c>
      <c r="J29" s="231">
        <v>0</v>
      </c>
      <c r="K29" s="231">
        <v>0.14355488180168979</v>
      </c>
      <c r="L29" s="231">
        <v>0.29060040401031012</v>
      </c>
      <c r="M29" s="231">
        <v>0.27463205652874789</v>
      </c>
      <c r="N29" s="231">
        <v>0</v>
      </c>
      <c r="O29" s="231">
        <v>0</v>
      </c>
      <c r="P29" s="231">
        <v>0</v>
      </c>
      <c r="Q29" s="231">
        <v>1.7679756504457811</v>
      </c>
      <c r="R29" s="231">
        <v>1.3022819766054481</v>
      </c>
      <c r="S29" s="231">
        <v>0.67151293031333181</v>
      </c>
      <c r="T29" s="231">
        <v>0.21165118252675261</v>
      </c>
      <c r="U29" s="231">
        <v>0.21217170137524571</v>
      </c>
      <c r="V29" s="231">
        <v>5.4446443818047509E-2</v>
      </c>
      <c r="W29" s="231">
        <v>4.4799553394832103E-2</v>
      </c>
      <c r="DA29" s="73" t="s">
        <v>1005</v>
      </c>
    </row>
    <row r="30" spans="1:105" ht="12" customHeight="1" x14ac:dyDescent="0.25">
      <c r="A30" s="46" t="s">
        <v>70</v>
      </c>
      <c r="B30" s="231">
        <v>0.45536449468736528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1007</v>
      </c>
    </row>
    <row r="32" spans="1:105" ht="12" customHeight="1" x14ac:dyDescent="0.25">
      <c r="A32" s="46" t="s">
        <v>162</v>
      </c>
      <c r="B32" s="231">
        <v>19.536400087284068</v>
      </c>
      <c r="C32" s="231">
        <v>21.459139341055671</v>
      </c>
      <c r="D32" s="231">
        <v>9.5159130837723112</v>
      </c>
      <c r="E32" s="231">
        <v>21.40629257010815</v>
      </c>
      <c r="F32" s="231">
        <v>27.579467491525701</v>
      </c>
      <c r="G32" s="231">
        <v>25.90567964644417</v>
      </c>
      <c r="H32" s="231">
        <v>25.186024265969621</v>
      </c>
      <c r="I32" s="231">
        <v>23.76372331502138</v>
      </c>
      <c r="J32" s="231">
        <v>17.53473432413562</v>
      </c>
      <c r="K32" s="231">
        <v>1.101040566905944</v>
      </c>
      <c r="L32" s="231">
        <v>2.686079026678116</v>
      </c>
      <c r="M32" s="231">
        <v>1.5915612589647561</v>
      </c>
      <c r="N32" s="231">
        <v>1.919947515532074</v>
      </c>
      <c r="O32" s="231">
        <v>10.68645406023683</v>
      </c>
      <c r="P32" s="231">
        <v>1.014664531395592</v>
      </c>
      <c r="Q32" s="231">
        <v>0.73609419653355512</v>
      </c>
      <c r="R32" s="231">
        <v>0.99761307033869329</v>
      </c>
      <c r="S32" s="231">
        <v>0.81702324880300381</v>
      </c>
      <c r="T32" s="231">
        <v>1.1601564555805119</v>
      </c>
      <c r="U32" s="231">
        <v>1.012749166049318</v>
      </c>
      <c r="V32" s="231">
        <v>0.32729378658967462</v>
      </c>
      <c r="W32" s="231">
        <v>0.54939175833766474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3.3992977589641238</v>
      </c>
      <c r="F33" s="231">
        <v>0</v>
      </c>
      <c r="G33" s="231">
        <v>0</v>
      </c>
      <c r="H33" s="231">
        <v>0</v>
      </c>
      <c r="I33" s="231">
        <v>0</v>
      </c>
      <c r="J33" s="231">
        <v>2.833620202037535</v>
      </c>
      <c r="K33" s="231">
        <v>0.11491684991522939</v>
      </c>
      <c r="L33" s="231">
        <v>0</v>
      </c>
      <c r="M33" s="231">
        <v>0</v>
      </c>
      <c r="N33" s="231">
        <v>7.7965345334409367E-2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0</v>
      </c>
      <c r="C34" s="231">
        <v>2.0123757513127699E-2</v>
      </c>
      <c r="D34" s="231">
        <v>1.9514272190776689E-2</v>
      </c>
      <c r="E34" s="231">
        <v>1.957689093590697</v>
      </c>
      <c r="F34" s="231">
        <v>0.46674111227856019</v>
      </c>
      <c r="G34" s="231">
        <v>0.7439121661105994</v>
      </c>
      <c r="H34" s="231">
        <v>0.16638458669869499</v>
      </c>
      <c r="I34" s="231">
        <v>1.0549318235549521</v>
      </c>
      <c r="J34" s="231">
        <v>0.68536365282083911</v>
      </c>
      <c r="K34" s="231">
        <v>5.7888288485975943E-2</v>
      </c>
      <c r="L34" s="231">
        <v>0.15239467490650749</v>
      </c>
      <c r="M34" s="231">
        <v>1.843139112643798E-2</v>
      </c>
      <c r="N34" s="231">
        <v>0</v>
      </c>
      <c r="O34" s="231">
        <v>1.429667628934024E-2</v>
      </c>
      <c r="P34" s="231">
        <v>3.8902842195058303E-2</v>
      </c>
      <c r="Q34" s="231">
        <v>9.4489801166581039E-2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1010</v>
      </c>
    </row>
    <row r="35" spans="1:105" ht="12" customHeight="1" x14ac:dyDescent="0.25">
      <c r="A35" s="46" t="s">
        <v>79</v>
      </c>
      <c r="B35" s="231">
        <v>13.86779843368072</v>
      </c>
      <c r="C35" s="231">
        <v>10.596750858234721</v>
      </c>
      <c r="D35" s="231">
        <v>10.50976928398369</v>
      </c>
      <c r="E35" s="231">
        <v>11.55439501696531</v>
      </c>
      <c r="F35" s="231">
        <v>12.559773436022841</v>
      </c>
      <c r="G35" s="231">
        <v>15.601474730104711</v>
      </c>
      <c r="H35" s="231">
        <v>16.05768510801752</v>
      </c>
      <c r="I35" s="231">
        <v>14.499783620121921</v>
      </c>
      <c r="J35" s="231">
        <v>13.607124619219331</v>
      </c>
      <c r="K35" s="231">
        <v>3.7124577449377001</v>
      </c>
      <c r="L35" s="231">
        <v>10.718405149134369</v>
      </c>
      <c r="M35" s="231">
        <v>11.08681326239285</v>
      </c>
      <c r="N35" s="231">
        <v>6.9991895331692886</v>
      </c>
      <c r="O35" s="231">
        <v>9.1139768537750232</v>
      </c>
      <c r="P35" s="231">
        <v>9.2709111346137139</v>
      </c>
      <c r="Q35" s="231">
        <v>14.19122527801413</v>
      </c>
      <c r="R35" s="231">
        <v>13.723318560125319</v>
      </c>
      <c r="S35" s="231">
        <v>14.49225555331074</v>
      </c>
      <c r="T35" s="231">
        <v>12.23593745967875</v>
      </c>
      <c r="U35" s="231">
        <v>10.350718672085931</v>
      </c>
      <c r="V35" s="231">
        <v>10.83542677707235</v>
      </c>
      <c r="W35" s="231">
        <v>12.14775971955868</v>
      </c>
      <c r="DA35" s="73" t="s">
        <v>1011</v>
      </c>
    </row>
    <row r="36" spans="1:105" ht="12" customHeight="1" x14ac:dyDescent="0.25">
      <c r="A36" s="57" t="s">
        <v>1012</v>
      </c>
      <c r="B36" s="263">
        <v>17.730794695219661</v>
      </c>
      <c r="C36" s="263">
        <v>17.098444599056968</v>
      </c>
      <c r="D36" s="263">
        <v>10.362647201542959</v>
      </c>
      <c r="E36" s="263">
        <v>20.134814651910489</v>
      </c>
      <c r="F36" s="263">
        <v>22.012877992996572</v>
      </c>
      <c r="G36" s="263">
        <v>22.351786519139932</v>
      </c>
      <c r="H36" s="263">
        <v>22.473841328828321</v>
      </c>
      <c r="I36" s="263">
        <v>21.0535320695401</v>
      </c>
      <c r="J36" s="263">
        <v>17.931036947658779</v>
      </c>
      <c r="K36" s="263">
        <v>2.766734933454631</v>
      </c>
      <c r="L36" s="263">
        <v>6.4984524374364092</v>
      </c>
      <c r="M36" s="263">
        <v>5.6087500129081134</v>
      </c>
      <c r="N36" s="263">
        <v>4.0022365964974949</v>
      </c>
      <c r="O36" s="263">
        <v>10.252931985715991</v>
      </c>
      <c r="P36" s="263">
        <v>4.3276332790073431</v>
      </c>
      <c r="Q36" s="263">
        <v>6.5777513781236312</v>
      </c>
      <c r="R36" s="263">
        <v>6.2322800930233999</v>
      </c>
      <c r="S36" s="263">
        <v>5.5906299028022426</v>
      </c>
      <c r="T36" s="263">
        <v>4.6801140889694128</v>
      </c>
      <c r="U36" s="263">
        <v>4.3705566630194417</v>
      </c>
      <c r="V36" s="263">
        <v>3.0189794458783159</v>
      </c>
      <c r="W36" s="263">
        <v>3.4423184907257371</v>
      </c>
      <c r="DA36" s="70" t="s">
        <v>1013</v>
      </c>
    </row>
    <row r="37" spans="1:105" ht="12" customHeight="1" x14ac:dyDescent="0.25">
      <c r="A37" s="60" t="s">
        <v>1014</v>
      </c>
      <c r="B37" s="264">
        <v>17.244152255085659</v>
      </c>
      <c r="C37" s="264">
        <v>16.664851690147859</v>
      </c>
      <c r="D37" s="264">
        <v>9.4503206904011865</v>
      </c>
      <c r="E37" s="264">
        <v>19.757841884912938</v>
      </c>
      <c r="F37" s="264">
        <v>21.638927103488431</v>
      </c>
      <c r="G37" s="264">
        <v>21.9079672294286</v>
      </c>
      <c r="H37" s="264">
        <v>22.01570466310325</v>
      </c>
      <c r="I37" s="264">
        <v>20.696570018127328</v>
      </c>
      <c r="J37" s="264">
        <v>17.272549573089201</v>
      </c>
      <c r="K37" s="264">
        <v>1.6586624826959531</v>
      </c>
      <c r="L37" s="264">
        <v>5.2441788607789928</v>
      </c>
      <c r="M37" s="264">
        <v>4.4748706196680041</v>
      </c>
      <c r="N37" s="264">
        <v>3.6036612338927272</v>
      </c>
      <c r="O37" s="264">
        <v>9.9938749858222611</v>
      </c>
      <c r="P37" s="264">
        <v>3.3114879831365491</v>
      </c>
      <c r="Q37" s="264">
        <v>6.3094647313550123</v>
      </c>
      <c r="R37" s="264">
        <v>6.0214426138048562</v>
      </c>
      <c r="S37" s="264">
        <v>5.3051614216935352</v>
      </c>
      <c r="T37" s="264">
        <v>4.313192517357642</v>
      </c>
      <c r="U37" s="264">
        <v>3.8518205555143141</v>
      </c>
      <c r="V37" s="264">
        <v>2.336772647183607</v>
      </c>
      <c r="W37" s="264">
        <v>3.0044296835994051</v>
      </c>
      <c r="DA37" s="72" t="s">
        <v>1015</v>
      </c>
    </row>
    <row r="38" spans="1:105" ht="12" customHeight="1" x14ac:dyDescent="0.25">
      <c r="A38" s="59" t="s">
        <v>30</v>
      </c>
      <c r="B38" s="232">
        <v>0.27744034091639119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0.43952654088346382</v>
      </c>
      <c r="E39" s="297">
        <v>0.46062384273639462</v>
      </c>
      <c r="F39" s="297">
        <v>0.42554136420838568</v>
      </c>
      <c r="G39" s="297">
        <v>0.43275570103848982</v>
      </c>
      <c r="H39" s="297">
        <v>0.8682882149829344</v>
      </c>
      <c r="I39" s="297">
        <v>0.86940826936189297</v>
      </c>
      <c r="J39" s="297">
        <v>0.90110854921319261</v>
      </c>
      <c r="K39" s="297">
        <v>0.18663468917728809</v>
      </c>
      <c r="L39" s="297">
        <v>0.92848754007583501</v>
      </c>
      <c r="M39" s="297">
        <v>1.0977661212119909</v>
      </c>
      <c r="N39" s="297">
        <v>0.61516313574850723</v>
      </c>
      <c r="O39" s="297">
        <v>0.31734797980708018</v>
      </c>
      <c r="P39" s="297">
        <v>1.221284213301872</v>
      </c>
      <c r="Q39" s="297">
        <v>1.1862800922575589</v>
      </c>
      <c r="R39" s="297">
        <v>1.2463812639320271</v>
      </c>
      <c r="S39" s="297">
        <v>1.364057221409972</v>
      </c>
      <c r="T39" s="297">
        <v>0.64461068672185817</v>
      </c>
      <c r="U39" s="297">
        <v>1.004112988859909</v>
      </c>
      <c r="V39" s="297">
        <v>0.43755983246982683</v>
      </c>
      <c r="W39" s="297">
        <v>0.28997605988802111</v>
      </c>
      <c r="DA39" s="122" t="s">
        <v>1017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0.40847725304901672</v>
      </c>
      <c r="F40" s="297">
        <v>0</v>
      </c>
      <c r="G40" s="297">
        <v>0</v>
      </c>
      <c r="H40" s="297">
        <v>0.38555642995811018</v>
      </c>
      <c r="I40" s="297">
        <v>0</v>
      </c>
      <c r="J40" s="297">
        <v>0</v>
      </c>
      <c r="K40" s="297">
        <v>0.1697875210188193</v>
      </c>
      <c r="L40" s="297">
        <v>0.4213223729940167</v>
      </c>
      <c r="M40" s="297">
        <v>0.49698021412010018</v>
      </c>
      <c r="N40" s="297">
        <v>0</v>
      </c>
      <c r="O40" s="297">
        <v>0</v>
      </c>
      <c r="P40" s="297">
        <v>0</v>
      </c>
      <c r="Q40" s="297">
        <v>3.6171777339152231</v>
      </c>
      <c r="R40" s="297">
        <v>2.7038087417889458</v>
      </c>
      <c r="S40" s="297">
        <v>1.7779228125806681</v>
      </c>
      <c r="T40" s="297">
        <v>0.56601207128539766</v>
      </c>
      <c r="U40" s="297">
        <v>0.49325876920244038</v>
      </c>
      <c r="V40" s="297">
        <v>0.27087892650032291</v>
      </c>
      <c r="W40" s="297">
        <v>0.2046585125903026</v>
      </c>
      <c r="DA40" s="122" t="s">
        <v>1018</v>
      </c>
    </row>
    <row r="41" spans="1:105" ht="12" customHeight="1" x14ac:dyDescent="0.25">
      <c r="A41" s="59" t="s">
        <v>70</v>
      </c>
      <c r="B41" s="297">
        <v>0.38646104327724662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1019</v>
      </c>
    </row>
    <row r="42" spans="1:105" ht="12" customHeight="1" x14ac:dyDescent="0.25">
      <c r="A42" s="59" t="s">
        <v>162</v>
      </c>
      <c r="B42" s="297">
        <v>16.580250870892019</v>
      </c>
      <c r="C42" s="297">
        <v>16.664851690147859</v>
      </c>
      <c r="D42" s="297">
        <v>9.0107941495177233</v>
      </c>
      <c r="E42" s="297">
        <v>18.888740789127532</v>
      </c>
      <c r="F42" s="297">
        <v>21.213385739280049</v>
      </c>
      <c r="G42" s="297">
        <v>21.475211528390108</v>
      </c>
      <c r="H42" s="297">
        <v>20.761860018162199</v>
      </c>
      <c r="I42" s="297">
        <v>19.827161748765441</v>
      </c>
      <c r="J42" s="297">
        <v>16.37144102387601</v>
      </c>
      <c r="K42" s="297">
        <v>1.3022402724998461</v>
      </c>
      <c r="L42" s="297">
        <v>3.894368947709141</v>
      </c>
      <c r="M42" s="297">
        <v>2.8801242843359129</v>
      </c>
      <c r="N42" s="297">
        <v>2.9884980981442202</v>
      </c>
      <c r="O42" s="297">
        <v>9.6765270060151813</v>
      </c>
      <c r="P42" s="297">
        <v>2.0902037698346771</v>
      </c>
      <c r="Q42" s="297">
        <v>1.50600690518223</v>
      </c>
      <c r="R42" s="297">
        <v>2.071252608083884</v>
      </c>
      <c r="S42" s="297">
        <v>2.1631813877028949</v>
      </c>
      <c r="T42" s="297">
        <v>3.102569759350386</v>
      </c>
      <c r="U42" s="297">
        <v>2.354448797451965</v>
      </c>
      <c r="V42" s="297">
        <v>1.628333888213457</v>
      </c>
      <c r="W42" s="297">
        <v>2.5097951111210808</v>
      </c>
      <c r="DA42" s="122" t="s">
        <v>1020</v>
      </c>
    </row>
    <row r="43" spans="1:105" ht="12" customHeight="1" x14ac:dyDescent="0.25">
      <c r="A43" s="60" t="s">
        <v>1021</v>
      </c>
      <c r="B43" s="264">
        <v>0.48664244013400437</v>
      </c>
      <c r="C43" s="264">
        <v>0.43359290890911351</v>
      </c>
      <c r="D43" s="264">
        <v>0.91232651114177554</v>
      </c>
      <c r="E43" s="264">
        <v>0.37697276699755022</v>
      </c>
      <c r="F43" s="264">
        <v>0.37395088950813621</v>
      </c>
      <c r="G43" s="264">
        <v>0.443819289711325</v>
      </c>
      <c r="H43" s="264">
        <v>0.458136665725078</v>
      </c>
      <c r="I43" s="264">
        <v>0.3569620514127721</v>
      </c>
      <c r="J43" s="264">
        <v>0.65848737456958506</v>
      </c>
      <c r="K43" s="264">
        <v>1.1080724507586781</v>
      </c>
      <c r="L43" s="264">
        <v>1.254273576657416</v>
      </c>
      <c r="M43" s="264">
        <v>1.133879393240109</v>
      </c>
      <c r="N43" s="264">
        <v>0.39857536260476728</v>
      </c>
      <c r="O43" s="264">
        <v>0.25905699989372433</v>
      </c>
      <c r="P43" s="264">
        <v>1.0161452958707951</v>
      </c>
      <c r="Q43" s="264">
        <v>0.26828664676861919</v>
      </c>
      <c r="R43" s="264">
        <v>0.21083747921854371</v>
      </c>
      <c r="S43" s="264">
        <v>0.28546848110870737</v>
      </c>
      <c r="T43" s="264">
        <v>0.36692157161177053</v>
      </c>
      <c r="U43" s="264">
        <v>0.51873610750512766</v>
      </c>
      <c r="V43" s="264">
        <v>0.6822067986947089</v>
      </c>
      <c r="W43" s="264">
        <v>0.43788880712633238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2.8727717476680183</v>
      </c>
      <c r="C44" s="263">
        <f t="shared" si="1"/>
        <v>2.7602169035141295</v>
      </c>
      <c r="D44" s="263">
        <f t="shared" si="1"/>
        <v>1.8071105810182804</v>
      </c>
      <c r="E44" s="263">
        <f t="shared" si="1"/>
        <v>3.2397143622587405</v>
      </c>
      <c r="F44" s="263">
        <f t="shared" si="1"/>
        <v>3.5173547191272334</v>
      </c>
      <c r="G44" s="263">
        <f t="shared" si="1"/>
        <v>3.5938904673480283</v>
      </c>
      <c r="H44" s="263">
        <f t="shared" si="1"/>
        <v>3.6034951607253305</v>
      </c>
      <c r="I44" s="263">
        <f t="shared" si="1"/>
        <v>3.3713699258526408</v>
      </c>
      <c r="J44" s="263">
        <f t="shared" si="1"/>
        <v>2.9479832714502368</v>
      </c>
      <c r="K44" s="263">
        <f t="shared" si="1"/>
        <v>0.57151238219118949</v>
      </c>
      <c r="L44" s="263">
        <f t="shared" si="1"/>
        <v>1.2566914964921136</v>
      </c>
      <c r="M44" s="263">
        <f t="shared" si="1"/>
        <v>1.1072401172124273</v>
      </c>
      <c r="N44" s="263">
        <f t="shared" si="1"/>
        <v>0.72093459365853385</v>
      </c>
      <c r="O44" s="263">
        <f t="shared" si="1"/>
        <v>1.6630497646079963</v>
      </c>
      <c r="P44" s="263">
        <f t="shared" si="1"/>
        <v>0.87703511578267879</v>
      </c>
      <c r="Q44" s="263">
        <f t="shared" si="1"/>
        <v>1.0652549694354891</v>
      </c>
      <c r="R44" s="263">
        <f t="shared" si="1"/>
        <v>1.0165776811864435</v>
      </c>
      <c r="S44" s="263">
        <f t="shared" si="1"/>
        <v>0.98143912610210715</v>
      </c>
      <c r="T44" s="263">
        <f t="shared" si="1"/>
        <v>0.87603371803119867</v>
      </c>
      <c r="U44" s="263">
        <f t="shared" si="1"/>
        <v>0.82789398304450079</v>
      </c>
      <c r="V44" s="263">
        <f t="shared" si="1"/>
        <v>0.67858105963309789</v>
      </c>
      <c r="W44" s="263">
        <f t="shared" si="1"/>
        <v>0.73038584057675671</v>
      </c>
      <c r="DA44" s="70"/>
    </row>
    <row r="45" spans="1:105" ht="12" customHeight="1" x14ac:dyDescent="0.25">
      <c r="A45" s="60" t="s">
        <v>1024</v>
      </c>
      <c r="B45" s="264">
        <v>1.560827448101382</v>
      </c>
      <c r="C45" s="264">
        <v>1.554611663591499</v>
      </c>
      <c r="D45" s="264">
        <v>0.64342219930196987</v>
      </c>
      <c r="E45" s="264">
        <v>1.8824204019179389</v>
      </c>
      <c r="F45" s="264">
        <v>2.1163107383541528</v>
      </c>
      <c r="G45" s="264">
        <v>2.0930429439261582</v>
      </c>
      <c r="H45" s="264">
        <v>2.0736782161638341</v>
      </c>
      <c r="I45" s="264">
        <v>2.0027680736944502</v>
      </c>
      <c r="J45" s="264">
        <v>1.4678186469921171</v>
      </c>
      <c r="K45" s="264">
        <v>4.6214210360148542E-2</v>
      </c>
      <c r="L45" s="264">
        <v>0.21201199092004791</v>
      </c>
      <c r="M45" s="264">
        <v>0.15558691400832039</v>
      </c>
      <c r="N45" s="264">
        <v>0.2084054237406886</v>
      </c>
      <c r="O45" s="264">
        <v>0.91456569366691098</v>
      </c>
      <c r="P45" s="264">
        <v>0.1031085689226999</v>
      </c>
      <c r="Q45" s="264">
        <v>0.22701785672036409</v>
      </c>
      <c r="R45" s="264">
        <v>0.29802622085449998</v>
      </c>
      <c r="S45" s="264">
        <v>0.24548352614786989</v>
      </c>
      <c r="T45" s="264">
        <v>0.2428946234769708</v>
      </c>
      <c r="U45" s="264">
        <v>0.16483345994894241</v>
      </c>
      <c r="V45" s="264">
        <v>7.6350423777742746E-2</v>
      </c>
      <c r="W45" s="264">
        <v>0.14958239596712741</v>
      </c>
      <c r="DA45" s="72" t="s">
        <v>1025</v>
      </c>
    </row>
    <row r="46" spans="1:105" ht="12" customHeight="1" x14ac:dyDescent="0.25">
      <c r="A46" s="60" t="s">
        <v>1026</v>
      </c>
      <c r="B46" s="264">
        <v>0.85383007446424941</v>
      </c>
      <c r="C46" s="264">
        <v>0.80112003598938553</v>
      </c>
      <c r="D46" s="264">
        <v>0.51223511295891444</v>
      </c>
      <c r="E46" s="264">
        <v>0.98160918839872013</v>
      </c>
      <c r="F46" s="264">
        <v>1.027979401261967</v>
      </c>
      <c r="G46" s="264">
        <v>1.0682870191956071</v>
      </c>
      <c r="H46" s="264">
        <v>1.072233653416601</v>
      </c>
      <c r="I46" s="264">
        <v>1.0080297192685741</v>
      </c>
      <c r="J46" s="264">
        <v>0.88978284572983024</v>
      </c>
      <c r="K46" s="264">
        <v>0.13206280340441309</v>
      </c>
      <c r="L46" s="264">
        <v>0.36184477235559442</v>
      </c>
      <c r="M46" s="264">
        <v>0.33912131834298942</v>
      </c>
      <c r="N46" s="264">
        <v>0.23457929473530281</v>
      </c>
      <c r="O46" s="264">
        <v>0.50363936099526041</v>
      </c>
      <c r="P46" s="264">
        <v>0.27266782373052001</v>
      </c>
      <c r="Q46" s="264">
        <v>0.43381758896310368</v>
      </c>
      <c r="R46" s="264">
        <v>0.41518384162260352</v>
      </c>
      <c r="S46" s="264">
        <v>0.41199844247768153</v>
      </c>
      <c r="T46" s="264">
        <v>0.34588277513184063</v>
      </c>
      <c r="U46" s="264">
        <v>0.29989667985100738</v>
      </c>
      <c r="V46" s="264">
        <v>0.28235288497500088</v>
      </c>
      <c r="W46" s="264">
        <v>0.31982414535565062</v>
      </c>
      <c r="DA46" s="72" t="s">
        <v>1027</v>
      </c>
    </row>
    <row r="47" spans="1:105" ht="12" customHeight="1" x14ac:dyDescent="0.25">
      <c r="A47" s="64" t="s">
        <v>30</v>
      </c>
      <c r="B47" s="231">
        <v>8.1647003870996306E-3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1.1592836295908361E-2</v>
      </c>
      <c r="E49" s="231">
        <v>1.303773243107573E-2</v>
      </c>
      <c r="F49" s="231">
        <v>1.3817671661186959E-2</v>
      </c>
      <c r="G49" s="231">
        <v>1.3038196981340511E-2</v>
      </c>
      <c r="H49" s="231">
        <v>2.630719022587993E-2</v>
      </c>
      <c r="I49" s="231">
        <v>2.6025249641083648E-2</v>
      </c>
      <c r="J49" s="231">
        <v>2.41049698154065E-2</v>
      </c>
      <c r="K49" s="231">
        <v>3.9411391251801516E-3</v>
      </c>
      <c r="L49" s="231">
        <v>1.5994658502591411E-2</v>
      </c>
      <c r="M49" s="231">
        <v>1.515092518366506E-2</v>
      </c>
      <c r="N49" s="231">
        <v>9.8706073211887683E-3</v>
      </c>
      <c r="O49" s="231">
        <v>8.7532039546973067E-3</v>
      </c>
      <c r="P49" s="231">
        <v>1.4807024530127029E-2</v>
      </c>
      <c r="Q49" s="231">
        <v>1.44814107704759E-2</v>
      </c>
      <c r="R49" s="231">
        <v>1.4993298032994141E-2</v>
      </c>
      <c r="S49" s="231">
        <v>1.2867413757532351E-2</v>
      </c>
      <c r="T49" s="231">
        <v>6.0201831915335201E-3</v>
      </c>
      <c r="U49" s="231">
        <v>1.078729185219602E-2</v>
      </c>
      <c r="V49" s="231">
        <v>2.196589718578197E-3</v>
      </c>
      <c r="W49" s="231">
        <v>1.585342912499029E-3</v>
      </c>
      <c r="DA49" s="73" t="s">
        <v>1030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1.1561748731451649E-2</v>
      </c>
      <c r="F50" s="231">
        <v>0</v>
      </c>
      <c r="G50" s="231">
        <v>0</v>
      </c>
      <c r="H50" s="231">
        <v>1.168149719263265E-2</v>
      </c>
      <c r="I50" s="231">
        <v>0</v>
      </c>
      <c r="J50" s="231">
        <v>0</v>
      </c>
      <c r="K50" s="231">
        <v>3.5853797865999658E-3</v>
      </c>
      <c r="L50" s="231">
        <v>7.2579406665923959E-3</v>
      </c>
      <c r="M50" s="231">
        <v>6.8591204414126796E-3</v>
      </c>
      <c r="N50" s="231">
        <v>0</v>
      </c>
      <c r="O50" s="231">
        <v>0</v>
      </c>
      <c r="P50" s="231">
        <v>0</v>
      </c>
      <c r="Q50" s="231">
        <v>4.4156381731872342E-2</v>
      </c>
      <c r="R50" s="231">
        <v>3.2525368812080777E-2</v>
      </c>
      <c r="S50" s="231">
        <v>1.6771487368237931E-2</v>
      </c>
      <c r="T50" s="231">
        <v>5.2861307265725157E-3</v>
      </c>
      <c r="U50" s="231">
        <v>5.29913103512705E-3</v>
      </c>
      <c r="V50" s="231">
        <v>1.359836577255154E-3</v>
      </c>
      <c r="W50" s="231">
        <v>1.1188989964996509E-3</v>
      </c>
      <c r="DA50" s="73" t="s">
        <v>1031</v>
      </c>
    </row>
    <row r="51" spans="1:105" ht="12" customHeight="1" x14ac:dyDescent="0.25">
      <c r="A51" s="64" t="s">
        <v>70</v>
      </c>
      <c r="B51" s="231">
        <v>1.137303471882465E-2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1033</v>
      </c>
    </row>
    <row r="53" spans="1:105" ht="12" customHeight="1" x14ac:dyDescent="0.25">
      <c r="A53" s="64" t="s">
        <v>162</v>
      </c>
      <c r="B53" s="231">
        <v>0.48793474033603779</v>
      </c>
      <c r="C53" s="231">
        <v>0.53595644721813607</v>
      </c>
      <c r="D53" s="231">
        <v>0.237666333554097</v>
      </c>
      <c r="E53" s="231">
        <v>0.53463656354741507</v>
      </c>
      <c r="F53" s="231">
        <v>0.6888157618067372</v>
      </c>
      <c r="G53" s="231">
        <v>0.64701178390299585</v>
      </c>
      <c r="H53" s="231">
        <v>0.6290379064417212</v>
      </c>
      <c r="I53" s="231">
        <v>0.59351498297168381</v>
      </c>
      <c r="J53" s="231">
        <v>0.43794179076407008</v>
      </c>
      <c r="K53" s="231">
        <v>2.7499229167730541E-2</v>
      </c>
      <c r="L53" s="231">
        <v>6.7086631444312636E-2</v>
      </c>
      <c r="M53" s="231">
        <v>3.9750313576313749E-2</v>
      </c>
      <c r="N53" s="231">
        <v>4.795198134070347E-2</v>
      </c>
      <c r="O53" s="231">
        <v>0.26690138222489379</v>
      </c>
      <c r="P53" s="231">
        <v>2.5341929549085249E-2</v>
      </c>
      <c r="Q53" s="231">
        <v>1.8384447955805319E-2</v>
      </c>
      <c r="R53" s="231">
        <v>2.491605783341725E-2</v>
      </c>
      <c r="S53" s="231">
        <v>2.0405705502145051E-2</v>
      </c>
      <c r="T53" s="231">
        <v>2.897568827285164E-2</v>
      </c>
      <c r="U53" s="231">
        <v>2.529409201050558E-2</v>
      </c>
      <c r="V53" s="231">
        <v>8.1743825914568705E-3</v>
      </c>
      <c r="W53" s="231">
        <v>1.372142890960389E-2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8.4899749285162016E-2</v>
      </c>
      <c r="F54" s="231">
        <v>0</v>
      </c>
      <c r="G54" s="231">
        <v>0</v>
      </c>
      <c r="H54" s="231">
        <v>0</v>
      </c>
      <c r="I54" s="231">
        <v>0</v>
      </c>
      <c r="J54" s="231">
        <v>7.077157159532485E-2</v>
      </c>
      <c r="K54" s="231">
        <v>2.8701256666072879E-3</v>
      </c>
      <c r="L54" s="231">
        <v>0</v>
      </c>
      <c r="M54" s="231">
        <v>0</v>
      </c>
      <c r="N54" s="231">
        <v>1.947236971038255E-3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</v>
      </c>
      <c r="C55" s="231">
        <v>5.0260438734280608E-4</v>
      </c>
      <c r="D55" s="231">
        <v>4.8738208122851162E-4</v>
      </c>
      <c r="E55" s="231">
        <v>4.8894602653106523E-2</v>
      </c>
      <c r="F55" s="231">
        <v>1.165717339972089E-2</v>
      </c>
      <c r="G55" s="231">
        <v>1.8579707007549091E-2</v>
      </c>
      <c r="H55" s="231">
        <v>4.1555670309797029E-3</v>
      </c>
      <c r="I55" s="231">
        <v>2.634763227098031E-2</v>
      </c>
      <c r="J55" s="231">
        <v>1.7117418484511801E-2</v>
      </c>
      <c r="K55" s="231">
        <v>1.4457989642261159E-3</v>
      </c>
      <c r="L55" s="231">
        <v>3.8061595686454249E-3</v>
      </c>
      <c r="M55" s="231">
        <v>4.6033639785889041E-4</v>
      </c>
      <c r="N55" s="231">
        <v>0</v>
      </c>
      <c r="O55" s="231">
        <v>3.5706911210566802E-4</v>
      </c>
      <c r="P55" s="231">
        <v>9.716246657507149E-4</v>
      </c>
      <c r="Q55" s="231">
        <v>2.3599463765398851E-3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1036</v>
      </c>
    </row>
    <row r="56" spans="1:105" ht="12" customHeight="1" x14ac:dyDescent="0.25">
      <c r="A56" s="64" t="s">
        <v>79</v>
      </c>
      <c r="B56" s="231">
        <v>0.34635759902228741</v>
      </c>
      <c r="C56" s="231">
        <v>0.26466098438390667</v>
      </c>
      <c r="D56" s="231">
        <v>0.26248856102768059</v>
      </c>
      <c r="E56" s="231">
        <v>0.28857879175050921</v>
      </c>
      <c r="F56" s="231">
        <v>0.31368879439432218</v>
      </c>
      <c r="G56" s="231">
        <v>0.3896573313037211</v>
      </c>
      <c r="H56" s="231">
        <v>0.40105149252538758</v>
      </c>
      <c r="I56" s="231">
        <v>0.36214185438482582</v>
      </c>
      <c r="J56" s="231">
        <v>0.33984709507051702</v>
      </c>
      <c r="K56" s="231">
        <v>9.2721130694069037E-2</v>
      </c>
      <c r="L56" s="231">
        <v>0.26769938217345252</v>
      </c>
      <c r="M56" s="231">
        <v>0.276900622743739</v>
      </c>
      <c r="N56" s="231">
        <v>0.1748094691023723</v>
      </c>
      <c r="O56" s="231">
        <v>0.22762770570356369</v>
      </c>
      <c r="P56" s="231">
        <v>0.23154724498555701</v>
      </c>
      <c r="Q56" s="231">
        <v>0.35443540212841029</v>
      </c>
      <c r="R56" s="231">
        <v>0.34274911694411142</v>
      </c>
      <c r="S56" s="231">
        <v>0.36195383584976609</v>
      </c>
      <c r="T56" s="231">
        <v>0.30560077294088289</v>
      </c>
      <c r="U56" s="231">
        <v>0.25851616495317881</v>
      </c>
      <c r="V56" s="231">
        <v>0.27062207608771072</v>
      </c>
      <c r="W56" s="231">
        <v>0.30339847453704799</v>
      </c>
      <c r="DA56" s="73" t="s">
        <v>1037</v>
      </c>
    </row>
    <row r="57" spans="1:105" ht="12" customHeight="1" x14ac:dyDescent="0.25">
      <c r="A57" s="60" t="s">
        <v>1038</v>
      </c>
      <c r="B57" s="264">
        <v>0.45811422510238692</v>
      </c>
      <c r="C57" s="264">
        <v>0.40448520393324511</v>
      </c>
      <c r="D57" s="264">
        <v>0.65145326875739606</v>
      </c>
      <c r="E57" s="264">
        <v>0.37568477194208127</v>
      </c>
      <c r="F57" s="264">
        <v>0.37306457951111383</v>
      </c>
      <c r="G57" s="264">
        <v>0.43256050422626291</v>
      </c>
      <c r="H57" s="264">
        <v>0.45758329114489521</v>
      </c>
      <c r="I57" s="264">
        <v>0.36057213288961659</v>
      </c>
      <c r="J57" s="264">
        <v>0.59038177872828923</v>
      </c>
      <c r="K57" s="264">
        <v>0.39323536842662787</v>
      </c>
      <c r="L57" s="264">
        <v>0.68283473321647115</v>
      </c>
      <c r="M57" s="264">
        <v>0.61253188486111743</v>
      </c>
      <c r="N57" s="264">
        <v>0.27794987518254249</v>
      </c>
      <c r="O57" s="264">
        <v>0.24484470994582491</v>
      </c>
      <c r="P57" s="264">
        <v>0.50125872312945885</v>
      </c>
      <c r="Q57" s="264">
        <v>0.40441952375202128</v>
      </c>
      <c r="R57" s="264">
        <v>0.30336761870933993</v>
      </c>
      <c r="S57" s="264">
        <v>0.32395715747655568</v>
      </c>
      <c r="T57" s="264">
        <v>0.28725631942238727</v>
      </c>
      <c r="U57" s="264">
        <v>0.36316384324455098</v>
      </c>
      <c r="V57" s="264">
        <v>0.31987775088035431</v>
      </c>
      <c r="W57" s="264">
        <v>0.26097929925397872</v>
      </c>
      <c r="DA57" s="72" t="s">
        <v>1039</v>
      </c>
    </row>
    <row r="58" spans="1:105" ht="12" customHeight="1" x14ac:dyDescent="0.25">
      <c r="A58" s="132" t="s">
        <v>1040</v>
      </c>
      <c r="B58" s="318">
        <v>3.9737918779047732</v>
      </c>
      <c r="C58" s="318">
        <v>3.7768192433790428</v>
      </c>
      <c r="D58" s="318">
        <v>2.5995792939021518</v>
      </c>
      <c r="E58" s="318">
        <v>4.3963397405385214</v>
      </c>
      <c r="F58" s="318">
        <v>4.7030152213834979</v>
      </c>
      <c r="G58" s="318">
        <v>4.869433490442602</v>
      </c>
      <c r="H58" s="318">
        <v>4.9019627772265224</v>
      </c>
      <c r="I58" s="318">
        <v>4.5337195741079643</v>
      </c>
      <c r="J58" s="318">
        <v>4.1569788598684569</v>
      </c>
      <c r="K58" s="318">
        <v>0.77246840016097229</v>
      </c>
      <c r="L58" s="318">
        <v>1.8066878185925479</v>
      </c>
      <c r="M58" s="318">
        <v>1.6087744881499451</v>
      </c>
      <c r="N58" s="318">
        <v>1.0674681710650651</v>
      </c>
      <c r="O58" s="318">
        <v>2.2964584174586999</v>
      </c>
      <c r="P58" s="318">
        <v>1.2747653395463281</v>
      </c>
      <c r="Q58" s="318">
        <v>1.712873174605023</v>
      </c>
      <c r="R58" s="318">
        <v>1.61244537057353</v>
      </c>
      <c r="S58" s="318">
        <v>1.565406055647182</v>
      </c>
      <c r="T58" s="318">
        <v>1.3579813366852409</v>
      </c>
      <c r="U58" s="318">
        <v>1.260702405668914</v>
      </c>
      <c r="V58" s="318">
        <v>1.0637457867456661</v>
      </c>
      <c r="W58" s="318">
        <v>1.165388182329048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8.3465723765239659</v>
      </c>
      <c r="C61" s="225">
        <v>10.974810201828021</v>
      </c>
      <c r="D61" s="225">
        <v>9.2140813792179355</v>
      </c>
      <c r="E61" s="225">
        <v>7.4105548411163893</v>
      </c>
      <c r="F61" s="225">
        <v>8.3569472517327288</v>
      </c>
      <c r="G61" s="225">
        <v>11.673619001302439</v>
      </c>
      <c r="H61" s="225">
        <v>10.94371079170107</v>
      </c>
      <c r="I61" s="225">
        <v>10.502545027108731</v>
      </c>
      <c r="J61" s="225">
        <v>11.749091667350079</v>
      </c>
      <c r="K61" s="225">
        <v>33.985225322333527</v>
      </c>
      <c r="L61" s="225">
        <v>12.47077474708237</v>
      </c>
      <c r="M61" s="225">
        <v>7.2340319143383756</v>
      </c>
      <c r="N61" s="225">
        <v>24.160931813395759</v>
      </c>
      <c r="O61" s="225">
        <v>27.558790567137219</v>
      </c>
      <c r="P61" s="225">
        <v>4.0452110269095209</v>
      </c>
      <c r="Q61" s="225">
        <v>6.4992194159546681</v>
      </c>
      <c r="R61" s="225">
        <v>4.1679455548786519</v>
      </c>
      <c r="S61" s="225">
        <v>3.7918406716260331</v>
      </c>
      <c r="T61" s="225">
        <v>5.0081959470194386</v>
      </c>
      <c r="U61" s="225">
        <v>8.2711912101319793</v>
      </c>
      <c r="V61" s="225">
        <v>9.9397589568859583</v>
      </c>
      <c r="W61" s="225">
        <v>12.193876381298169</v>
      </c>
      <c r="DA61" s="89" t="s">
        <v>1042</v>
      </c>
    </row>
    <row r="62" spans="1:105" ht="12" customHeight="1" x14ac:dyDescent="0.25">
      <c r="A62" s="55" t="s">
        <v>92</v>
      </c>
      <c r="B62" s="261">
        <v>6.856003653045592E-2</v>
      </c>
      <c r="C62" s="261">
        <v>9.0629951730022085E-2</v>
      </c>
      <c r="D62" s="261">
        <v>9.4120300378123495E-2</v>
      </c>
      <c r="E62" s="261">
        <v>5.4985694348467951E-2</v>
      </c>
      <c r="F62" s="261">
        <v>6.2881779014470604E-2</v>
      </c>
      <c r="G62" s="261">
        <v>8.9369981942432272E-2</v>
      </c>
      <c r="H62" s="261">
        <v>8.4443485768605234E-2</v>
      </c>
      <c r="I62" s="261">
        <v>7.7235458403198592E-2</v>
      </c>
      <c r="J62" s="261">
        <v>0.1005428450190483</v>
      </c>
      <c r="K62" s="261">
        <v>0.41848996061741872</v>
      </c>
      <c r="L62" s="261">
        <v>0.1325000008530029</v>
      </c>
      <c r="M62" s="261">
        <v>7.3529463294553399E-2</v>
      </c>
      <c r="N62" s="261">
        <v>0.2227614835018572</v>
      </c>
      <c r="O62" s="261">
        <v>0.2181630233631382</v>
      </c>
      <c r="P62" s="261">
        <v>4.0899994333620057E-2</v>
      </c>
      <c r="Q62" s="261">
        <v>4.5538544560917167E-2</v>
      </c>
      <c r="R62" s="261">
        <v>2.7800169827648061E-2</v>
      </c>
      <c r="S62" s="261">
        <v>2.5891963535206071E-2</v>
      </c>
      <c r="T62" s="261">
        <v>3.7840361023589689E-2</v>
      </c>
      <c r="U62" s="261">
        <v>7.0933196692151521E-2</v>
      </c>
      <c r="V62" s="261">
        <v>7.8399523661559042E-2</v>
      </c>
      <c r="W62" s="261">
        <v>8.7161294827195715E-2</v>
      </c>
      <c r="DA62" s="67" t="s">
        <v>1043</v>
      </c>
    </row>
    <row r="63" spans="1:105" ht="12" customHeight="1" x14ac:dyDescent="0.25">
      <c r="A63" s="202" t="s">
        <v>93</v>
      </c>
      <c r="B63" s="226">
        <v>0.54409730048318317</v>
      </c>
      <c r="C63" s="226">
        <v>0.71924570893892303</v>
      </c>
      <c r="D63" s="226">
        <v>0.74694536275012635</v>
      </c>
      <c r="E63" s="226">
        <v>0.43637036055114659</v>
      </c>
      <c r="F63" s="226">
        <v>0.49903424710333949</v>
      </c>
      <c r="G63" s="226">
        <v>0.70924649956257635</v>
      </c>
      <c r="H63" s="226">
        <v>0.67014947738072139</v>
      </c>
      <c r="I63" s="226">
        <v>0.61294606224565962</v>
      </c>
      <c r="J63" s="226">
        <v>0.79791513141131432</v>
      </c>
      <c r="K63" s="226">
        <v>3.32116593534926</v>
      </c>
      <c r="L63" s="226">
        <v>1.0515293810573321</v>
      </c>
      <c r="M63" s="226">
        <v>0.58353502286673542</v>
      </c>
      <c r="N63" s="226">
        <v>1.767850893299161</v>
      </c>
      <c r="O63" s="226">
        <v>1.7313571883002581</v>
      </c>
      <c r="P63" s="226">
        <v>0.32458524867930338</v>
      </c>
      <c r="Q63" s="226">
        <v>0.36139711145751069</v>
      </c>
      <c r="R63" s="226">
        <v>0.22062411459594289</v>
      </c>
      <c r="S63" s="226">
        <v>0.20548045445478341</v>
      </c>
      <c r="T63" s="226">
        <v>0.30030378226385829</v>
      </c>
      <c r="U63" s="226">
        <v>0.56293086742591969</v>
      </c>
      <c r="V63" s="226">
        <v>0.62218416649285946</v>
      </c>
      <c r="W63" s="226">
        <v>0.69171820235289838</v>
      </c>
      <c r="DA63" s="174" t="s">
        <v>1044</v>
      </c>
    </row>
    <row r="64" spans="1:105" ht="12" customHeight="1" x14ac:dyDescent="0.25">
      <c r="A64" s="202" t="s">
        <v>94</v>
      </c>
      <c r="B64" s="226">
        <v>0.60905275365245715</v>
      </c>
      <c r="C64" s="226">
        <v>0.80511073881996642</v>
      </c>
      <c r="D64" s="226">
        <v>0.83611723419120154</v>
      </c>
      <c r="E64" s="226">
        <v>0.48846515038757471</v>
      </c>
      <c r="F64" s="226">
        <v>0.55860998041206733</v>
      </c>
      <c r="G64" s="226">
        <v>0.79391780329243633</v>
      </c>
      <c r="H64" s="226">
        <v>0.75015329830716315</v>
      </c>
      <c r="I64" s="226">
        <v>0.68612082199199909</v>
      </c>
      <c r="J64" s="226">
        <v>0.89317187851411417</v>
      </c>
      <c r="K64" s="226">
        <v>3.7176535455421269</v>
      </c>
      <c r="L64" s="226">
        <v>1.177063118142095</v>
      </c>
      <c r="M64" s="226">
        <v>0.65319863232921793</v>
      </c>
      <c r="N64" s="226">
        <v>1.9789005636577119</v>
      </c>
      <c r="O64" s="226">
        <v>1.9380501652072419</v>
      </c>
      <c r="P64" s="226">
        <v>0.36333490228225729</v>
      </c>
      <c r="Q64" s="226">
        <v>0.40454144084113869</v>
      </c>
      <c r="R64" s="226">
        <v>0.24696267450227399</v>
      </c>
      <c r="S64" s="226">
        <v>0.2300111331122332</v>
      </c>
      <c r="T64" s="226">
        <v>0.33615466453817472</v>
      </c>
      <c r="U64" s="226">
        <v>0.63013471049617842</v>
      </c>
      <c r="V64" s="226">
        <v>0.69646179009694853</v>
      </c>
      <c r="W64" s="226">
        <v>0.7742969419631992</v>
      </c>
      <c r="DA64" s="174" t="s">
        <v>1045</v>
      </c>
    </row>
    <row r="65" spans="1:105" ht="12" customHeight="1" x14ac:dyDescent="0.25">
      <c r="A65" s="202" t="s">
        <v>95</v>
      </c>
      <c r="B65" s="226">
        <v>0.98052321328050118</v>
      </c>
      <c r="C65" s="226">
        <v>1.2961599203685119</v>
      </c>
      <c r="D65" s="226">
        <v>1.3460777448782071</v>
      </c>
      <c r="E65" s="226">
        <v>0.78638741219265773</v>
      </c>
      <c r="F65" s="226">
        <v>0.89931463190912464</v>
      </c>
      <c r="G65" s="226">
        <v>1.2781402446611461</v>
      </c>
      <c r="H65" s="226">
        <v>1.207683108069203</v>
      </c>
      <c r="I65" s="226">
        <v>1.1045962587703011</v>
      </c>
      <c r="J65" s="226">
        <v>1.4379308772195181</v>
      </c>
      <c r="K65" s="226">
        <v>5.9851065092116738</v>
      </c>
      <c r="L65" s="226">
        <v>1.8949716652840829</v>
      </c>
      <c r="M65" s="226">
        <v>1.051594329129899</v>
      </c>
      <c r="N65" s="226">
        <v>3.1858618613971128</v>
      </c>
      <c r="O65" s="226">
        <v>3.120096188863434</v>
      </c>
      <c r="P65" s="226">
        <v>0.58493833866819189</v>
      </c>
      <c r="Q65" s="226">
        <v>0.6512773665333822</v>
      </c>
      <c r="R65" s="226">
        <v>0.39758893414591712</v>
      </c>
      <c r="S65" s="226">
        <v>0.37029839201448</v>
      </c>
      <c r="T65" s="226">
        <v>0.5411804640165595</v>
      </c>
      <c r="U65" s="226">
        <v>1.014463373541959</v>
      </c>
      <c r="V65" s="226">
        <v>1.1212443392754621</v>
      </c>
      <c r="W65" s="226">
        <v>1.24655232410336</v>
      </c>
      <c r="DA65" s="174" t="s">
        <v>1046</v>
      </c>
    </row>
    <row r="66" spans="1:105" ht="12" customHeight="1" x14ac:dyDescent="0.25">
      <c r="A66" s="56" t="s">
        <v>96</v>
      </c>
      <c r="B66" s="262">
        <v>0.2471334368556794</v>
      </c>
      <c r="C66" s="262">
        <v>0.33170619841302568</v>
      </c>
      <c r="D66" s="262">
        <v>0.26354237130220631</v>
      </c>
      <c r="E66" s="262">
        <v>0.2235448942173533</v>
      </c>
      <c r="F66" s="262">
        <v>0.25907918721091078</v>
      </c>
      <c r="G66" s="262">
        <v>0.3542486551048446</v>
      </c>
      <c r="H66" s="262">
        <v>0.33111748974883931</v>
      </c>
      <c r="I66" s="262">
        <v>0.32099503656760747</v>
      </c>
      <c r="J66" s="262">
        <v>0.33812570253662999</v>
      </c>
      <c r="K66" s="262">
        <v>1.0838932889002271</v>
      </c>
      <c r="L66" s="262">
        <v>0.35200458296077308</v>
      </c>
      <c r="M66" s="262">
        <v>0.1972044566767984</v>
      </c>
      <c r="N66" s="262">
        <v>0.63597381266973096</v>
      </c>
      <c r="O66" s="262">
        <v>0.81245284266698525</v>
      </c>
      <c r="P66" s="262">
        <v>0.1099526516503529</v>
      </c>
      <c r="Q66" s="262">
        <v>0.15789750309847461</v>
      </c>
      <c r="R66" s="262">
        <v>0.100674999161255</v>
      </c>
      <c r="S66" s="262">
        <v>8.5334051561017227E-2</v>
      </c>
      <c r="T66" s="262">
        <v>0.11520294507822131</v>
      </c>
      <c r="U66" s="262">
        <v>0.20144818467599621</v>
      </c>
      <c r="V66" s="262">
        <v>0.2147891810611981</v>
      </c>
      <c r="W66" s="262">
        <v>0.25159497611322051</v>
      </c>
      <c r="DA66" s="68" t="s">
        <v>1047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3.9586083681175119E-3</v>
      </c>
      <c r="F67" s="228">
        <v>0</v>
      </c>
      <c r="G67" s="228">
        <v>0</v>
      </c>
      <c r="H67" s="228">
        <v>4.9619321956040213E-3</v>
      </c>
      <c r="I67" s="228">
        <v>0</v>
      </c>
      <c r="J67" s="228">
        <v>0</v>
      </c>
      <c r="K67" s="228">
        <v>1.466065370819895E-2</v>
      </c>
      <c r="L67" s="228">
        <v>8.7972267774451204E-3</v>
      </c>
      <c r="M67" s="228">
        <v>6.6599204639227064E-3</v>
      </c>
      <c r="N67" s="228">
        <v>0</v>
      </c>
      <c r="O67" s="228">
        <v>0</v>
      </c>
      <c r="P67" s="228">
        <v>0</v>
      </c>
      <c r="Q67" s="228">
        <v>7.3166742650746297E-2</v>
      </c>
      <c r="R67" s="228">
        <v>3.9545066910492449E-2</v>
      </c>
      <c r="S67" s="228">
        <v>2.232520119538961E-2</v>
      </c>
      <c r="T67" s="228">
        <v>8.8863527709007982E-3</v>
      </c>
      <c r="U67" s="228">
        <v>1.2366550687021201E-2</v>
      </c>
      <c r="V67" s="228">
        <v>6.6712520916263488E-3</v>
      </c>
      <c r="W67" s="228">
        <v>7.2590685463528913E-3</v>
      </c>
      <c r="DA67" s="69" t="s">
        <v>1048</v>
      </c>
    </row>
    <row r="68" spans="1:105" ht="12" customHeight="1" x14ac:dyDescent="0.25">
      <c r="A68" s="37" t="s">
        <v>162</v>
      </c>
      <c r="B68" s="228">
        <v>0.1910568575147949</v>
      </c>
      <c r="C68" s="228">
        <v>0.26322043258127592</v>
      </c>
      <c r="D68" s="228">
        <v>0.1309539151333646</v>
      </c>
      <c r="E68" s="228">
        <v>0.1830533445691532</v>
      </c>
      <c r="F68" s="228">
        <v>0.2202528730977768</v>
      </c>
      <c r="G68" s="228">
        <v>0.29357643160684299</v>
      </c>
      <c r="H68" s="228">
        <v>0.26719549632705042</v>
      </c>
      <c r="I68" s="228">
        <v>0.27202118817298548</v>
      </c>
      <c r="J68" s="228">
        <v>0.24113648263232629</v>
      </c>
      <c r="K68" s="228">
        <v>0.1124446223458009</v>
      </c>
      <c r="L68" s="228">
        <v>8.131456809326422E-2</v>
      </c>
      <c r="M68" s="228">
        <v>3.8595900027629887E-2</v>
      </c>
      <c r="N68" s="228">
        <v>0.27251762695061632</v>
      </c>
      <c r="O68" s="228">
        <v>0.64087875640071834</v>
      </c>
      <c r="P68" s="228">
        <v>1.8758560746112641E-2</v>
      </c>
      <c r="Q68" s="228">
        <v>3.046287126799439E-2</v>
      </c>
      <c r="R68" s="228">
        <v>3.0293497357736811E-2</v>
      </c>
      <c r="S68" s="228">
        <v>2.7162855080581909E-2</v>
      </c>
      <c r="T68" s="228">
        <v>4.8710143787754241E-2</v>
      </c>
      <c r="U68" s="228">
        <v>5.9028672598694397E-2</v>
      </c>
      <c r="V68" s="228">
        <v>4.01028828560318E-2</v>
      </c>
      <c r="W68" s="228">
        <v>8.902036137339038E-2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1051</v>
      </c>
    </row>
    <row r="71" spans="1:105" ht="12" customHeight="1" x14ac:dyDescent="0.25">
      <c r="A71" s="37" t="s">
        <v>38</v>
      </c>
      <c r="B71" s="228">
        <v>5.6076579340884489E-2</v>
      </c>
      <c r="C71" s="228">
        <v>6.8485765831749812E-2</v>
      </c>
      <c r="D71" s="228">
        <v>0.13258845616884171</v>
      </c>
      <c r="E71" s="228">
        <v>3.6532941280082588E-2</v>
      </c>
      <c r="F71" s="228">
        <v>3.8826314113133968E-2</v>
      </c>
      <c r="G71" s="228">
        <v>6.0672223498001568E-2</v>
      </c>
      <c r="H71" s="228">
        <v>5.8960061226184843E-2</v>
      </c>
      <c r="I71" s="228">
        <v>4.8973848394621981E-2</v>
      </c>
      <c r="J71" s="228">
        <v>9.6989219904303786E-2</v>
      </c>
      <c r="K71" s="228">
        <v>0.95678801284622705</v>
      </c>
      <c r="L71" s="228">
        <v>0.26189278809006372</v>
      </c>
      <c r="M71" s="228">
        <v>0.15194863618524579</v>
      </c>
      <c r="N71" s="228">
        <v>0.3634561857191147</v>
      </c>
      <c r="O71" s="228">
        <v>0.171574086266267</v>
      </c>
      <c r="P71" s="228">
        <v>9.1194090904240244E-2</v>
      </c>
      <c r="Q71" s="228">
        <v>5.4267889179733901E-2</v>
      </c>
      <c r="R71" s="228">
        <v>3.083643489302574E-2</v>
      </c>
      <c r="S71" s="228">
        <v>3.5845995285045701E-2</v>
      </c>
      <c r="T71" s="228">
        <v>5.760644851956627E-2</v>
      </c>
      <c r="U71" s="228">
        <v>0.13005296139028061</v>
      </c>
      <c r="V71" s="228">
        <v>0.16801504611354001</v>
      </c>
      <c r="W71" s="228">
        <v>0.15531554619347721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3.644098871969323</v>
      </c>
      <c r="C72" s="263">
        <f t="shared" si="2"/>
        <v>4.7294720850609302</v>
      </c>
      <c r="D72" s="263">
        <f t="shared" si="2"/>
        <v>3.6360772230826428</v>
      </c>
      <c r="E72" s="263">
        <f t="shared" si="2"/>
        <v>3.3802200523199644</v>
      </c>
      <c r="F72" s="263">
        <f t="shared" si="2"/>
        <v>3.7299369598894776</v>
      </c>
      <c r="G72" s="263">
        <f t="shared" si="2"/>
        <v>5.2240883605049406</v>
      </c>
      <c r="H72" s="263">
        <f t="shared" si="2"/>
        <v>4.8811398340654337</v>
      </c>
      <c r="I72" s="263">
        <f t="shared" si="2"/>
        <v>4.7731804930033004</v>
      </c>
      <c r="J72" s="263">
        <f t="shared" si="2"/>
        <v>5.0968556496087709</v>
      </c>
      <c r="K72" s="263">
        <f t="shared" si="2"/>
        <v>11.447929113215494</v>
      </c>
      <c r="L72" s="263">
        <f t="shared" si="2"/>
        <v>4.9804679426654177</v>
      </c>
      <c r="M72" s="263">
        <f t="shared" si="2"/>
        <v>3.0489512655310556</v>
      </c>
      <c r="N72" s="263">
        <f t="shared" si="2"/>
        <v>10.69604735687304</v>
      </c>
      <c r="O72" s="263">
        <f t="shared" si="2"/>
        <v>12.304716853444667</v>
      </c>
      <c r="P72" s="263">
        <f t="shared" si="2"/>
        <v>1.7299701235437002</v>
      </c>
      <c r="Q72" s="263">
        <f t="shared" si="2"/>
        <v>3.3679430690355878</v>
      </c>
      <c r="R72" s="263">
        <f t="shared" si="2"/>
        <v>2.2005977470144629</v>
      </c>
      <c r="S72" s="263">
        <f t="shared" si="2"/>
        <v>2.0421560012811808</v>
      </c>
      <c r="T72" s="263">
        <f t="shared" si="2"/>
        <v>2.5959907430109683</v>
      </c>
      <c r="U72" s="263">
        <f t="shared" si="2"/>
        <v>3.9771487720022027</v>
      </c>
      <c r="V72" s="263">
        <f t="shared" si="2"/>
        <v>5.3451668748987711</v>
      </c>
      <c r="W72" s="263">
        <f t="shared" si="2"/>
        <v>6.8171239015433294</v>
      </c>
      <c r="DA72" s="70"/>
    </row>
    <row r="73" spans="1:105" ht="12" customHeight="1" x14ac:dyDescent="0.25">
      <c r="A73" s="60" t="s">
        <v>1054</v>
      </c>
      <c r="B73" s="264">
        <v>3.641191766437593</v>
      </c>
      <c r="C73" s="264">
        <v>4.7256291636252374</v>
      </c>
      <c r="D73" s="264">
        <v>3.6320863027196442</v>
      </c>
      <c r="E73" s="264">
        <v>3.3778885305720809</v>
      </c>
      <c r="F73" s="264">
        <v>3.7272706257264732</v>
      </c>
      <c r="G73" s="264">
        <v>5.2202988647283446</v>
      </c>
      <c r="H73" s="264">
        <v>4.877559233222442</v>
      </c>
      <c r="I73" s="264">
        <v>4.7699055293403232</v>
      </c>
      <c r="J73" s="264">
        <v>5.0925923983661772</v>
      </c>
      <c r="K73" s="264">
        <v>11.430184162351241</v>
      </c>
      <c r="L73" s="264">
        <v>4.9748496334443768</v>
      </c>
      <c r="M73" s="264">
        <v>3.0458334447085158</v>
      </c>
      <c r="N73" s="264">
        <v>10.68660175016516</v>
      </c>
      <c r="O73" s="264">
        <v>12.29546623217704</v>
      </c>
      <c r="P73" s="264">
        <v>1.728235868345015</v>
      </c>
      <c r="Q73" s="264">
        <v>3.366012128483344</v>
      </c>
      <c r="R73" s="264">
        <v>2.199418954942888</v>
      </c>
      <c r="S73" s="264">
        <v>2.041058121609149</v>
      </c>
      <c r="T73" s="264">
        <v>2.594386223404193</v>
      </c>
      <c r="U73" s="264">
        <v>3.9741410389419172</v>
      </c>
      <c r="V73" s="264">
        <v>5.341842552152527</v>
      </c>
      <c r="W73" s="264">
        <v>6.8134280592543259</v>
      </c>
      <c r="DA73" s="72" t="s">
        <v>1055</v>
      </c>
    </row>
    <row r="74" spans="1:105" ht="12" customHeight="1" x14ac:dyDescent="0.25">
      <c r="A74" s="64" t="s">
        <v>30</v>
      </c>
      <c r="B74" s="231">
        <v>3.4818684319114807E-2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8.2200889503287855E-2</v>
      </c>
      <c r="E76" s="231">
        <v>4.4865112678335831E-2</v>
      </c>
      <c r="F76" s="231">
        <v>5.010042189118788E-2</v>
      </c>
      <c r="G76" s="231">
        <v>6.3712545108941185E-2</v>
      </c>
      <c r="H76" s="231">
        <v>0.1196706316552489</v>
      </c>
      <c r="I76" s="231">
        <v>0.12314912922958431</v>
      </c>
      <c r="J76" s="231">
        <v>0.13796263507878259</v>
      </c>
      <c r="K76" s="231">
        <v>0.34111002378396921</v>
      </c>
      <c r="L76" s="231">
        <v>0.21990374621327499</v>
      </c>
      <c r="M76" s="231">
        <v>0.13607871916801759</v>
      </c>
      <c r="N76" s="231">
        <v>0.44966990625850117</v>
      </c>
      <c r="O76" s="231">
        <v>0.21369402787672931</v>
      </c>
      <c r="P76" s="231">
        <v>9.3850570801932501E-2</v>
      </c>
      <c r="Q76" s="231">
        <v>0.11236198238867839</v>
      </c>
      <c r="R76" s="231">
        <v>7.942636631039815E-2</v>
      </c>
      <c r="S76" s="231">
        <v>6.3745724852684163E-2</v>
      </c>
      <c r="T76" s="231">
        <v>4.5155993467817707E-2</v>
      </c>
      <c r="U76" s="231">
        <v>0.1429499628677266</v>
      </c>
      <c r="V76" s="231">
        <v>4.155734562216587E-2</v>
      </c>
      <c r="W76" s="231">
        <v>3.3773622287176737E-2</v>
      </c>
      <c r="DA76" s="73" t="s">
        <v>1058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3.9785995174958941E-2</v>
      </c>
      <c r="F77" s="231">
        <v>0</v>
      </c>
      <c r="G77" s="231">
        <v>0</v>
      </c>
      <c r="H77" s="231">
        <v>5.3138785849738433E-2</v>
      </c>
      <c r="I77" s="231">
        <v>0</v>
      </c>
      <c r="J77" s="231">
        <v>0</v>
      </c>
      <c r="K77" s="231">
        <v>0.31031865291631189</v>
      </c>
      <c r="L77" s="231">
        <v>9.9786334426505877E-2</v>
      </c>
      <c r="M77" s="231">
        <v>6.160550019037301E-2</v>
      </c>
      <c r="N77" s="231">
        <v>0</v>
      </c>
      <c r="O77" s="231">
        <v>0</v>
      </c>
      <c r="P77" s="231">
        <v>0</v>
      </c>
      <c r="Q77" s="231">
        <v>0.34261154974069918</v>
      </c>
      <c r="R77" s="231">
        <v>0.17230177456382029</v>
      </c>
      <c r="S77" s="231">
        <v>8.3086674547954542E-2</v>
      </c>
      <c r="T77" s="231">
        <v>3.965003671231055E-2</v>
      </c>
      <c r="U77" s="231">
        <v>7.0222498388084184E-2</v>
      </c>
      <c r="V77" s="231">
        <v>2.5726788281260789E-2</v>
      </c>
      <c r="W77" s="231">
        <v>2.3836655014726021E-2</v>
      </c>
      <c r="DA77" s="73" t="s">
        <v>1059</v>
      </c>
    </row>
    <row r="78" spans="1:105" ht="12" customHeight="1" x14ac:dyDescent="0.25">
      <c r="A78" s="64" t="s">
        <v>70</v>
      </c>
      <c r="B78" s="231">
        <v>4.8500751632082638E-2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1060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1061</v>
      </c>
    </row>
    <row r="80" spans="1:105" ht="12" customHeight="1" x14ac:dyDescent="0.25">
      <c r="A80" s="64" t="s">
        <v>162</v>
      </c>
      <c r="B80" s="231">
        <v>2.080816795057546</v>
      </c>
      <c r="C80" s="231">
        <v>3.1614880462689499</v>
      </c>
      <c r="D80" s="231">
        <v>1.6852117570250831</v>
      </c>
      <c r="E80" s="231">
        <v>1.839777721495542</v>
      </c>
      <c r="F80" s="231">
        <v>2.497523542172015</v>
      </c>
      <c r="G80" s="231">
        <v>3.1616923357525351</v>
      </c>
      <c r="H80" s="231">
        <v>2.8614748649561719</v>
      </c>
      <c r="I80" s="231">
        <v>2.8084592595912188</v>
      </c>
      <c r="J80" s="231">
        <v>2.506520602498961</v>
      </c>
      <c r="K80" s="231">
        <v>2.3800892121555348</v>
      </c>
      <c r="L80" s="231">
        <v>0.92234551760160799</v>
      </c>
      <c r="M80" s="231">
        <v>0.35701923759901638</v>
      </c>
      <c r="N80" s="231">
        <v>2.1845224161735408</v>
      </c>
      <c r="O80" s="231">
        <v>6.5159262492560472</v>
      </c>
      <c r="P80" s="231">
        <v>0.16062339523817931</v>
      </c>
      <c r="Q80" s="231">
        <v>0.14264584094577731</v>
      </c>
      <c r="R80" s="231">
        <v>0.13199176939810769</v>
      </c>
      <c r="S80" s="231">
        <v>0.1010907485277055</v>
      </c>
      <c r="T80" s="231">
        <v>0.21733989627001959</v>
      </c>
      <c r="U80" s="231">
        <v>0.33518973651746958</v>
      </c>
      <c r="V80" s="231">
        <v>0.15465138515756729</v>
      </c>
      <c r="W80" s="231">
        <v>0.29231679378614761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0.29215485424154969</v>
      </c>
      <c r="F81" s="231">
        <v>0</v>
      </c>
      <c r="G81" s="231">
        <v>0</v>
      </c>
      <c r="H81" s="231">
        <v>0</v>
      </c>
      <c r="I81" s="231">
        <v>0</v>
      </c>
      <c r="J81" s="231">
        <v>0.40505474932050167</v>
      </c>
      <c r="K81" s="231">
        <v>0.2484126044027031</v>
      </c>
      <c r="L81" s="231">
        <v>0</v>
      </c>
      <c r="M81" s="231">
        <v>0</v>
      </c>
      <c r="N81" s="231">
        <v>8.8709218970774037E-2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0</v>
      </c>
      <c r="C82" s="231">
        <v>2.9647516525533862E-3</v>
      </c>
      <c r="D82" s="231">
        <v>3.455861842807828E-3</v>
      </c>
      <c r="E82" s="231">
        <v>0.16825486095768</v>
      </c>
      <c r="F82" s="231">
        <v>4.2266839139422738E-2</v>
      </c>
      <c r="G82" s="231">
        <v>9.0791726994423338E-2</v>
      </c>
      <c r="H82" s="231">
        <v>1.890355173673567E-2</v>
      </c>
      <c r="I82" s="231">
        <v>0.1246746146984285</v>
      </c>
      <c r="J82" s="231">
        <v>9.7970011078799824E-2</v>
      </c>
      <c r="K82" s="231">
        <v>0.12513552640734679</v>
      </c>
      <c r="L82" s="231">
        <v>5.2329266529512017E-2</v>
      </c>
      <c r="M82" s="231">
        <v>4.1345321587749713E-3</v>
      </c>
      <c r="N82" s="231">
        <v>0</v>
      </c>
      <c r="O82" s="231">
        <v>8.717212256351017E-3</v>
      </c>
      <c r="P82" s="231">
        <v>6.1583965975343163E-3</v>
      </c>
      <c r="Q82" s="231">
        <v>1.8310940653628451E-2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1064</v>
      </c>
    </row>
    <row r="83" spans="1:105" ht="12" customHeight="1" x14ac:dyDescent="0.25">
      <c r="A83" s="64" t="s">
        <v>79</v>
      </c>
      <c r="B83" s="231">
        <v>1.477055535428849</v>
      </c>
      <c r="C83" s="231">
        <v>1.561176365703733</v>
      </c>
      <c r="D83" s="231">
        <v>1.861217794348466</v>
      </c>
      <c r="E83" s="231">
        <v>0.99304998602401484</v>
      </c>
      <c r="F83" s="231">
        <v>1.1373798225238481</v>
      </c>
      <c r="G83" s="231">
        <v>1.9041022568724451</v>
      </c>
      <c r="H83" s="231">
        <v>1.8243713990245469</v>
      </c>
      <c r="I83" s="231">
        <v>1.7136225258210911</v>
      </c>
      <c r="J83" s="231">
        <v>1.9450844003891321</v>
      </c>
      <c r="K83" s="231">
        <v>8.0251181426853773</v>
      </c>
      <c r="L83" s="231">
        <v>3.6804847686734758</v>
      </c>
      <c r="M83" s="231">
        <v>2.4869954555923339</v>
      </c>
      <c r="N83" s="231">
        <v>7.9637002087623463</v>
      </c>
      <c r="O83" s="231">
        <v>5.5571287427879152</v>
      </c>
      <c r="P83" s="231">
        <v>1.4676035057073691</v>
      </c>
      <c r="Q83" s="231">
        <v>2.75008181475456</v>
      </c>
      <c r="R83" s="231">
        <v>1.8156990446705621</v>
      </c>
      <c r="S83" s="231">
        <v>1.7931349736808051</v>
      </c>
      <c r="T83" s="231">
        <v>2.292240296954045</v>
      </c>
      <c r="U83" s="231">
        <v>3.4257788411686358</v>
      </c>
      <c r="V83" s="231">
        <v>5.1199070330915326</v>
      </c>
      <c r="W83" s="231">
        <v>6.4635009881662757</v>
      </c>
      <c r="DA83" s="73" t="s">
        <v>1065</v>
      </c>
    </row>
    <row r="84" spans="1:105" ht="12" customHeight="1" x14ac:dyDescent="0.25">
      <c r="A84" s="60" t="s">
        <v>1066</v>
      </c>
      <c r="B84" s="264">
        <v>2.907105531729915E-3</v>
      </c>
      <c r="C84" s="264">
        <v>3.8429214356926842E-3</v>
      </c>
      <c r="D84" s="264">
        <v>3.9909203629985958E-3</v>
      </c>
      <c r="E84" s="264">
        <v>2.331521747883447E-3</v>
      </c>
      <c r="F84" s="264">
        <v>2.6663341630044201E-3</v>
      </c>
      <c r="G84" s="264">
        <v>3.7894957765962538E-3</v>
      </c>
      <c r="H84" s="264">
        <v>3.580600842991357E-3</v>
      </c>
      <c r="I84" s="264">
        <v>3.274963662977227E-3</v>
      </c>
      <c r="J84" s="264">
        <v>4.2632512425937472E-3</v>
      </c>
      <c r="K84" s="264">
        <v>1.7744950864253019E-2</v>
      </c>
      <c r="L84" s="264">
        <v>5.6183092210412219E-3</v>
      </c>
      <c r="M84" s="264">
        <v>3.117820822539555E-3</v>
      </c>
      <c r="N84" s="264">
        <v>9.4456067078805724E-3</v>
      </c>
      <c r="O84" s="264">
        <v>9.2506212676267408E-3</v>
      </c>
      <c r="P84" s="264">
        <v>1.734255198685181E-3</v>
      </c>
      <c r="Q84" s="264">
        <v>1.930940552243771E-3</v>
      </c>
      <c r="R84" s="264">
        <v>1.178792071574897E-3</v>
      </c>
      <c r="S84" s="264">
        <v>1.097879672031824E-3</v>
      </c>
      <c r="T84" s="264">
        <v>1.604519606775116E-3</v>
      </c>
      <c r="U84" s="264">
        <v>3.007733060285588E-3</v>
      </c>
      <c r="V84" s="264">
        <v>3.324322746243921E-3</v>
      </c>
      <c r="W84" s="264">
        <v>3.695842289003486E-3</v>
      </c>
      <c r="DA84" s="72" t="s">
        <v>1067</v>
      </c>
    </row>
    <row r="85" spans="1:105" ht="12" customHeight="1" x14ac:dyDescent="0.25">
      <c r="A85" s="57" t="s">
        <v>1012</v>
      </c>
      <c r="B85" s="263">
        <v>1.722176396777924</v>
      </c>
      <c r="C85" s="263">
        <v>2.2971850301999859</v>
      </c>
      <c r="D85" s="263">
        <v>1.6735352104497709</v>
      </c>
      <c r="E85" s="263">
        <v>1.5780896172752199</v>
      </c>
      <c r="F85" s="263">
        <v>1.817860982677042</v>
      </c>
      <c r="G85" s="263">
        <v>2.4876941467672609</v>
      </c>
      <c r="H85" s="263">
        <v>2.328454500541381</v>
      </c>
      <c r="I85" s="263">
        <v>2.2690221472789571</v>
      </c>
      <c r="J85" s="263">
        <v>2.337424660640389</v>
      </c>
      <c r="K85" s="263">
        <v>5.4540309324925627</v>
      </c>
      <c r="L85" s="263">
        <v>2.0349086975234352</v>
      </c>
      <c r="M85" s="263">
        <v>1.1473461699754139</v>
      </c>
      <c r="N85" s="263">
        <v>4.1526950024116163</v>
      </c>
      <c r="O85" s="263">
        <v>5.7009960627287759</v>
      </c>
      <c r="P85" s="263">
        <v>0.62473653104997762</v>
      </c>
      <c r="Q85" s="263">
        <v>1.162420611022668</v>
      </c>
      <c r="R85" s="263">
        <v>0.75195493045554263</v>
      </c>
      <c r="S85" s="263">
        <v>0.63080898162774368</v>
      </c>
      <c r="T85" s="263">
        <v>0.79953864959063636</v>
      </c>
      <c r="U85" s="263">
        <v>1.319124239135665</v>
      </c>
      <c r="V85" s="263">
        <v>1.300877305996365</v>
      </c>
      <c r="W85" s="263">
        <v>1.6702550897834321</v>
      </c>
      <c r="DA85" s="70" t="s">
        <v>1068</v>
      </c>
    </row>
    <row r="86" spans="1:105" ht="12" customHeight="1" x14ac:dyDescent="0.25">
      <c r="A86" s="60" t="s">
        <v>1014</v>
      </c>
      <c r="B86" s="264">
        <v>1.6749092472521809</v>
      </c>
      <c r="C86" s="264">
        <v>2.23893159470318</v>
      </c>
      <c r="D86" s="264">
        <v>1.526197323698669</v>
      </c>
      <c r="E86" s="264">
        <v>1.5485439363301059</v>
      </c>
      <c r="F86" s="264">
        <v>1.7869794808720301</v>
      </c>
      <c r="G86" s="264">
        <v>2.4382982450888062</v>
      </c>
      <c r="H86" s="264">
        <v>2.280988187793048</v>
      </c>
      <c r="I86" s="264">
        <v>2.2305509398008758</v>
      </c>
      <c r="J86" s="264">
        <v>2.251586645107202</v>
      </c>
      <c r="K86" s="264">
        <v>3.2697011838040528</v>
      </c>
      <c r="L86" s="264">
        <v>1.642148692770538</v>
      </c>
      <c r="M86" s="264">
        <v>0.91539570399742543</v>
      </c>
      <c r="N86" s="264">
        <v>3.73913576460401</v>
      </c>
      <c r="O86" s="264">
        <v>5.5569511262682596</v>
      </c>
      <c r="P86" s="264">
        <v>0.47804593915890897</v>
      </c>
      <c r="Q86" s="264">
        <v>1.11500897900155</v>
      </c>
      <c r="R86" s="264">
        <v>0.7265163622819657</v>
      </c>
      <c r="S86" s="264">
        <v>0.59859864308168087</v>
      </c>
      <c r="T86" s="264">
        <v>0.73685471234141642</v>
      </c>
      <c r="U86" s="264">
        <v>1.162558971623</v>
      </c>
      <c r="V86" s="264">
        <v>1.0069146082277529</v>
      </c>
      <c r="W86" s="264">
        <v>1.4577860777404019</v>
      </c>
      <c r="DA86" s="72" t="s">
        <v>1069</v>
      </c>
    </row>
    <row r="87" spans="1:105" ht="12" customHeight="1" x14ac:dyDescent="0.25">
      <c r="A87" s="59" t="s">
        <v>30</v>
      </c>
      <c r="B87" s="232">
        <v>2.694753477513603E-2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1070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7.0982165829803073E-2</v>
      </c>
      <c r="E88" s="297">
        <v>3.610193171670173E-2</v>
      </c>
      <c r="F88" s="297">
        <v>3.514193113484293E-2</v>
      </c>
      <c r="G88" s="297">
        <v>4.8164553805654313E-2</v>
      </c>
      <c r="H88" s="297">
        <v>8.9961016114794359E-2</v>
      </c>
      <c r="I88" s="297">
        <v>9.3699556525419503E-2</v>
      </c>
      <c r="J88" s="297">
        <v>0.11746522808430281</v>
      </c>
      <c r="K88" s="297">
        <v>0.36791069341003618</v>
      </c>
      <c r="L88" s="297">
        <v>0.29074420241318327</v>
      </c>
      <c r="M88" s="297">
        <v>0.22456300455585629</v>
      </c>
      <c r="N88" s="297">
        <v>0.63828932095776048</v>
      </c>
      <c r="O88" s="297">
        <v>0.17645680142183781</v>
      </c>
      <c r="P88" s="297">
        <v>0.17630441713844161</v>
      </c>
      <c r="Q88" s="297">
        <v>0.20963948778486979</v>
      </c>
      <c r="R88" s="297">
        <v>0.15038196657596531</v>
      </c>
      <c r="S88" s="297">
        <v>0.15391101927321249</v>
      </c>
      <c r="T88" s="297">
        <v>0.1101236312140372</v>
      </c>
      <c r="U88" s="297">
        <v>0.30306203181015101</v>
      </c>
      <c r="V88" s="297">
        <v>0.188544395972185</v>
      </c>
      <c r="W88" s="297">
        <v>0.14069993559521021</v>
      </c>
      <c r="DA88" s="122" t="s">
        <v>1071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3.201488183893423E-2</v>
      </c>
      <c r="F89" s="297">
        <v>0</v>
      </c>
      <c r="G89" s="297">
        <v>0</v>
      </c>
      <c r="H89" s="297">
        <v>3.9946468937512691E-2</v>
      </c>
      <c r="I89" s="297">
        <v>0</v>
      </c>
      <c r="J89" s="297">
        <v>0</v>
      </c>
      <c r="K89" s="297">
        <v>0.33470007567064108</v>
      </c>
      <c r="L89" s="297">
        <v>0.13193180522914719</v>
      </c>
      <c r="M89" s="297">
        <v>0.10166406844875719</v>
      </c>
      <c r="N89" s="297">
        <v>0</v>
      </c>
      <c r="O89" s="297">
        <v>0</v>
      </c>
      <c r="P89" s="297">
        <v>0</v>
      </c>
      <c r="Q89" s="297">
        <v>0.63922786221736949</v>
      </c>
      <c r="R89" s="297">
        <v>0.32622768618389841</v>
      </c>
      <c r="S89" s="297">
        <v>0.2006088219602214</v>
      </c>
      <c r="T89" s="297">
        <v>9.6696045977626946E-2</v>
      </c>
      <c r="U89" s="297">
        <v>0.14887568078608149</v>
      </c>
      <c r="V89" s="297">
        <v>0.11672164533548481</v>
      </c>
      <c r="W89" s="297">
        <v>9.9302816762138632E-2</v>
      </c>
      <c r="DA89" s="122" t="s">
        <v>1072</v>
      </c>
    </row>
    <row r="90" spans="1:105" ht="12" customHeight="1" x14ac:dyDescent="0.25">
      <c r="A90" s="59" t="s">
        <v>70</v>
      </c>
      <c r="B90" s="297">
        <v>3.753661911079955E-2</v>
      </c>
      <c r="C90" s="297">
        <v>0</v>
      </c>
      <c r="D90" s="297">
        <v>0</v>
      </c>
      <c r="E90" s="297">
        <v>0</v>
      </c>
      <c r="F90" s="297">
        <v>0</v>
      </c>
      <c r="G90" s="297">
        <v>0</v>
      </c>
      <c r="H90" s="297">
        <v>0</v>
      </c>
      <c r="I90" s="297">
        <v>0</v>
      </c>
      <c r="J90" s="297">
        <v>0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0</v>
      </c>
      <c r="U90" s="297">
        <v>0</v>
      </c>
      <c r="V90" s="297">
        <v>0</v>
      </c>
      <c r="W90" s="297">
        <v>0</v>
      </c>
      <c r="DA90" s="122" t="s">
        <v>1073</v>
      </c>
    </row>
    <row r="91" spans="1:105" ht="12" customHeight="1" x14ac:dyDescent="0.25">
      <c r="A91" s="59" t="s">
        <v>162</v>
      </c>
      <c r="B91" s="297">
        <v>1.6104250933662461</v>
      </c>
      <c r="C91" s="297">
        <v>2.23893159470318</v>
      </c>
      <c r="D91" s="297">
        <v>1.4552151578688659</v>
      </c>
      <c r="E91" s="297">
        <v>1.4804271227744701</v>
      </c>
      <c r="F91" s="297">
        <v>1.751837549737187</v>
      </c>
      <c r="G91" s="297">
        <v>2.3901336912831521</v>
      </c>
      <c r="H91" s="297">
        <v>2.151080702740741</v>
      </c>
      <c r="I91" s="297">
        <v>2.1368513832754572</v>
      </c>
      <c r="J91" s="297">
        <v>2.1341214170228988</v>
      </c>
      <c r="K91" s="297">
        <v>2.567090414723376</v>
      </c>
      <c r="L91" s="297">
        <v>1.2194726851282069</v>
      </c>
      <c r="M91" s="297">
        <v>0.58916863099281191</v>
      </c>
      <c r="N91" s="297">
        <v>3.1008464436462488</v>
      </c>
      <c r="O91" s="297">
        <v>5.3804943248464214</v>
      </c>
      <c r="P91" s="297">
        <v>0.30174152202046739</v>
      </c>
      <c r="Q91" s="297">
        <v>0.26614162899931099</v>
      </c>
      <c r="R91" s="297">
        <v>0.24990670952210201</v>
      </c>
      <c r="S91" s="297">
        <v>0.2440788018482469</v>
      </c>
      <c r="T91" s="297">
        <v>0.53003503514975225</v>
      </c>
      <c r="U91" s="297">
        <v>0.71062125902676765</v>
      </c>
      <c r="V91" s="297">
        <v>0.70164856692008326</v>
      </c>
      <c r="W91" s="297">
        <v>1.217783325383053</v>
      </c>
      <c r="DA91" s="122" t="s">
        <v>1074</v>
      </c>
    </row>
    <row r="92" spans="1:105" ht="12" customHeight="1" x14ac:dyDescent="0.25">
      <c r="A92" s="60" t="s">
        <v>1021</v>
      </c>
      <c r="B92" s="264">
        <v>4.7267149525742867E-2</v>
      </c>
      <c r="C92" s="264">
        <v>5.8253435496806311E-2</v>
      </c>
      <c r="D92" s="264">
        <v>0.14733788675110149</v>
      </c>
      <c r="E92" s="264">
        <v>2.954568094511353E-2</v>
      </c>
      <c r="F92" s="264">
        <v>3.0881501805011171E-2</v>
      </c>
      <c r="G92" s="264">
        <v>4.939590167845568E-2</v>
      </c>
      <c r="H92" s="264">
        <v>4.7466312748333163E-2</v>
      </c>
      <c r="I92" s="264">
        <v>3.8471207478081033E-2</v>
      </c>
      <c r="J92" s="264">
        <v>8.583801553318747E-2</v>
      </c>
      <c r="K92" s="264">
        <v>2.1843297486885089</v>
      </c>
      <c r="L92" s="264">
        <v>0.39276000475289768</v>
      </c>
      <c r="M92" s="264">
        <v>0.23195046597798849</v>
      </c>
      <c r="N92" s="264">
        <v>0.41355923780760712</v>
      </c>
      <c r="O92" s="264">
        <v>0.144044936460516</v>
      </c>
      <c r="P92" s="264">
        <v>0.14669059189106859</v>
      </c>
      <c r="Q92" s="264">
        <v>4.7411632021118269E-2</v>
      </c>
      <c r="R92" s="264">
        <v>2.5438568173576891E-2</v>
      </c>
      <c r="S92" s="264">
        <v>3.2210338546062818E-2</v>
      </c>
      <c r="T92" s="264">
        <v>6.2683937249219987E-2</v>
      </c>
      <c r="U92" s="264">
        <v>0.1565652675126647</v>
      </c>
      <c r="V92" s="264">
        <v>0.29396269776861128</v>
      </c>
      <c r="W92" s="264">
        <v>0.2124690120430302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0.3449563411501867</v>
      </c>
      <c r="C93" s="263">
        <f t="shared" si="3"/>
        <v>0.45946031154587308</v>
      </c>
      <c r="D93" s="263">
        <f t="shared" si="3"/>
        <v>0.36235785390988062</v>
      </c>
      <c r="E93" s="263">
        <f t="shared" si="3"/>
        <v>0.31333901262283193</v>
      </c>
      <c r="F93" s="263">
        <f t="shared" si="3"/>
        <v>0.35965813924466356</v>
      </c>
      <c r="G93" s="263">
        <f t="shared" si="3"/>
        <v>0.49449081130649652</v>
      </c>
      <c r="H93" s="263">
        <f t="shared" si="3"/>
        <v>0.46151057454973832</v>
      </c>
      <c r="I93" s="263">
        <f t="shared" si="3"/>
        <v>0.44894201777640685</v>
      </c>
      <c r="J93" s="263">
        <f t="shared" si="3"/>
        <v>0.4743952302609053</v>
      </c>
      <c r="K93" s="263">
        <f t="shared" si="3"/>
        <v>1.4217719460732845</v>
      </c>
      <c r="L93" s="263">
        <f t="shared" si="3"/>
        <v>0.48791358481081459</v>
      </c>
      <c r="M93" s="263">
        <f t="shared" si="3"/>
        <v>0.27921862150901638</v>
      </c>
      <c r="N93" s="263">
        <f t="shared" si="3"/>
        <v>0.91658430791023782</v>
      </c>
      <c r="O93" s="263">
        <f t="shared" si="3"/>
        <v>1.1411753644598086</v>
      </c>
      <c r="P93" s="263">
        <f t="shared" si="3"/>
        <v>0.15584906299191847</v>
      </c>
      <c r="Q93" s="263">
        <f t="shared" si="3"/>
        <v>0.22467719487627175</v>
      </c>
      <c r="R93" s="263">
        <f t="shared" si="3"/>
        <v>0.14633202679338189</v>
      </c>
      <c r="S93" s="263">
        <f t="shared" si="3"/>
        <v>0.13162588234942441</v>
      </c>
      <c r="T93" s="263">
        <f t="shared" si="3"/>
        <v>0.17933963900643682</v>
      </c>
      <c r="U93" s="263">
        <f t="shared" si="3"/>
        <v>0.30259647286337821</v>
      </c>
      <c r="V93" s="263">
        <f t="shared" si="3"/>
        <v>0.34797143366827576</v>
      </c>
      <c r="W93" s="263">
        <f t="shared" si="3"/>
        <v>0.41874237496792244</v>
      </c>
      <c r="DA93" s="70"/>
    </row>
    <row r="94" spans="1:105" ht="12" customHeight="1" x14ac:dyDescent="0.25">
      <c r="A94" s="60" t="s">
        <v>1024</v>
      </c>
      <c r="B94" s="264">
        <v>0.2049393304151447</v>
      </c>
      <c r="C94" s="264">
        <v>0.28234641722092668</v>
      </c>
      <c r="D94" s="264">
        <v>0.14046921964366119</v>
      </c>
      <c r="E94" s="264">
        <v>0.19944430280346481</v>
      </c>
      <c r="F94" s="264">
        <v>0.23625677152768421</v>
      </c>
      <c r="G94" s="264">
        <v>0.31490812788289951</v>
      </c>
      <c r="H94" s="264">
        <v>0.29043757279731153</v>
      </c>
      <c r="I94" s="264">
        <v>0.29178664868695842</v>
      </c>
      <c r="J94" s="264">
        <v>0.25865781491515061</v>
      </c>
      <c r="K94" s="264">
        <v>0.1231534457166238</v>
      </c>
      <c r="L94" s="264">
        <v>8.9746267442610259E-2</v>
      </c>
      <c r="M94" s="264">
        <v>4.3025154756951137E-2</v>
      </c>
      <c r="N94" s="264">
        <v>0.29231915943796283</v>
      </c>
      <c r="O94" s="264">
        <v>0.68744595154813082</v>
      </c>
      <c r="P94" s="264">
        <v>2.0121585421567219E-2</v>
      </c>
      <c r="Q94" s="264">
        <v>5.423340278298977E-2</v>
      </c>
      <c r="R94" s="264">
        <v>4.8609405683727798E-2</v>
      </c>
      <c r="S94" s="264">
        <v>3.7443847315069508E-2</v>
      </c>
      <c r="T94" s="264">
        <v>5.6094710553951349E-2</v>
      </c>
      <c r="U94" s="264">
        <v>6.7253564595795803E-2</v>
      </c>
      <c r="V94" s="264">
        <v>4.4474248736478282E-2</v>
      </c>
      <c r="W94" s="264">
        <v>9.8114507241694265E-2</v>
      </c>
      <c r="DA94" s="72" t="s">
        <v>1076</v>
      </c>
    </row>
    <row r="95" spans="1:105" ht="12" customHeight="1" x14ac:dyDescent="0.25">
      <c r="A95" s="60" t="s">
        <v>1026</v>
      </c>
      <c r="B95" s="264">
        <v>7.9865824477816649E-2</v>
      </c>
      <c r="C95" s="264">
        <v>0.1036518517942807</v>
      </c>
      <c r="D95" s="264">
        <v>7.9666105425996905E-2</v>
      </c>
      <c r="E95" s="264">
        <v>7.4090536778358251E-2</v>
      </c>
      <c r="F95" s="264">
        <v>8.1753876387244739E-2</v>
      </c>
      <c r="G95" s="264">
        <v>0.11450192673044569</v>
      </c>
      <c r="H95" s="264">
        <v>0.1069842827810794</v>
      </c>
      <c r="I95" s="264">
        <v>0.1046230086790433</v>
      </c>
      <c r="J95" s="264">
        <v>0.111700815753217</v>
      </c>
      <c r="K95" s="264">
        <v>0.25070942169920168</v>
      </c>
      <c r="L95" s="264">
        <v>0.10911824839616251</v>
      </c>
      <c r="M95" s="264">
        <v>6.6807247430900524E-2</v>
      </c>
      <c r="N95" s="264">
        <v>0.2343997005348735</v>
      </c>
      <c r="O95" s="264">
        <v>0.26968850062316641</v>
      </c>
      <c r="P95" s="264">
        <v>3.7907089593512543E-2</v>
      </c>
      <c r="Q95" s="264">
        <v>7.3830040021941878E-2</v>
      </c>
      <c r="R95" s="264">
        <v>4.8242009615579597E-2</v>
      </c>
      <c r="S95" s="264">
        <v>4.4768526390726759E-2</v>
      </c>
      <c r="T95" s="264">
        <v>5.6905213467728033E-2</v>
      </c>
      <c r="U95" s="264">
        <v>8.7168726896456078E-2</v>
      </c>
      <c r="V95" s="264">
        <v>0.1171678634426182</v>
      </c>
      <c r="W95" s="264">
        <v>0.14944558935027549</v>
      </c>
      <c r="DA95" s="72" t="s">
        <v>1077</v>
      </c>
    </row>
    <row r="96" spans="1:105" ht="12" customHeight="1" x14ac:dyDescent="0.25">
      <c r="A96" s="64" t="s">
        <v>30</v>
      </c>
      <c r="B96" s="231">
        <v>7.6371229771827836E-4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1.8029926008025069E-3</v>
      </c>
      <c r="E98" s="231">
        <v>9.8407044841010774E-4</v>
      </c>
      <c r="F98" s="231">
        <v>1.098901611804123E-3</v>
      </c>
      <c r="G98" s="231">
        <v>1.3974696393659119E-3</v>
      </c>
      <c r="H98" s="231">
        <v>2.6248531458913931E-3</v>
      </c>
      <c r="I98" s="231">
        <v>2.701150439343253E-3</v>
      </c>
      <c r="J98" s="231">
        <v>3.0260695685575532E-3</v>
      </c>
      <c r="K98" s="231">
        <v>7.4819001674849726E-3</v>
      </c>
      <c r="L98" s="231">
        <v>4.8233641960216062E-3</v>
      </c>
      <c r="M98" s="231">
        <v>2.984747796151337E-3</v>
      </c>
      <c r="N98" s="231">
        <v>9.863050371920928E-3</v>
      </c>
      <c r="O98" s="231">
        <v>4.6871603631736458E-3</v>
      </c>
      <c r="P98" s="231">
        <v>2.0585164681242041E-3</v>
      </c>
      <c r="Q98" s="231">
        <v>2.4645453848791462E-3</v>
      </c>
      <c r="R98" s="231">
        <v>1.7421362667924579E-3</v>
      </c>
      <c r="S98" s="231">
        <v>1.3981974031751191E-3</v>
      </c>
      <c r="T98" s="231">
        <v>9.904506215970472E-4</v>
      </c>
      <c r="U98" s="231">
        <v>3.13546151255693E-3</v>
      </c>
      <c r="V98" s="231">
        <v>9.1151795459294336E-4</v>
      </c>
      <c r="W98" s="231">
        <v>7.4078992884429407E-4</v>
      </c>
      <c r="DA98" s="73" t="s">
        <v>1080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8.7266519072334348E-4</v>
      </c>
      <c r="F99" s="231">
        <v>0</v>
      </c>
      <c r="G99" s="231">
        <v>0</v>
      </c>
      <c r="H99" s="231">
        <v>1.165545023680981E-3</v>
      </c>
      <c r="I99" s="231">
        <v>0</v>
      </c>
      <c r="J99" s="231">
        <v>0</v>
      </c>
      <c r="K99" s="231">
        <v>6.8065228792534233E-3</v>
      </c>
      <c r="L99" s="231">
        <v>2.1887113840173009E-3</v>
      </c>
      <c r="M99" s="231">
        <v>1.3512537599430379E-3</v>
      </c>
      <c r="N99" s="231">
        <v>0</v>
      </c>
      <c r="O99" s="231">
        <v>0</v>
      </c>
      <c r="P99" s="231">
        <v>0</v>
      </c>
      <c r="Q99" s="231">
        <v>7.5148346065920966E-3</v>
      </c>
      <c r="R99" s="231">
        <v>3.7792635398584571E-3</v>
      </c>
      <c r="S99" s="231">
        <v>1.822421391550222E-3</v>
      </c>
      <c r="T99" s="231">
        <v>8.6968308063119302E-4</v>
      </c>
      <c r="U99" s="231">
        <v>1.540258819200705E-3</v>
      </c>
      <c r="V99" s="231">
        <v>5.6429083911154691E-4</v>
      </c>
      <c r="W99" s="231">
        <v>5.2283269535318073E-4</v>
      </c>
      <c r="DA99" s="73" t="s">
        <v>1081</v>
      </c>
    </row>
    <row r="100" spans="1:105" ht="12" customHeight="1" x14ac:dyDescent="0.25">
      <c r="A100" s="64" t="s">
        <v>70</v>
      </c>
      <c r="B100" s="231">
        <v>1.063814477609849E-3</v>
      </c>
      <c r="C100" s="231">
        <v>0</v>
      </c>
      <c r="D100" s="231">
        <v>0</v>
      </c>
      <c r="E100" s="231">
        <v>0</v>
      </c>
      <c r="F100" s="231">
        <v>0</v>
      </c>
      <c r="G100" s="231">
        <v>0</v>
      </c>
      <c r="H100" s="231">
        <v>0</v>
      </c>
      <c r="I100" s="231">
        <v>0</v>
      </c>
      <c r="J100" s="231">
        <v>0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1082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1083</v>
      </c>
    </row>
    <row r="102" spans="1:105" ht="12" customHeight="1" x14ac:dyDescent="0.25">
      <c r="A102" s="64" t="s">
        <v>162</v>
      </c>
      <c r="B102" s="231">
        <v>4.5640592307267948E-2</v>
      </c>
      <c r="C102" s="231">
        <v>6.9344013056215112E-2</v>
      </c>
      <c r="D102" s="231">
        <v>3.6963399630609663E-2</v>
      </c>
      <c r="E102" s="231">
        <v>4.0353646280738571E-2</v>
      </c>
      <c r="F102" s="231">
        <v>5.4780629432070772E-2</v>
      </c>
      <c r="G102" s="231">
        <v>6.9348493937499395E-2</v>
      </c>
      <c r="H102" s="231">
        <v>6.2763530176786875E-2</v>
      </c>
      <c r="I102" s="231">
        <v>6.1600686991297338E-2</v>
      </c>
      <c r="J102" s="231">
        <v>5.4977970766166812E-2</v>
      </c>
      <c r="K102" s="231">
        <v>5.2204827279814937E-2</v>
      </c>
      <c r="L102" s="231">
        <v>2.0230707400709341E-2</v>
      </c>
      <c r="M102" s="231">
        <v>7.8308525324343597E-3</v>
      </c>
      <c r="N102" s="231">
        <v>4.7915269244021612E-2</v>
      </c>
      <c r="O102" s="231">
        <v>0.14292019083702959</v>
      </c>
      <c r="P102" s="231">
        <v>3.5231102106094659E-3</v>
      </c>
      <c r="Q102" s="231">
        <v>3.1287909086458328E-3</v>
      </c>
      <c r="R102" s="231">
        <v>2.8951047248959531E-3</v>
      </c>
      <c r="S102" s="231">
        <v>2.2173223757846281E-3</v>
      </c>
      <c r="T102" s="231">
        <v>4.76712876468759E-3</v>
      </c>
      <c r="U102" s="231">
        <v>7.3520447097080019E-3</v>
      </c>
      <c r="V102" s="231">
        <v>3.392120265703446E-3</v>
      </c>
      <c r="W102" s="231">
        <v>6.4116704754837908E-3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6.4081184968804968E-3</v>
      </c>
      <c r="F103" s="231">
        <v>0</v>
      </c>
      <c r="G103" s="231">
        <v>0</v>
      </c>
      <c r="H103" s="231">
        <v>0</v>
      </c>
      <c r="I103" s="231">
        <v>0</v>
      </c>
      <c r="J103" s="231">
        <v>8.8844624475209362E-3</v>
      </c>
      <c r="K103" s="231">
        <v>5.4486768986391461E-3</v>
      </c>
      <c r="L103" s="231">
        <v>0</v>
      </c>
      <c r="M103" s="231">
        <v>0</v>
      </c>
      <c r="N103" s="231">
        <v>1.9457461639861889E-3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0</v>
      </c>
      <c r="C104" s="231">
        <v>6.5028801088058222E-5</v>
      </c>
      <c r="D104" s="231">
        <v>7.5800801787297037E-5</v>
      </c>
      <c r="E104" s="231">
        <v>3.6904986209865482E-3</v>
      </c>
      <c r="F104" s="231">
        <v>9.2707997064485391E-4</v>
      </c>
      <c r="G104" s="231">
        <v>1.991423851666215E-3</v>
      </c>
      <c r="H104" s="231">
        <v>4.1463011064933239E-4</v>
      </c>
      <c r="I104" s="231">
        <v>2.7346104058907921E-3</v>
      </c>
      <c r="J104" s="231">
        <v>2.1488721854834741E-3</v>
      </c>
      <c r="K104" s="231">
        <v>2.7447200337284488E-3</v>
      </c>
      <c r="L104" s="231">
        <v>1.1477890437470099E-3</v>
      </c>
      <c r="M104" s="231">
        <v>9.0686742383160268E-5</v>
      </c>
      <c r="N104" s="231">
        <v>0</v>
      </c>
      <c r="O104" s="231">
        <v>1.9120315233568319E-4</v>
      </c>
      <c r="P104" s="231">
        <v>1.350781428918429E-4</v>
      </c>
      <c r="Q104" s="231">
        <v>4.0163179147721271E-4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1086</v>
      </c>
    </row>
    <row r="105" spans="1:105" ht="12" customHeight="1" x14ac:dyDescent="0.25">
      <c r="A105" s="64" t="s">
        <v>79</v>
      </c>
      <c r="B105" s="231">
        <v>3.2397705395220577E-2</v>
      </c>
      <c r="C105" s="231">
        <v>3.4242809936977543E-2</v>
      </c>
      <c r="D105" s="231">
        <v>4.0823912392797437E-2</v>
      </c>
      <c r="E105" s="231">
        <v>2.178153774061917E-2</v>
      </c>
      <c r="F105" s="231">
        <v>2.4947265372724989E-2</v>
      </c>
      <c r="G105" s="231">
        <v>4.1764539301914212E-2</v>
      </c>
      <c r="H105" s="231">
        <v>4.0015724324070842E-2</v>
      </c>
      <c r="I105" s="231">
        <v>3.7586560842511947E-2</v>
      </c>
      <c r="J105" s="231">
        <v>4.2663440785488269E-2</v>
      </c>
      <c r="K105" s="231">
        <v>0.17602277444028069</v>
      </c>
      <c r="L105" s="231">
        <v>8.0727676371667237E-2</v>
      </c>
      <c r="M105" s="231">
        <v>5.4549706599988618E-2</v>
      </c>
      <c r="N105" s="231">
        <v>0.1746756347549448</v>
      </c>
      <c r="O105" s="231">
        <v>0.12188994627062751</v>
      </c>
      <c r="P105" s="231">
        <v>3.2190384771887022E-2</v>
      </c>
      <c r="Q105" s="231">
        <v>6.0320237330347602E-2</v>
      </c>
      <c r="R105" s="231">
        <v>3.9825505084032743E-2</v>
      </c>
      <c r="S105" s="231">
        <v>3.933058522021679E-2</v>
      </c>
      <c r="T105" s="231">
        <v>5.0277951000812213E-2</v>
      </c>
      <c r="U105" s="231">
        <v>7.5140961854990446E-2</v>
      </c>
      <c r="V105" s="231">
        <v>0.1122999343832103</v>
      </c>
      <c r="W105" s="231">
        <v>0.14177029625059431</v>
      </c>
      <c r="DA105" s="73" t="s">
        <v>1087</v>
      </c>
    </row>
    <row r="106" spans="1:105" ht="12" customHeight="1" x14ac:dyDescent="0.25">
      <c r="A106" s="60" t="s">
        <v>1038</v>
      </c>
      <c r="B106" s="264">
        <v>6.0151186257225403E-2</v>
      </c>
      <c r="C106" s="264">
        <v>7.3462042530665711E-2</v>
      </c>
      <c r="D106" s="264">
        <v>0.14222252884022249</v>
      </c>
      <c r="E106" s="264">
        <v>3.9804173041008868E-2</v>
      </c>
      <c r="F106" s="264">
        <v>4.1647491329734589E-2</v>
      </c>
      <c r="G106" s="264">
        <v>6.5080756693151331E-2</v>
      </c>
      <c r="H106" s="264">
        <v>6.4088718971347367E-2</v>
      </c>
      <c r="I106" s="264">
        <v>5.2532360410405182E-2</v>
      </c>
      <c r="J106" s="264">
        <v>0.10403659959253771</v>
      </c>
      <c r="K106" s="264">
        <v>1.047909078657459</v>
      </c>
      <c r="L106" s="264">
        <v>0.2890490689720418</v>
      </c>
      <c r="M106" s="264">
        <v>0.16938621932116471</v>
      </c>
      <c r="N106" s="264">
        <v>0.38986544793740152</v>
      </c>
      <c r="O106" s="264">
        <v>0.18404091228851149</v>
      </c>
      <c r="P106" s="264">
        <v>9.7820387976838702E-2</v>
      </c>
      <c r="Q106" s="264">
        <v>9.6613752071340098E-2</v>
      </c>
      <c r="R106" s="264">
        <v>4.948061149407449E-2</v>
      </c>
      <c r="S106" s="264">
        <v>4.9413508643628132E-2</v>
      </c>
      <c r="T106" s="264">
        <v>6.6339714984757436E-2</v>
      </c>
      <c r="U106" s="264">
        <v>0.14817418137112631</v>
      </c>
      <c r="V106" s="264">
        <v>0.1863293214891793</v>
      </c>
      <c r="W106" s="264">
        <v>0.17118227837595271</v>
      </c>
      <c r="DA106" s="72" t="s">
        <v>1088</v>
      </c>
    </row>
    <row r="107" spans="1:105" ht="12" customHeight="1" x14ac:dyDescent="0.25">
      <c r="A107" s="132" t="s">
        <v>1040</v>
      </c>
      <c r="B107" s="318">
        <v>0.1859740258242549</v>
      </c>
      <c r="C107" s="318">
        <v>0.24584025675077961</v>
      </c>
      <c r="D107" s="318">
        <v>0.25530807827577701</v>
      </c>
      <c r="E107" s="318">
        <v>0.14915264720117211</v>
      </c>
      <c r="F107" s="318">
        <v>0.17057134427163459</v>
      </c>
      <c r="G107" s="318">
        <v>0.24242249816030789</v>
      </c>
      <c r="H107" s="318">
        <v>0.22905902326998459</v>
      </c>
      <c r="I107" s="318">
        <v>0.20950673107129841</v>
      </c>
      <c r="J107" s="318">
        <v>0.27272969213938958</v>
      </c>
      <c r="K107" s="318">
        <v>1.135184090931489</v>
      </c>
      <c r="L107" s="318">
        <v>0.3594157737854155</v>
      </c>
      <c r="M107" s="318">
        <v>0.19945395302568611</v>
      </c>
      <c r="N107" s="318">
        <v>0.60425653167527893</v>
      </c>
      <c r="O107" s="318">
        <v>0.59178287810290919</v>
      </c>
      <c r="P107" s="318">
        <v>0.1109441737101997</v>
      </c>
      <c r="Q107" s="318">
        <v>0.1235265745287181</v>
      </c>
      <c r="R107" s="318">
        <v>7.5409958382227707E-2</v>
      </c>
      <c r="S107" s="318">
        <v>7.0233811689963802E-2</v>
      </c>
      <c r="T107" s="318">
        <v>0.1026446984909942</v>
      </c>
      <c r="U107" s="318">
        <v>0.19241139329852999</v>
      </c>
      <c r="V107" s="318">
        <v>0.2126643417345202</v>
      </c>
      <c r="W107" s="318">
        <v>0.23643127564361291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0.77509651410139058</v>
      </c>
      <c r="C110" s="225">
        <v>0.9279278883521469</v>
      </c>
      <c r="D110" s="225">
        <v>0.97309456549765661</v>
      </c>
      <c r="E110" s="225">
        <v>0.84949471598785276</v>
      </c>
      <c r="F110" s="225">
        <v>0.7808566609446278</v>
      </c>
      <c r="G110" s="225">
        <v>0.5990181544893276</v>
      </c>
      <c r="H110" s="225">
        <v>0.7069734745083176</v>
      </c>
      <c r="I110" s="225">
        <v>0.81506692996091457</v>
      </c>
      <c r="J110" s="225">
        <v>1.136094677739969</v>
      </c>
      <c r="K110" s="225">
        <v>1.018717078608681</v>
      </c>
      <c r="L110" s="225">
        <v>1.2332160865157309</v>
      </c>
      <c r="M110" s="225">
        <v>1.349721658798589</v>
      </c>
      <c r="N110" s="225">
        <v>1.2087073447806009</v>
      </c>
      <c r="O110" s="225">
        <v>1.0940703183697149</v>
      </c>
      <c r="P110" s="225">
        <v>1.055698863093532</v>
      </c>
      <c r="Q110" s="225">
        <v>1.3351485621477019</v>
      </c>
      <c r="R110" s="225">
        <v>1.4402407566638</v>
      </c>
      <c r="S110" s="225">
        <v>1.113021878284131</v>
      </c>
      <c r="T110" s="225">
        <v>1.2443871214292539</v>
      </c>
      <c r="U110" s="225">
        <v>1.1966179421037539</v>
      </c>
      <c r="V110" s="225">
        <v>1.0819719117225559</v>
      </c>
      <c r="W110" s="225">
        <v>0.96164458082173543</v>
      </c>
      <c r="DA110" s="89" t="s">
        <v>1090</v>
      </c>
    </row>
    <row r="111" spans="1:105" ht="12" customHeight="1" x14ac:dyDescent="0.25">
      <c r="A111" s="55" t="s">
        <v>92</v>
      </c>
      <c r="B111" s="261">
        <v>2.7761346716390781E-3</v>
      </c>
      <c r="C111" s="261">
        <v>3.3348584855080799E-3</v>
      </c>
      <c r="D111" s="261">
        <v>4.4452609666738759E-3</v>
      </c>
      <c r="E111" s="261">
        <v>2.7206253787594652E-3</v>
      </c>
      <c r="F111" s="261">
        <v>2.530149702165088E-3</v>
      </c>
      <c r="G111" s="261">
        <v>1.9824547421014951E-3</v>
      </c>
      <c r="H111" s="261">
        <v>2.360823351738566E-3</v>
      </c>
      <c r="I111" s="261">
        <v>2.580946819995399E-3</v>
      </c>
      <c r="J111" s="261">
        <v>4.2682978055598123E-3</v>
      </c>
      <c r="K111" s="261">
        <v>5.6640656356066344E-3</v>
      </c>
      <c r="L111" s="261">
        <v>5.8953341834825307E-3</v>
      </c>
      <c r="M111" s="261">
        <v>6.1658731781277639E-3</v>
      </c>
      <c r="N111" s="261">
        <v>4.9763491473329181E-3</v>
      </c>
      <c r="O111" s="261">
        <v>3.7667169814976269E-3</v>
      </c>
      <c r="P111" s="261">
        <v>4.7981839675275912E-3</v>
      </c>
      <c r="Q111" s="261">
        <v>3.6572504637737962E-3</v>
      </c>
      <c r="R111" s="261">
        <v>4.1488985223313238E-3</v>
      </c>
      <c r="S111" s="261">
        <v>4.0019863502223692E-3</v>
      </c>
      <c r="T111" s="261">
        <v>4.3682998477170476E-3</v>
      </c>
      <c r="U111" s="261">
        <v>6.1136135745553594E-3</v>
      </c>
      <c r="V111" s="261">
        <v>5.0731996777735079E-3</v>
      </c>
      <c r="W111" s="261">
        <v>4.1003469062719979E-3</v>
      </c>
      <c r="DA111" s="67" t="s">
        <v>1091</v>
      </c>
    </row>
    <row r="112" spans="1:105" ht="12" customHeight="1" x14ac:dyDescent="0.25">
      <c r="A112" s="202" t="s">
        <v>93</v>
      </c>
      <c r="B112" s="226">
        <v>2.2153898988228539E-2</v>
      </c>
      <c r="C112" s="226">
        <v>2.6612584318311431E-2</v>
      </c>
      <c r="D112" s="226">
        <v>3.5473733835060653E-2</v>
      </c>
      <c r="E112" s="226">
        <v>2.171092794654024E-2</v>
      </c>
      <c r="F112" s="226">
        <v>2.019090842367794E-2</v>
      </c>
      <c r="G112" s="226">
        <v>1.5820234714809631E-2</v>
      </c>
      <c r="H112" s="226">
        <v>1.8839663146668469E-2</v>
      </c>
      <c r="I112" s="226">
        <v>2.059627572404793E-2</v>
      </c>
      <c r="J112" s="226">
        <v>3.4061545861613439E-2</v>
      </c>
      <c r="K112" s="226">
        <v>4.5199946254710903E-2</v>
      </c>
      <c r="L112" s="226">
        <v>4.7045497949712738E-2</v>
      </c>
      <c r="M112" s="226">
        <v>4.920443268042908E-2</v>
      </c>
      <c r="N112" s="226">
        <v>3.9711883384634147E-2</v>
      </c>
      <c r="O112" s="226">
        <v>3.0058868677316261E-2</v>
      </c>
      <c r="P112" s="226">
        <v>3.8290103152950943E-2</v>
      </c>
      <c r="Q112" s="226">
        <v>2.9185312289356471E-2</v>
      </c>
      <c r="R112" s="226">
        <v>3.3108724773020827E-2</v>
      </c>
      <c r="S112" s="226">
        <v>3.1936347418891453E-2</v>
      </c>
      <c r="T112" s="226">
        <v>3.4859574560725463E-2</v>
      </c>
      <c r="U112" s="226">
        <v>4.8787394562453221E-2</v>
      </c>
      <c r="V112" s="226">
        <v>4.0484762629382859E-2</v>
      </c>
      <c r="W112" s="226">
        <v>3.2721276855280382E-2</v>
      </c>
      <c r="DA112" s="174" t="s">
        <v>1092</v>
      </c>
    </row>
    <row r="113" spans="1:105" ht="12" customHeight="1" x14ac:dyDescent="0.25">
      <c r="A113" s="202" t="s">
        <v>94</v>
      </c>
      <c r="B113" s="226">
        <v>2.7162707642685819E-2</v>
      </c>
      <c r="C113" s="226">
        <v>3.2629463907852749E-2</v>
      </c>
      <c r="D113" s="226">
        <v>4.3494044171104751E-2</v>
      </c>
      <c r="E113" s="226">
        <v>2.6619584605700391E-2</v>
      </c>
      <c r="F113" s="226">
        <v>2.475590156134681E-2</v>
      </c>
      <c r="G113" s="226">
        <v>1.9397055598446789E-2</v>
      </c>
      <c r="H113" s="226">
        <v>2.309915118830997E-2</v>
      </c>
      <c r="I113" s="226">
        <v>2.5252918970052409E-2</v>
      </c>
      <c r="J113" s="226">
        <v>4.1762572474874408E-2</v>
      </c>
      <c r="K113" s="226">
        <v>5.541927072224128E-2</v>
      </c>
      <c r="L113" s="226">
        <v>5.7682086001729319E-2</v>
      </c>
      <c r="M113" s="226">
        <v>6.0329137563228628E-2</v>
      </c>
      <c r="N113" s="226">
        <v>4.8690403386347822E-2</v>
      </c>
      <c r="O113" s="226">
        <v>3.6854923929447538E-2</v>
      </c>
      <c r="P113" s="226">
        <v>4.6947170703654742E-2</v>
      </c>
      <c r="Q113" s="226">
        <v>3.5783863851573242E-2</v>
      </c>
      <c r="R113" s="226">
        <v>4.0594326619868067E-2</v>
      </c>
      <c r="S113" s="226">
        <v>3.9156884689937672E-2</v>
      </c>
      <c r="T113" s="226">
        <v>4.2741028694069517E-2</v>
      </c>
      <c r="U113" s="226">
        <v>5.9817810664046983E-2</v>
      </c>
      <c r="V113" s="226">
        <v>4.9638024072862823E-2</v>
      </c>
      <c r="W113" s="226">
        <v>4.0119280014214463E-2</v>
      </c>
      <c r="DA113" s="174" t="s">
        <v>1093</v>
      </c>
    </row>
    <row r="114" spans="1:105" ht="12" customHeight="1" x14ac:dyDescent="0.25">
      <c r="A114" s="202" t="s">
        <v>95</v>
      </c>
      <c r="B114" s="226">
        <v>5.0297991718272553E-2</v>
      </c>
      <c r="C114" s="226">
        <v>6.042094650496968E-2</v>
      </c>
      <c r="D114" s="226">
        <v>8.0539212154038906E-2</v>
      </c>
      <c r="E114" s="226">
        <v>4.9292274675050922E-2</v>
      </c>
      <c r="F114" s="226">
        <v>4.5841237482312759E-2</v>
      </c>
      <c r="G114" s="226">
        <v>3.5918103404255462E-2</v>
      </c>
      <c r="H114" s="226">
        <v>4.2773383657191917E-2</v>
      </c>
      <c r="I114" s="226">
        <v>4.6761579365594913E-2</v>
      </c>
      <c r="J114" s="226">
        <v>7.733299463761735E-2</v>
      </c>
      <c r="K114" s="226">
        <v>0.1026215080060543</v>
      </c>
      <c r="L114" s="226">
        <v>0.106811630201708</v>
      </c>
      <c r="M114" s="226">
        <v>0.1117132541218839</v>
      </c>
      <c r="N114" s="226">
        <v>9.0161464700126426E-2</v>
      </c>
      <c r="O114" s="226">
        <v>6.8245356205498778E-2</v>
      </c>
      <c r="P114" s="226">
        <v>8.69334690160979E-2</v>
      </c>
      <c r="Q114" s="226">
        <v>6.6262042478628866E-2</v>
      </c>
      <c r="R114" s="226">
        <v>7.5169719123519718E-2</v>
      </c>
      <c r="S114" s="226">
        <v>7.2507965249855186E-2</v>
      </c>
      <c r="T114" s="226">
        <v>7.9144831051614212E-2</v>
      </c>
      <c r="U114" s="226">
        <v>0.1107664149304938</v>
      </c>
      <c r="V114" s="226">
        <v>9.1916202043302517E-2</v>
      </c>
      <c r="W114" s="226">
        <v>7.4290061228170237E-2</v>
      </c>
      <c r="DA114" s="174" t="s">
        <v>1094</v>
      </c>
    </row>
    <row r="115" spans="1:105" ht="12" customHeight="1" x14ac:dyDescent="0.25">
      <c r="A115" s="56" t="s">
        <v>96</v>
      </c>
      <c r="B115" s="262">
        <v>4.2570464477909853E-2</v>
      </c>
      <c r="C115" s="262">
        <v>5.1923820239163768E-2</v>
      </c>
      <c r="D115" s="262">
        <v>5.2950711101804701E-2</v>
      </c>
      <c r="E115" s="262">
        <v>4.7053417991318153E-2</v>
      </c>
      <c r="F115" s="262">
        <v>4.4346700605997179E-2</v>
      </c>
      <c r="G115" s="262">
        <v>3.3429294516397173E-2</v>
      </c>
      <c r="H115" s="262">
        <v>3.9381010054300641E-2</v>
      </c>
      <c r="I115" s="262">
        <v>4.5631845634655117E-2</v>
      </c>
      <c r="J115" s="262">
        <v>6.1064543932607303E-2</v>
      </c>
      <c r="K115" s="262">
        <v>6.2407552493735613E-2</v>
      </c>
      <c r="L115" s="262">
        <v>6.6626692642893753E-2</v>
      </c>
      <c r="M115" s="262">
        <v>7.0348899381177971E-2</v>
      </c>
      <c r="N115" s="262">
        <v>6.0439013234836803E-2</v>
      </c>
      <c r="O115" s="262">
        <v>5.9674309029621342E-2</v>
      </c>
      <c r="P115" s="262">
        <v>5.4874015906793402E-2</v>
      </c>
      <c r="Q115" s="262">
        <v>6.2564174221850136E-2</v>
      </c>
      <c r="R115" s="262">
        <v>6.5530464767998287E-2</v>
      </c>
      <c r="S115" s="262">
        <v>4.552026114979224E-2</v>
      </c>
      <c r="T115" s="262">
        <v>5.3633874809429077E-2</v>
      </c>
      <c r="U115" s="262">
        <v>5.064437244542791E-2</v>
      </c>
      <c r="V115" s="262">
        <v>4.1230874892860613E-2</v>
      </c>
      <c r="W115" s="262">
        <v>3.5110782530889E-2</v>
      </c>
      <c r="DA115" s="68" t="s">
        <v>1095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8.332377926192141E-4</v>
      </c>
      <c r="F116" s="228">
        <v>0</v>
      </c>
      <c r="G116" s="228">
        <v>0</v>
      </c>
      <c r="H116" s="228">
        <v>5.9014068339325785E-4</v>
      </c>
      <c r="I116" s="228">
        <v>0</v>
      </c>
      <c r="J116" s="228">
        <v>0</v>
      </c>
      <c r="K116" s="228">
        <v>8.4411955056502407E-4</v>
      </c>
      <c r="L116" s="228">
        <v>1.665120719965138E-3</v>
      </c>
      <c r="M116" s="228">
        <v>2.3757986127616198E-3</v>
      </c>
      <c r="N116" s="228">
        <v>0</v>
      </c>
      <c r="O116" s="228">
        <v>0</v>
      </c>
      <c r="P116" s="228">
        <v>0</v>
      </c>
      <c r="Q116" s="228">
        <v>2.8991065372273059E-2</v>
      </c>
      <c r="R116" s="228">
        <v>2.5740319200553509E-2</v>
      </c>
      <c r="S116" s="228">
        <v>1.190906760016113E-2</v>
      </c>
      <c r="T116" s="228">
        <v>4.1371297556959579E-3</v>
      </c>
      <c r="U116" s="228">
        <v>3.108969186622762E-3</v>
      </c>
      <c r="V116" s="228">
        <v>1.2806118027434989E-3</v>
      </c>
      <c r="W116" s="228">
        <v>1.0130233164636719E-3</v>
      </c>
      <c r="DA116" s="69" t="s">
        <v>1096</v>
      </c>
    </row>
    <row r="117" spans="1:105" ht="12" customHeight="1" x14ac:dyDescent="0.25">
      <c r="A117" s="37" t="s">
        <v>162</v>
      </c>
      <c r="B117" s="228">
        <v>3.2910881140071617E-2</v>
      </c>
      <c r="C117" s="228">
        <v>4.1203361559156167E-2</v>
      </c>
      <c r="D117" s="228">
        <v>2.6311150247356779E-2</v>
      </c>
      <c r="E117" s="228">
        <v>3.8530450748503489E-2</v>
      </c>
      <c r="F117" s="228">
        <v>3.7700783015527588E-2</v>
      </c>
      <c r="G117" s="228">
        <v>2.7703853928121441E-2</v>
      </c>
      <c r="H117" s="228">
        <v>3.1778534366459901E-2</v>
      </c>
      <c r="I117" s="228">
        <v>3.8669846739050037E-2</v>
      </c>
      <c r="J117" s="228">
        <v>4.3548565598502231E-2</v>
      </c>
      <c r="K117" s="228">
        <v>6.4742477359593636E-3</v>
      </c>
      <c r="L117" s="228">
        <v>1.5391051702140231E-2</v>
      </c>
      <c r="M117" s="228">
        <v>1.376834546908689E-2</v>
      </c>
      <c r="N117" s="228">
        <v>2.589838784847585E-2</v>
      </c>
      <c r="O117" s="228">
        <v>4.7072266784660192E-2</v>
      </c>
      <c r="P117" s="228">
        <v>9.3618257069785892E-3</v>
      </c>
      <c r="Q117" s="228">
        <v>1.207038963827039E-2</v>
      </c>
      <c r="R117" s="228">
        <v>1.9718370775657381E-2</v>
      </c>
      <c r="S117" s="228">
        <v>1.448964667941416E-2</v>
      </c>
      <c r="T117" s="228">
        <v>2.2677491031916221E-2</v>
      </c>
      <c r="U117" s="228">
        <v>1.4839895851410561E-2</v>
      </c>
      <c r="V117" s="228">
        <v>7.6981388806961369E-3</v>
      </c>
      <c r="W117" s="228">
        <v>1.242304038533631E-2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1099</v>
      </c>
    </row>
    <row r="120" spans="1:105" ht="12" customHeight="1" x14ac:dyDescent="0.25">
      <c r="A120" s="37" t="s">
        <v>38</v>
      </c>
      <c r="B120" s="228">
        <v>9.6595833378382255E-3</v>
      </c>
      <c r="C120" s="228">
        <v>1.0720458680007591E-2</v>
      </c>
      <c r="D120" s="228">
        <v>2.6639560854447918E-2</v>
      </c>
      <c r="E120" s="228">
        <v>7.6897294501954497E-3</v>
      </c>
      <c r="F120" s="228">
        <v>6.6459175904695859E-3</v>
      </c>
      <c r="G120" s="228">
        <v>5.7254405882757268E-3</v>
      </c>
      <c r="H120" s="228">
        <v>7.0123350044474847E-3</v>
      </c>
      <c r="I120" s="228">
        <v>6.9619988956050706E-3</v>
      </c>
      <c r="J120" s="228">
        <v>1.7515978334105071E-2</v>
      </c>
      <c r="K120" s="228">
        <v>5.5089185207211219E-2</v>
      </c>
      <c r="L120" s="228">
        <v>4.957052022078838E-2</v>
      </c>
      <c r="M120" s="228">
        <v>5.4204755299329457E-2</v>
      </c>
      <c r="N120" s="228">
        <v>3.4540625386360949E-2</v>
      </c>
      <c r="O120" s="228">
        <v>1.2602042244961149E-2</v>
      </c>
      <c r="P120" s="228">
        <v>4.5512190199814798E-2</v>
      </c>
      <c r="Q120" s="228">
        <v>2.1502719211306691E-2</v>
      </c>
      <c r="R120" s="228">
        <v>2.0071774791787411E-2</v>
      </c>
      <c r="S120" s="228">
        <v>1.9121546870216961E-2</v>
      </c>
      <c r="T120" s="228">
        <v>2.68192540218169E-2</v>
      </c>
      <c r="U120" s="228">
        <v>3.2695507407394603E-2</v>
      </c>
      <c r="V120" s="228">
        <v>3.2252124209420967E-2</v>
      </c>
      <c r="W120" s="228">
        <v>2.1674718829089019E-2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0.30108896597101192</v>
      </c>
      <c r="C121" s="263">
        <f t="shared" si="4"/>
        <v>0.35510451371592688</v>
      </c>
      <c r="D121" s="263">
        <f t="shared" si="4"/>
        <v>0.35045827056928369</v>
      </c>
      <c r="E121" s="263">
        <f t="shared" si="4"/>
        <v>0.34125555486636933</v>
      </c>
      <c r="F121" s="263">
        <f t="shared" si="4"/>
        <v>0.30622675950935613</v>
      </c>
      <c r="G121" s="263">
        <f t="shared" si="4"/>
        <v>0.23645269869735297</v>
      </c>
      <c r="H121" s="263">
        <f t="shared" si="4"/>
        <v>0.27844678779094201</v>
      </c>
      <c r="I121" s="263">
        <f t="shared" si="4"/>
        <v>0.32545073239232114</v>
      </c>
      <c r="J121" s="263">
        <f t="shared" si="4"/>
        <v>0.44151763192828264</v>
      </c>
      <c r="K121" s="263">
        <f t="shared" si="4"/>
        <v>0.31625761322816065</v>
      </c>
      <c r="L121" s="263">
        <f t="shared" si="4"/>
        <v>0.45222800080428838</v>
      </c>
      <c r="M121" s="263">
        <f t="shared" si="4"/>
        <v>0.52174633875994081</v>
      </c>
      <c r="N121" s="263">
        <f t="shared" si="4"/>
        <v>0.48757860928356012</v>
      </c>
      <c r="O121" s="263">
        <f t="shared" si="4"/>
        <v>0.43349129628210048</v>
      </c>
      <c r="P121" s="263">
        <f t="shared" si="4"/>
        <v>0.41415638410552469</v>
      </c>
      <c r="Q121" s="263">
        <f t="shared" si="4"/>
        <v>0.64003325006528777</v>
      </c>
      <c r="R121" s="263">
        <f t="shared" si="4"/>
        <v>0.68697799585252306</v>
      </c>
      <c r="S121" s="263">
        <f t="shared" si="4"/>
        <v>0.52245897358168258</v>
      </c>
      <c r="T121" s="263">
        <f t="shared" si="4"/>
        <v>0.57966107921842425</v>
      </c>
      <c r="U121" s="263">
        <f t="shared" si="4"/>
        <v>0.47957882326991752</v>
      </c>
      <c r="V121" s="263">
        <f t="shared" si="4"/>
        <v>0.49211604027769085</v>
      </c>
      <c r="W121" s="263">
        <f t="shared" si="4"/>
        <v>0.45626950952774542</v>
      </c>
      <c r="DA121" s="70"/>
    </row>
    <row r="122" spans="1:105" ht="12" customHeight="1" x14ac:dyDescent="0.25">
      <c r="A122" s="60" t="s">
        <v>1054</v>
      </c>
      <c r="B122" s="264">
        <v>0.30074912590968672</v>
      </c>
      <c r="C122" s="264">
        <v>0.35469627757241268</v>
      </c>
      <c r="D122" s="264">
        <v>0.34991410469183037</v>
      </c>
      <c r="E122" s="264">
        <v>0.34092250996584411</v>
      </c>
      <c r="F122" s="264">
        <v>0.30591703165691081</v>
      </c>
      <c r="G122" s="264">
        <v>0.2362100168318034</v>
      </c>
      <c r="H122" s="264">
        <v>0.2781577879953524</v>
      </c>
      <c r="I122" s="264">
        <v>0.325134786219196</v>
      </c>
      <c r="J122" s="264">
        <v>0.4409951289665876</v>
      </c>
      <c r="K122" s="264">
        <v>0.31556424758109058</v>
      </c>
      <c r="L122" s="264">
        <v>0.45150632445662597</v>
      </c>
      <c r="M122" s="264">
        <v>0.52099154442651563</v>
      </c>
      <c r="N122" s="264">
        <v>0.48696943033533319</v>
      </c>
      <c r="O122" s="264">
        <v>0.43303019425305839</v>
      </c>
      <c r="P122" s="264">
        <v>0.41356901521797301</v>
      </c>
      <c r="Q122" s="264">
        <v>0.63951402427759108</v>
      </c>
      <c r="R122" s="264">
        <v>0.68645728609520318</v>
      </c>
      <c r="S122" s="264">
        <v>0.52206153134426536</v>
      </c>
      <c r="T122" s="264">
        <v>0.57915413810211747</v>
      </c>
      <c r="U122" s="264">
        <v>0.47906567363832081</v>
      </c>
      <c r="V122" s="264">
        <v>0.49168297812984157</v>
      </c>
      <c r="W122" s="264">
        <v>0.45591949274328158</v>
      </c>
      <c r="DA122" s="72" t="s">
        <v>1101</v>
      </c>
    </row>
    <row r="123" spans="1:105" ht="12" customHeight="1" x14ac:dyDescent="0.25">
      <c r="A123" s="64" t="s">
        <v>30</v>
      </c>
      <c r="B123" s="231">
        <v>2.8758960104274338E-3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7.9192090325270123E-3</v>
      </c>
      <c r="E125" s="231">
        <v>4.5281324963107076E-3</v>
      </c>
      <c r="F125" s="231">
        <v>4.1120095342483589E-3</v>
      </c>
      <c r="G125" s="231">
        <v>2.882888842679926E-3</v>
      </c>
      <c r="H125" s="231">
        <v>6.8245851249742386E-3</v>
      </c>
      <c r="I125" s="231">
        <v>8.3943100253976253E-3</v>
      </c>
      <c r="J125" s="231">
        <v>1.1946931010747531E-2</v>
      </c>
      <c r="K125" s="231">
        <v>9.4173572769114203E-3</v>
      </c>
      <c r="L125" s="231">
        <v>1.9957976522449319E-2</v>
      </c>
      <c r="M125" s="231">
        <v>2.3276342370622399E-2</v>
      </c>
      <c r="N125" s="231">
        <v>2.0490657667322609E-2</v>
      </c>
      <c r="O125" s="231">
        <v>7.526023385759327E-3</v>
      </c>
      <c r="P125" s="231">
        <v>2.2458559537575421E-2</v>
      </c>
      <c r="Q125" s="231">
        <v>2.134783262518096E-2</v>
      </c>
      <c r="R125" s="231">
        <v>2.4789641709373721E-2</v>
      </c>
      <c r="S125" s="231">
        <v>1.6304871664803711E-2</v>
      </c>
      <c r="T125" s="231">
        <v>1.008033431610017E-2</v>
      </c>
      <c r="U125" s="231">
        <v>1.7232005504272001E-2</v>
      </c>
      <c r="V125" s="231">
        <v>3.825092046272318E-3</v>
      </c>
      <c r="W125" s="231">
        <v>2.259956751191998E-3</v>
      </c>
      <c r="DA125" s="73" t="s">
        <v>1104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4.0155088641242896E-3</v>
      </c>
      <c r="F126" s="231">
        <v>0</v>
      </c>
      <c r="G126" s="231">
        <v>0</v>
      </c>
      <c r="H126" s="231">
        <v>3.0304023840540179E-3</v>
      </c>
      <c r="I126" s="231">
        <v>0</v>
      </c>
      <c r="J126" s="231">
        <v>0</v>
      </c>
      <c r="K126" s="231">
        <v>8.5672698555864599E-3</v>
      </c>
      <c r="L126" s="231">
        <v>9.0563865056395125E-3</v>
      </c>
      <c r="M126" s="231">
        <v>1.053765587383325E-2</v>
      </c>
      <c r="N126" s="231">
        <v>0</v>
      </c>
      <c r="O126" s="231">
        <v>0</v>
      </c>
      <c r="P126" s="231">
        <v>0</v>
      </c>
      <c r="Q126" s="231">
        <v>6.509331594042142E-2</v>
      </c>
      <c r="R126" s="231">
        <v>5.3776843329759752E-2</v>
      </c>
      <c r="S126" s="231">
        <v>2.1251896792929291E-2</v>
      </c>
      <c r="T126" s="231">
        <v>8.8512198494888183E-3</v>
      </c>
      <c r="U126" s="231">
        <v>8.465021287671801E-3</v>
      </c>
      <c r="V126" s="231">
        <v>2.3679889020220301E-3</v>
      </c>
      <c r="W126" s="231">
        <v>1.5950261114520161E-3</v>
      </c>
      <c r="DA126" s="73" t="s">
        <v>1105</v>
      </c>
    </row>
    <row r="127" spans="1:105" ht="12" customHeight="1" x14ac:dyDescent="0.25">
      <c r="A127" s="64" t="s">
        <v>70</v>
      </c>
      <c r="B127" s="231">
        <v>4.005984742073229E-3</v>
      </c>
      <c r="C127" s="231">
        <v>0</v>
      </c>
      <c r="D127" s="231">
        <v>0</v>
      </c>
      <c r="E127" s="231">
        <v>0</v>
      </c>
      <c r="F127" s="231">
        <v>0</v>
      </c>
      <c r="G127" s="231">
        <v>0</v>
      </c>
      <c r="H127" s="231">
        <v>0</v>
      </c>
      <c r="I127" s="231">
        <v>0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1106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1107</v>
      </c>
    </row>
    <row r="129" spans="1:105" ht="12" customHeight="1" x14ac:dyDescent="0.25">
      <c r="A129" s="64" t="s">
        <v>162</v>
      </c>
      <c r="B129" s="231">
        <v>0.17186785877636321</v>
      </c>
      <c r="C129" s="231">
        <v>0.23729497232512969</v>
      </c>
      <c r="D129" s="231">
        <v>0.16235279506823291</v>
      </c>
      <c r="E129" s="231">
        <v>0.18568452834211049</v>
      </c>
      <c r="F129" s="231">
        <v>0.20498511249517859</v>
      </c>
      <c r="G129" s="231">
        <v>0.1430614260212387</v>
      </c>
      <c r="H129" s="231">
        <v>0.16318438808884669</v>
      </c>
      <c r="I129" s="231">
        <v>0.19143519622259639</v>
      </c>
      <c r="J129" s="231">
        <v>0.21705318036272939</v>
      </c>
      <c r="K129" s="231">
        <v>6.5709445337163608E-2</v>
      </c>
      <c r="L129" s="231">
        <v>8.3710034516765341E-2</v>
      </c>
      <c r="M129" s="231">
        <v>6.1068343809091367E-2</v>
      </c>
      <c r="N129" s="231">
        <v>9.954480024881189E-2</v>
      </c>
      <c r="O129" s="231">
        <v>0.22948237636323901</v>
      </c>
      <c r="P129" s="231">
        <v>3.8437380340470763E-2</v>
      </c>
      <c r="Q129" s="231">
        <v>2.7101511315943759E-2</v>
      </c>
      <c r="R129" s="231">
        <v>4.119574927018925E-2</v>
      </c>
      <c r="S129" s="231">
        <v>2.5856976056862241E-2</v>
      </c>
      <c r="T129" s="231">
        <v>4.8517564256220738E-2</v>
      </c>
      <c r="U129" s="231">
        <v>4.0405686498772422E-2</v>
      </c>
      <c r="V129" s="231">
        <v>1.423468641836651E-2</v>
      </c>
      <c r="W129" s="231">
        <v>1.956033338640821E-2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2.9486516593212091E-2</v>
      </c>
      <c r="F130" s="231">
        <v>0</v>
      </c>
      <c r="G130" s="231">
        <v>0</v>
      </c>
      <c r="H130" s="231">
        <v>0</v>
      </c>
      <c r="I130" s="231">
        <v>0</v>
      </c>
      <c r="J130" s="231">
        <v>3.5075882270183503E-2</v>
      </c>
      <c r="K130" s="231">
        <v>6.8581691672300136E-3</v>
      </c>
      <c r="L130" s="231">
        <v>0</v>
      </c>
      <c r="M130" s="231">
        <v>0</v>
      </c>
      <c r="N130" s="231">
        <v>4.0423212951696767E-3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</v>
      </c>
      <c r="C131" s="231">
        <v>2.2252833192705021E-4</v>
      </c>
      <c r="D131" s="231">
        <v>3.3293669309545059E-4</v>
      </c>
      <c r="E131" s="231">
        <v>1.6981575618166281E-2</v>
      </c>
      <c r="F131" s="231">
        <v>3.4690655080974052E-3</v>
      </c>
      <c r="G131" s="231">
        <v>4.1081776958103809E-3</v>
      </c>
      <c r="H131" s="231">
        <v>1.078033066319565E-3</v>
      </c>
      <c r="I131" s="231">
        <v>8.4982928797208961E-3</v>
      </c>
      <c r="J131" s="231">
        <v>8.4837533206887517E-3</v>
      </c>
      <c r="K131" s="231">
        <v>3.4547385829936752E-3</v>
      </c>
      <c r="L131" s="231">
        <v>4.7492882264046996E-3</v>
      </c>
      <c r="M131" s="231">
        <v>7.0721407916229961E-4</v>
      </c>
      <c r="N131" s="231">
        <v>0</v>
      </c>
      <c r="O131" s="231">
        <v>3.0700878237818979E-4</v>
      </c>
      <c r="P131" s="231">
        <v>1.473712045221556E-3</v>
      </c>
      <c r="Q131" s="231">
        <v>3.4789248816481269E-3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1110</v>
      </c>
    </row>
    <row r="132" spans="1:105" ht="12" customHeight="1" x14ac:dyDescent="0.25">
      <c r="A132" s="64" t="s">
        <v>79</v>
      </c>
      <c r="B132" s="231">
        <v>0.12199938638082281</v>
      </c>
      <c r="C132" s="231">
        <v>0.117178776915356</v>
      </c>
      <c r="D132" s="231">
        <v>0.17930916389797499</v>
      </c>
      <c r="E132" s="231">
        <v>0.10022624805192019</v>
      </c>
      <c r="F132" s="231">
        <v>9.335084411938635E-2</v>
      </c>
      <c r="G132" s="231">
        <v>8.6157524272074459E-2</v>
      </c>
      <c r="H132" s="231">
        <v>0.1040403793311579</v>
      </c>
      <c r="I132" s="231">
        <v>0.116806987091481</v>
      </c>
      <c r="J132" s="231">
        <v>0.16843538200223851</v>
      </c>
      <c r="K132" s="231">
        <v>0.22155726736120551</v>
      </c>
      <c r="L132" s="231">
        <v>0.33403263868536709</v>
      </c>
      <c r="M132" s="231">
        <v>0.42540198829380638</v>
      </c>
      <c r="N132" s="231">
        <v>0.36289165112402899</v>
      </c>
      <c r="O132" s="231">
        <v>0.19571478572168191</v>
      </c>
      <c r="P132" s="231">
        <v>0.3511993632947053</v>
      </c>
      <c r="Q132" s="231">
        <v>0.52249243951439683</v>
      </c>
      <c r="R132" s="231">
        <v>0.56669505178588042</v>
      </c>
      <c r="S132" s="231">
        <v>0.45864778682967011</v>
      </c>
      <c r="T132" s="231">
        <v>0.51170501968030779</v>
      </c>
      <c r="U132" s="231">
        <v>0.41296296034760449</v>
      </c>
      <c r="V132" s="231">
        <v>0.47125521076318078</v>
      </c>
      <c r="W132" s="231">
        <v>0.43250417649422929</v>
      </c>
      <c r="DA132" s="73" t="s">
        <v>1111</v>
      </c>
    </row>
    <row r="133" spans="1:105" ht="12" customHeight="1" x14ac:dyDescent="0.25">
      <c r="A133" s="60" t="s">
        <v>1066</v>
      </c>
      <c r="B133" s="264">
        <v>3.3984006132522457E-4</v>
      </c>
      <c r="C133" s="264">
        <v>4.08236143514205E-4</v>
      </c>
      <c r="D133" s="264">
        <v>5.4416587745332505E-4</v>
      </c>
      <c r="E133" s="264">
        <v>3.3304490052519408E-4</v>
      </c>
      <c r="F133" s="264">
        <v>3.0972785244532623E-4</v>
      </c>
      <c r="G133" s="264">
        <v>2.4268186554958439E-4</v>
      </c>
      <c r="H133" s="264">
        <v>2.8899979558958631E-4</v>
      </c>
      <c r="I133" s="264">
        <v>3.1594617312513857E-4</v>
      </c>
      <c r="J133" s="264">
        <v>5.2250296169506255E-4</v>
      </c>
      <c r="K133" s="264">
        <v>6.9336564707005936E-4</v>
      </c>
      <c r="L133" s="264">
        <v>7.2167634766238194E-4</v>
      </c>
      <c r="M133" s="264">
        <v>7.5479433342523332E-4</v>
      </c>
      <c r="N133" s="264">
        <v>6.0917894822690871E-4</v>
      </c>
      <c r="O133" s="264">
        <v>4.611020290421056E-4</v>
      </c>
      <c r="P133" s="264">
        <v>5.8736888755167723E-4</v>
      </c>
      <c r="Q133" s="264">
        <v>5.1922578769674019E-4</v>
      </c>
      <c r="R133" s="264">
        <v>5.2070975731983483E-4</v>
      </c>
      <c r="S133" s="264">
        <v>3.974422374171786E-4</v>
      </c>
      <c r="T133" s="264">
        <v>5.0694111630678485E-4</v>
      </c>
      <c r="U133" s="264">
        <v>5.1314963159672313E-4</v>
      </c>
      <c r="V133" s="264">
        <v>4.3306214784928301E-4</v>
      </c>
      <c r="W133" s="264">
        <v>3.5001678446384808E-4</v>
      </c>
      <c r="DA133" s="72" t="s">
        <v>1112</v>
      </c>
    </row>
    <row r="134" spans="1:105" ht="12" customHeight="1" x14ac:dyDescent="0.25">
      <c r="A134" s="57" t="s">
        <v>1012</v>
      </c>
      <c r="B134" s="263">
        <v>0.1597098449099966</v>
      </c>
      <c r="C134" s="263">
        <v>0.19359146377710909</v>
      </c>
      <c r="D134" s="263">
        <v>0.18102284125044771</v>
      </c>
      <c r="E134" s="263">
        <v>0.17882789285527359</v>
      </c>
      <c r="F134" s="263">
        <v>0.16751998741841889</v>
      </c>
      <c r="G134" s="263">
        <v>0.12638430979938001</v>
      </c>
      <c r="H134" s="263">
        <v>0.14909039359290491</v>
      </c>
      <c r="I134" s="263">
        <v>0.17365433446983569</v>
      </c>
      <c r="J134" s="263">
        <v>0.22726142743577649</v>
      </c>
      <c r="K134" s="263">
        <v>0.16906176377461801</v>
      </c>
      <c r="L134" s="263">
        <v>0.207358594718031</v>
      </c>
      <c r="M134" s="263">
        <v>0.2203495801843936</v>
      </c>
      <c r="N134" s="263">
        <v>0.21246399464326979</v>
      </c>
      <c r="O134" s="263">
        <v>0.2254328247498337</v>
      </c>
      <c r="P134" s="263">
        <v>0.16785532165811759</v>
      </c>
      <c r="Q134" s="263">
        <v>0.24796531215224629</v>
      </c>
      <c r="R134" s="263">
        <v>0.26350605563520302</v>
      </c>
      <c r="S134" s="263">
        <v>0.1811579605194383</v>
      </c>
      <c r="T134" s="263">
        <v>0.2003974680328659</v>
      </c>
      <c r="U134" s="263">
        <v>0.17853801909080569</v>
      </c>
      <c r="V134" s="263">
        <v>0.1344385008852132</v>
      </c>
      <c r="W134" s="263">
        <v>0.12548693832895599</v>
      </c>
      <c r="DA134" s="70" t="s">
        <v>1113</v>
      </c>
    </row>
    <row r="135" spans="1:105" ht="12" customHeight="1" x14ac:dyDescent="0.25">
      <c r="A135" s="60" t="s">
        <v>1014</v>
      </c>
      <c r="B135" s="264">
        <v>0.1553264210434184</v>
      </c>
      <c r="C135" s="264">
        <v>0.1886822519811005</v>
      </c>
      <c r="D135" s="264">
        <v>0.16508560687558621</v>
      </c>
      <c r="E135" s="264">
        <v>0.1754797991801427</v>
      </c>
      <c r="F135" s="264">
        <v>0.1646741874132838</v>
      </c>
      <c r="G135" s="264">
        <v>0.1238748104106942</v>
      </c>
      <c r="H135" s="264">
        <v>0.14605113676035461</v>
      </c>
      <c r="I135" s="264">
        <v>0.17071003005268021</v>
      </c>
      <c r="J135" s="264">
        <v>0.2189156311982276</v>
      </c>
      <c r="K135" s="264">
        <v>0.1013528261925792</v>
      </c>
      <c r="L135" s="264">
        <v>0.16733608031916569</v>
      </c>
      <c r="M135" s="264">
        <v>0.17580313976448139</v>
      </c>
      <c r="N135" s="264">
        <v>0.19130509719590061</v>
      </c>
      <c r="O135" s="264">
        <v>0.2197368978346235</v>
      </c>
      <c r="P135" s="264">
        <v>0.1284422326800933</v>
      </c>
      <c r="Q135" s="264">
        <v>0.23785155468590111</v>
      </c>
      <c r="R135" s="264">
        <v>0.25459166929509941</v>
      </c>
      <c r="S135" s="264">
        <v>0.1719076812612256</v>
      </c>
      <c r="T135" s="264">
        <v>0.18468627969005549</v>
      </c>
      <c r="U135" s="264">
        <v>0.1573475565924069</v>
      </c>
      <c r="V135" s="264">
        <v>0.104059075998624</v>
      </c>
      <c r="W135" s="264">
        <v>0.1095240557883525</v>
      </c>
      <c r="DA135" s="72" t="s">
        <v>1114</v>
      </c>
    </row>
    <row r="136" spans="1:105" ht="12" customHeight="1" x14ac:dyDescent="0.25">
      <c r="A136" s="59" t="s">
        <v>30</v>
      </c>
      <c r="B136" s="232">
        <v>2.4990393595544628E-3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1115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7.6779940191207914E-3</v>
      </c>
      <c r="E137" s="297">
        <v>4.0910429333220841E-3</v>
      </c>
      <c r="F137" s="297">
        <v>3.2384081718385741E-3</v>
      </c>
      <c r="G137" s="297">
        <v>2.4469422406420199E-3</v>
      </c>
      <c r="H137" s="297">
        <v>5.7601826866077463E-3</v>
      </c>
      <c r="I137" s="297">
        <v>7.1710777032534846E-3</v>
      </c>
      <c r="J137" s="297">
        <v>1.14208238913651E-2</v>
      </c>
      <c r="K137" s="297">
        <v>1.1404341396174919E-2</v>
      </c>
      <c r="L137" s="297">
        <v>2.962703403262551E-2</v>
      </c>
      <c r="M137" s="297">
        <v>4.312766719732837E-2</v>
      </c>
      <c r="N137" s="297">
        <v>3.2656744304619137E-2</v>
      </c>
      <c r="O137" s="297">
        <v>6.9775798392334148E-3</v>
      </c>
      <c r="P137" s="297">
        <v>4.7369784185315407E-2</v>
      </c>
      <c r="Q137" s="297">
        <v>4.4719889285409903E-2</v>
      </c>
      <c r="R137" s="297">
        <v>5.269805043646876E-2</v>
      </c>
      <c r="S137" s="297">
        <v>4.4200712363124117E-2</v>
      </c>
      <c r="T137" s="297">
        <v>2.7601538558739099E-2</v>
      </c>
      <c r="U137" s="297">
        <v>4.1018194659566409E-2</v>
      </c>
      <c r="V137" s="297">
        <v>1.9485024320102511E-2</v>
      </c>
      <c r="W137" s="297">
        <v>1.0570842890359649E-2</v>
      </c>
      <c r="DA137" s="122" t="s">
        <v>1116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3.627901607484376E-3</v>
      </c>
      <c r="F138" s="297">
        <v>0</v>
      </c>
      <c r="G138" s="297">
        <v>0</v>
      </c>
      <c r="H138" s="297">
        <v>2.5577630033809091E-3</v>
      </c>
      <c r="I138" s="297">
        <v>0</v>
      </c>
      <c r="J138" s="297">
        <v>0</v>
      </c>
      <c r="K138" s="297">
        <v>1.0374892593892319E-2</v>
      </c>
      <c r="L138" s="297">
        <v>1.344394161970202E-2</v>
      </c>
      <c r="M138" s="297">
        <v>1.9524739253717241E-2</v>
      </c>
      <c r="N138" s="297">
        <v>0</v>
      </c>
      <c r="O138" s="297">
        <v>0</v>
      </c>
      <c r="P138" s="297">
        <v>0</v>
      </c>
      <c r="Q138" s="297">
        <v>0.1363588488436154</v>
      </c>
      <c r="R138" s="297">
        <v>0.11431931269237181</v>
      </c>
      <c r="S138" s="297">
        <v>5.7611552953390072E-2</v>
      </c>
      <c r="T138" s="297">
        <v>2.42360301063962E-2</v>
      </c>
      <c r="U138" s="297">
        <v>2.0149708685330669E-2</v>
      </c>
      <c r="V138" s="297">
        <v>1.2062538832391599E-2</v>
      </c>
      <c r="W138" s="297">
        <v>7.460660661442943E-3</v>
      </c>
      <c r="DA138" s="122" t="s">
        <v>1117</v>
      </c>
    </row>
    <row r="139" spans="1:105" ht="12" customHeight="1" x14ac:dyDescent="0.25">
      <c r="A139" s="59" t="s">
        <v>70</v>
      </c>
      <c r="B139" s="297">
        <v>3.4810415633657458E-3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1118</v>
      </c>
    </row>
    <row r="140" spans="1:105" ht="12" customHeight="1" x14ac:dyDescent="0.25">
      <c r="A140" s="59" t="s">
        <v>162</v>
      </c>
      <c r="B140" s="297">
        <v>0.14934634012049819</v>
      </c>
      <c r="C140" s="297">
        <v>0.1886822519811005</v>
      </c>
      <c r="D140" s="297">
        <v>0.15740761285646551</v>
      </c>
      <c r="E140" s="297">
        <v>0.16776085463933629</v>
      </c>
      <c r="F140" s="297">
        <v>0.1614357792414452</v>
      </c>
      <c r="G140" s="297">
        <v>0.1214278681700522</v>
      </c>
      <c r="H140" s="297">
        <v>0.137733191070366</v>
      </c>
      <c r="I140" s="297">
        <v>0.16353895234942681</v>
      </c>
      <c r="J140" s="297">
        <v>0.20749480730686251</v>
      </c>
      <c r="K140" s="297">
        <v>7.9573592202512006E-2</v>
      </c>
      <c r="L140" s="297">
        <v>0.1242651046668381</v>
      </c>
      <c r="M140" s="297">
        <v>0.11315073331343579</v>
      </c>
      <c r="N140" s="297">
        <v>0.1586483528912814</v>
      </c>
      <c r="O140" s="297">
        <v>0.21275931799539011</v>
      </c>
      <c r="P140" s="297">
        <v>8.1072448494777877E-2</v>
      </c>
      <c r="Q140" s="297">
        <v>5.6772816556875827E-2</v>
      </c>
      <c r="R140" s="297">
        <v>8.7574306166258803E-2</v>
      </c>
      <c r="S140" s="297">
        <v>7.0095415944711428E-2</v>
      </c>
      <c r="T140" s="297">
        <v>0.13284871102492021</v>
      </c>
      <c r="U140" s="297">
        <v>9.6179653247509794E-2</v>
      </c>
      <c r="V140" s="297">
        <v>7.2511512846129875E-2</v>
      </c>
      <c r="W140" s="297">
        <v>9.1492552236549951E-2</v>
      </c>
      <c r="DA140" s="122" t="s">
        <v>1119</v>
      </c>
    </row>
    <row r="141" spans="1:105" ht="12" customHeight="1" x14ac:dyDescent="0.25">
      <c r="A141" s="60" t="s">
        <v>1021</v>
      </c>
      <c r="B141" s="264">
        <v>4.3834238665782094E-3</v>
      </c>
      <c r="C141" s="264">
        <v>4.9092117960085986E-3</v>
      </c>
      <c r="D141" s="264">
        <v>1.5937234374861459E-2</v>
      </c>
      <c r="E141" s="264">
        <v>3.348093675130873E-3</v>
      </c>
      <c r="F141" s="264">
        <v>2.8458000051351721E-3</v>
      </c>
      <c r="G141" s="264">
        <v>2.5094993886857881E-3</v>
      </c>
      <c r="H141" s="264">
        <v>3.0392568325503101E-3</v>
      </c>
      <c r="I141" s="264">
        <v>2.9443044171555159E-3</v>
      </c>
      <c r="J141" s="264">
        <v>8.3457962375488859E-3</v>
      </c>
      <c r="K141" s="264">
        <v>6.7708937582038706E-2</v>
      </c>
      <c r="L141" s="264">
        <v>4.0022514398865373E-2</v>
      </c>
      <c r="M141" s="264">
        <v>4.4546440419912202E-2</v>
      </c>
      <c r="N141" s="264">
        <v>2.1158897447369249E-2</v>
      </c>
      <c r="O141" s="264">
        <v>5.6959269152102397E-3</v>
      </c>
      <c r="P141" s="264">
        <v>3.9413088978024237E-2</v>
      </c>
      <c r="Q141" s="264">
        <v>1.011375746634517E-2</v>
      </c>
      <c r="R141" s="264">
        <v>8.9143863401036239E-3</v>
      </c>
      <c r="S141" s="264">
        <v>9.2502792582126962E-3</v>
      </c>
      <c r="T141" s="264">
        <v>1.571118834281035E-2</v>
      </c>
      <c r="U141" s="264">
        <v>2.1190462498398861E-2</v>
      </c>
      <c r="V141" s="264">
        <v>3.0379424886589249E-2</v>
      </c>
      <c r="W141" s="264">
        <v>1.596288254060341E-2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0.12232630598485057</v>
      </c>
      <c r="C142" s="263">
        <f t="shared" si="5"/>
        <v>0.14783878265031189</v>
      </c>
      <c r="D142" s="263">
        <f t="shared" si="5"/>
        <v>0.14943582698127597</v>
      </c>
      <c r="E142" s="263">
        <f t="shared" si="5"/>
        <v>0.13594421500598822</v>
      </c>
      <c r="F142" s="263">
        <f t="shared" si="5"/>
        <v>0.12660024935093822</v>
      </c>
      <c r="G142" s="263">
        <f t="shared" si="5"/>
        <v>9.6063731967620664E-2</v>
      </c>
      <c r="H142" s="263">
        <f t="shared" si="5"/>
        <v>0.11300481450717674</v>
      </c>
      <c r="I142" s="263">
        <f t="shared" si="5"/>
        <v>0.13143334712445093</v>
      </c>
      <c r="J142" s="263">
        <f t="shared" si="5"/>
        <v>0.17654763824024478</v>
      </c>
      <c r="K142" s="263">
        <f t="shared" si="5"/>
        <v>0.1661718354312961</v>
      </c>
      <c r="L142" s="263">
        <f t="shared" si="5"/>
        <v>0.1897384974042815</v>
      </c>
      <c r="M142" s="263">
        <f t="shared" si="5"/>
        <v>0.20545316725998886</v>
      </c>
      <c r="N142" s="263">
        <f t="shared" si="5"/>
        <v>0.18041768072034048</v>
      </c>
      <c r="O142" s="263">
        <f t="shared" si="5"/>
        <v>0.17276161051840758</v>
      </c>
      <c r="P142" s="263">
        <f t="shared" si="5"/>
        <v>0.16059326195736234</v>
      </c>
      <c r="Q142" s="263">
        <f t="shared" si="5"/>
        <v>0.18776661654025242</v>
      </c>
      <c r="R142" s="263">
        <f t="shared" si="5"/>
        <v>0.20094841621410517</v>
      </c>
      <c r="S142" s="263">
        <f t="shared" si="5"/>
        <v>0.14851310912701368</v>
      </c>
      <c r="T142" s="263">
        <f t="shared" si="5"/>
        <v>0.17560953636072568</v>
      </c>
      <c r="U142" s="263">
        <f t="shared" si="5"/>
        <v>0.15884546574415973</v>
      </c>
      <c r="V142" s="263">
        <f t="shared" si="5"/>
        <v>0.14116632425071063</v>
      </c>
      <c r="W142" s="263">
        <f t="shared" si="5"/>
        <v>0.12411238821702872</v>
      </c>
      <c r="DA142" s="70"/>
    </row>
    <row r="143" spans="1:105" ht="12" customHeight="1" x14ac:dyDescent="0.25">
      <c r="A143" s="60" t="s">
        <v>1024</v>
      </c>
      <c r="B143" s="264">
        <v>6.8420609307832253E-2</v>
      </c>
      <c r="C143" s="264">
        <v>8.5660395764239422E-2</v>
      </c>
      <c r="D143" s="264">
        <v>5.4699991891804897E-2</v>
      </c>
      <c r="E143" s="264">
        <v>8.1364095533282554E-2</v>
      </c>
      <c r="F143" s="264">
        <v>7.8378653379900298E-2</v>
      </c>
      <c r="G143" s="264">
        <v>5.7595375762495467E-2</v>
      </c>
      <c r="H143" s="264">
        <v>6.6948719248391894E-2</v>
      </c>
      <c r="I143" s="264">
        <v>8.0393304101019816E-2</v>
      </c>
      <c r="J143" s="264">
        <v>9.0535995680276732E-2</v>
      </c>
      <c r="K143" s="264">
        <v>1.374301231200423E-2</v>
      </c>
      <c r="L143" s="264">
        <v>3.2923127012589808E-2</v>
      </c>
      <c r="M143" s="264">
        <v>2.9747314673838669E-2</v>
      </c>
      <c r="N143" s="264">
        <v>5.3841872818341102E-2</v>
      </c>
      <c r="O143" s="264">
        <v>9.7861651324364238E-2</v>
      </c>
      <c r="P143" s="264">
        <v>1.9462919159745361E-2</v>
      </c>
      <c r="Q143" s="264">
        <v>4.1648757852215917E-2</v>
      </c>
      <c r="R143" s="264">
        <v>6.1323462644586581E-2</v>
      </c>
      <c r="S143" s="264">
        <v>3.8712176514113218E-2</v>
      </c>
      <c r="T143" s="264">
        <v>5.0615350476466293E-2</v>
      </c>
      <c r="U143" s="264">
        <v>3.2769354634949212E-2</v>
      </c>
      <c r="V143" s="264">
        <v>1.6546399793851869E-2</v>
      </c>
      <c r="W143" s="264">
        <v>2.6537286661517629E-2</v>
      </c>
      <c r="DA143" s="72" t="s">
        <v>1121</v>
      </c>
    </row>
    <row r="144" spans="1:105" ht="12" customHeight="1" x14ac:dyDescent="0.25">
      <c r="A144" s="60" t="s">
        <v>1026</v>
      </c>
      <c r="B144" s="264">
        <v>3.3823749468684237E-2</v>
      </c>
      <c r="C144" s="264">
        <v>3.9890915705227563E-2</v>
      </c>
      <c r="D144" s="264">
        <v>3.9353088647744019E-2</v>
      </c>
      <c r="E144" s="264">
        <v>3.8341848976088139E-2</v>
      </c>
      <c r="F144" s="264">
        <v>3.4404957971761907E-2</v>
      </c>
      <c r="G144" s="264">
        <v>2.6565358775845E-2</v>
      </c>
      <c r="H144" s="264">
        <v>3.1283014723518993E-2</v>
      </c>
      <c r="I144" s="264">
        <v>3.6566282676195459E-2</v>
      </c>
      <c r="J144" s="264">
        <v>4.959651574699904E-2</v>
      </c>
      <c r="K144" s="264">
        <v>3.548993207934336E-2</v>
      </c>
      <c r="L144" s="264">
        <v>5.0778657313648778E-2</v>
      </c>
      <c r="M144" s="264">
        <v>5.8593312351893967E-2</v>
      </c>
      <c r="N144" s="264">
        <v>5.476701540112338E-2</v>
      </c>
      <c r="O144" s="264">
        <v>4.8700739390309819E-2</v>
      </c>
      <c r="P144" s="264">
        <v>4.6512037953333397E-2</v>
      </c>
      <c r="Q144" s="264">
        <v>7.1922942663417422E-2</v>
      </c>
      <c r="R144" s="264">
        <v>7.7202416451276679E-2</v>
      </c>
      <c r="S144" s="264">
        <v>5.871364842712367E-2</v>
      </c>
      <c r="T144" s="264">
        <v>6.5134568260724737E-2</v>
      </c>
      <c r="U144" s="264">
        <v>5.3878119429863057E-2</v>
      </c>
      <c r="V144" s="264">
        <v>5.5297124538524492E-2</v>
      </c>
      <c r="W144" s="264">
        <v>5.127498427067477E-2</v>
      </c>
      <c r="DA144" s="72" t="s">
        <v>1122</v>
      </c>
    </row>
    <row r="145" spans="1:105" ht="12" customHeight="1" x14ac:dyDescent="0.25">
      <c r="A145" s="64" t="s">
        <v>30</v>
      </c>
      <c r="B145" s="231">
        <v>3.2343763547261917E-4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8.906338181237847E-4</v>
      </c>
      <c r="E147" s="231">
        <v>5.0925640649148178E-4</v>
      </c>
      <c r="F147" s="231">
        <v>4.6245713891459022E-4</v>
      </c>
      <c r="G147" s="231">
        <v>3.2422408432918498E-4</v>
      </c>
      <c r="H147" s="231">
        <v>7.6752694391589318E-4</v>
      </c>
      <c r="I147" s="231">
        <v>9.440660497439837E-4</v>
      </c>
      <c r="J147" s="231">
        <v>1.3436115573234461E-3</v>
      </c>
      <c r="K147" s="231">
        <v>1.0591230555629129E-3</v>
      </c>
      <c r="L147" s="231">
        <v>2.2445737647793628E-3</v>
      </c>
      <c r="M147" s="231">
        <v>2.6177737691170299E-3</v>
      </c>
      <c r="N147" s="231">
        <v>2.3044817480075402E-3</v>
      </c>
      <c r="O147" s="231">
        <v>8.464141956370134E-4</v>
      </c>
      <c r="P147" s="231">
        <v>2.5258018254543302E-3</v>
      </c>
      <c r="Q147" s="231">
        <v>2.4008839268592152E-3</v>
      </c>
      <c r="R147" s="231">
        <v>2.787966974334925E-3</v>
      </c>
      <c r="S147" s="231">
        <v>1.8337273388285081E-3</v>
      </c>
      <c r="T147" s="231">
        <v>1.133684766122112E-3</v>
      </c>
      <c r="U147" s="231">
        <v>1.937997443073239E-3</v>
      </c>
      <c r="V147" s="231">
        <v>4.3018896456119201E-4</v>
      </c>
      <c r="W147" s="231">
        <v>2.541660286831037E-4</v>
      </c>
      <c r="DA147" s="73" t="s">
        <v>1125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4.5160419136249392E-4</v>
      </c>
      <c r="F148" s="231">
        <v>0</v>
      </c>
      <c r="G148" s="231">
        <v>0</v>
      </c>
      <c r="H148" s="231">
        <v>3.4081419428073982E-4</v>
      </c>
      <c r="I148" s="231">
        <v>0</v>
      </c>
      <c r="J148" s="231">
        <v>0</v>
      </c>
      <c r="K148" s="231">
        <v>9.6351797648444636E-4</v>
      </c>
      <c r="L148" s="231">
        <v>1.0185264789441489E-3</v>
      </c>
      <c r="M148" s="231">
        <v>1.185117433627311E-3</v>
      </c>
      <c r="N148" s="231">
        <v>0</v>
      </c>
      <c r="O148" s="231">
        <v>0</v>
      </c>
      <c r="P148" s="231">
        <v>0</v>
      </c>
      <c r="Q148" s="231">
        <v>7.3207195658346932E-3</v>
      </c>
      <c r="R148" s="231">
        <v>6.0480125104293543E-3</v>
      </c>
      <c r="S148" s="231">
        <v>2.390094503796604E-3</v>
      </c>
      <c r="T148" s="231">
        <v>9.9545241162648482E-4</v>
      </c>
      <c r="U148" s="231">
        <v>9.5201859162599885E-4</v>
      </c>
      <c r="V148" s="231">
        <v>2.6631586417534488E-4</v>
      </c>
      <c r="W148" s="231">
        <v>1.7938460644425439E-4</v>
      </c>
      <c r="DA148" s="73" t="s">
        <v>1126</v>
      </c>
    </row>
    <row r="149" spans="1:105" ht="12" customHeight="1" x14ac:dyDescent="0.25">
      <c r="A149" s="64" t="s">
        <v>70</v>
      </c>
      <c r="B149" s="231">
        <v>4.5053306100695278E-4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1127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1128</v>
      </c>
    </row>
    <row r="151" spans="1:105" ht="12" customHeight="1" x14ac:dyDescent="0.25">
      <c r="A151" s="64" t="s">
        <v>162</v>
      </c>
      <c r="B151" s="231">
        <v>1.9329118179105171E-2</v>
      </c>
      <c r="C151" s="231">
        <v>2.6687378291878321E-2</v>
      </c>
      <c r="D151" s="231">
        <v>1.825900657007256E-2</v>
      </c>
      <c r="E151" s="231">
        <v>2.0883009876944289E-2</v>
      </c>
      <c r="F151" s="231">
        <v>2.3053650011036219E-2</v>
      </c>
      <c r="G151" s="231">
        <v>1.6089402812855289E-2</v>
      </c>
      <c r="H151" s="231">
        <v>1.8352531676435122E-2</v>
      </c>
      <c r="I151" s="231">
        <v>2.152975872144659E-2</v>
      </c>
      <c r="J151" s="231">
        <v>2.4410885224566629E-2</v>
      </c>
      <c r="K151" s="231">
        <v>7.3900125564382926E-3</v>
      </c>
      <c r="L151" s="231">
        <v>9.4144487600613461E-3</v>
      </c>
      <c r="M151" s="231">
        <v>6.8680510881566417E-3</v>
      </c>
      <c r="N151" s="231">
        <v>1.1195305636689089E-2</v>
      </c>
      <c r="O151" s="231">
        <v>2.5808734712397391E-2</v>
      </c>
      <c r="P151" s="231">
        <v>4.3228598551572333E-3</v>
      </c>
      <c r="Q151" s="231">
        <v>3.0479713821295199E-3</v>
      </c>
      <c r="R151" s="231">
        <v>4.6330798078796174E-3</v>
      </c>
      <c r="S151" s="231">
        <v>2.9080047282588209E-3</v>
      </c>
      <c r="T151" s="231">
        <v>5.4565277065044496E-3</v>
      </c>
      <c r="U151" s="231">
        <v>4.5442254008581252E-3</v>
      </c>
      <c r="V151" s="231">
        <v>1.6009039618113279E-3</v>
      </c>
      <c r="W151" s="231">
        <v>2.199852830775932E-3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3.3162009928916769E-3</v>
      </c>
      <c r="F152" s="231">
        <v>0</v>
      </c>
      <c r="G152" s="231">
        <v>0</v>
      </c>
      <c r="H152" s="231">
        <v>0</v>
      </c>
      <c r="I152" s="231">
        <v>0</v>
      </c>
      <c r="J152" s="231">
        <v>3.9448089855995787E-3</v>
      </c>
      <c r="K152" s="231">
        <v>7.7130397311911739E-4</v>
      </c>
      <c r="L152" s="231">
        <v>0</v>
      </c>
      <c r="M152" s="231">
        <v>0</v>
      </c>
      <c r="N152" s="231">
        <v>4.54619651332934E-4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</v>
      </c>
      <c r="C153" s="231">
        <v>2.502664812746621E-5</v>
      </c>
      <c r="D153" s="231">
        <v>3.7443724107695029E-5</v>
      </c>
      <c r="E153" s="231">
        <v>1.909832846745685E-3</v>
      </c>
      <c r="F153" s="231">
        <v>3.9014844110162478E-4</v>
      </c>
      <c r="G153" s="231">
        <v>4.6202619121710772E-4</v>
      </c>
      <c r="H153" s="231">
        <v>1.212409853024815E-4</v>
      </c>
      <c r="I153" s="231">
        <v>9.5576048111774324E-4</v>
      </c>
      <c r="J153" s="231">
        <v>9.5412528965841379E-4</v>
      </c>
      <c r="K153" s="231">
        <v>3.8853716351636348E-4</v>
      </c>
      <c r="L153" s="231">
        <v>5.3412868495825085E-4</v>
      </c>
      <c r="M153" s="231">
        <v>7.9536829116155458E-5</v>
      </c>
      <c r="N153" s="231">
        <v>0</v>
      </c>
      <c r="O153" s="231">
        <v>3.4527741713084848E-5</v>
      </c>
      <c r="P153" s="231">
        <v>1.6574102037963969E-4</v>
      </c>
      <c r="Q153" s="231">
        <v>3.9125727551598611E-4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1131</v>
      </c>
    </row>
    <row r="154" spans="1:105" ht="12" customHeight="1" x14ac:dyDescent="0.25">
      <c r="A154" s="64" t="s">
        <v>79</v>
      </c>
      <c r="B154" s="231">
        <v>1.3720660593099499E-2</v>
      </c>
      <c r="C154" s="231">
        <v>1.3178510765221771E-2</v>
      </c>
      <c r="D154" s="231">
        <v>2.0166004535439978E-2</v>
      </c>
      <c r="E154" s="231">
        <v>1.127194466165251E-2</v>
      </c>
      <c r="F154" s="231">
        <v>1.049870238070948E-2</v>
      </c>
      <c r="G154" s="231">
        <v>9.6897056874434232E-3</v>
      </c>
      <c r="H154" s="231">
        <v>1.1700900923584759E-2</v>
      </c>
      <c r="I154" s="231">
        <v>1.313669742388715E-2</v>
      </c>
      <c r="J154" s="231">
        <v>1.894308468985097E-2</v>
      </c>
      <c r="K154" s="231">
        <v>2.4917437354222229E-2</v>
      </c>
      <c r="L154" s="231">
        <v>3.7566979624905669E-2</v>
      </c>
      <c r="M154" s="231">
        <v>4.7842833231876818E-2</v>
      </c>
      <c r="N154" s="231">
        <v>4.0812608365093823E-2</v>
      </c>
      <c r="O154" s="231">
        <v>2.2011062740562321E-2</v>
      </c>
      <c r="P154" s="231">
        <v>3.9497635252342199E-2</v>
      </c>
      <c r="Q154" s="231">
        <v>5.8762110513078003E-2</v>
      </c>
      <c r="R154" s="231">
        <v>6.3733357158632778E-2</v>
      </c>
      <c r="S154" s="231">
        <v>5.1581821856239739E-2</v>
      </c>
      <c r="T154" s="231">
        <v>5.7548903376471693E-2</v>
      </c>
      <c r="U154" s="231">
        <v>4.6443877994305702E-2</v>
      </c>
      <c r="V154" s="231">
        <v>5.2999715747976621E-2</v>
      </c>
      <c r="W154" s="231">
        <v>4.8641580804771482E-2</v>
      </c>
      <c r="DA154" s="73" t="s">
        <v>1132</v>
      </c>
    </row>
    <row r="155" spans="1:105" ht="12" customHeight="1" x14ac:dyDescent="0.25">
      <c r="A155" s="60" t="s">
        <v>1038</v>
      </c>
      <c r="B155" s="264">
        <v>2.0081947208334072E-2</v>
      </c>
      <c r="C155" s="264">
        <v>2.2287471180844901E-2</v>
      </c>
      <c r="D155" s="264">
        <v>5.5382746441727047E-2</v>
      </c>
      <c r="E155" s="264">
        <v>1.6238270496617531E-2</v>
      </c>
      <c r="F155" s="264">
        <v>1.3816637999276011E-2</v>
      </c>
      <c r="G155" s="264">
        <v>1.19029974292802E-2</v>
      </c>
      <c r="H155" s="264">
        <v>1.477308053526585E-2</v>
      </c>
      <c r="I155" s="264">
        <v>1.447376034723565E-2</v>
      </c>
      <c r="J155" s="264">
        <v>3.641512681296899E-2</v>
      </c>
      <c r="K155" s="264">
        <v>0.11693889103994851</v>
      </c>
      <c r="L155" s="264">
        <v>0.1060367130780429</v>
      </c>
      <c r="M155" s="264">
        <v>0.1171125402342562</v>
      </c>
      <c r="N155" s="264">
        <v>7.1808792500875976E-2</v>
      </c>
      <c r="O155" s="264">
        <v>2.619921980373352E-2</v>
      </c>
      <c r="P155" s="264">
        <v>9.4618304844283602E-2</v>
      </c>
      <c r="Q155" s="264">
        <v>7.4194916024619084E-2</v>
      </c>
      <c r="R155" s="264">
        <v>6.2422537118241923E-2</v>
      </c>
      <c r="S155" s="264">
        <v>5.10872841857768E-2</v>
      </c>
      <c r="T155" s="264">
        <v>5.9859617623534637E-2</v>
      </c>
      <c r="U155" s="264">
        <v>7.2197991679347456E-2</v>
      </c>
      <c r="V155" s="264">
        <v>6.9322799918334274E-2</v>
      </c>
      <c r="W155" s="264">
        <v>4.6300117284836323E-2</v>
      </c>
      <c r="DA155" s="72" t="s">
        <v>1133</v>
      </c>
    </row>
    <row r="156" spans="1:105" ht="12" customHeight="1" x14ac:dyDescent="0.25">
      <c r="A156" s="132" t="s">
        <v>1040</v>
      </c>
      <c r="B156" s="318">
        <v>4.7010199736795509E-2</v>
      </c>
      <c r="C156" s="318">
        <v>5.6471454752993297E-2</v>
      </c>
      <c r="D156" s="318">
        <v>7.5274664467966379E-2</v>
      </c>
      <c r="E156" s="318">
        <v>4.6070222662852538E-2</v>
      </c>
      <c r="F156" s="318">
        <v>4.2844766890414762E-2</v>
      </c>
      <c r="G156" s="318">
        <v>3.3570271048963339E-2</v>
      </c>
      <c r="H156" s="318">
        <v>3.9977447219084243E-2</v>
      </c>
      <c r="I156" s="318">
        <v>4.3704949459960861E-2</v>
      </c>
      <c r="J156" s="318">
        <v>7.2278025423393247E-2</v>
      </c>
      <c r="K156" s="318">
        <v>9.5913523062257561E-2</v>
      </c>
      <c r="L156" s="318">
        <v>9.9829752609603487E-2</v>
      </c>
      <c r="M156" s="318">
        <v>0.1044109756694183</v>
      </c>
      <c r="N156" s="318">
        <v>8.4267946280153189E-2</v>
      </c>
      <c r="O156" s="318">
        <v>6.3784411995991289E-2</v>
      </c>
      <c r="P156" s="318">
        <v>8.1250952625502595E-2</v>
      </c>
      <c r="Q156" s="318">
        <v>6.1930740084732587E-2</v>
      </c>
      <c r="R156" s="318">
        <v>7.0256155155230968E-2</v>
      </c>
      <c r="S156" s="318">
        <v>6.776839019729726E-2</v>
      </c>
      <c r="T156" s="318">
        <v>7.3971428853682686E-2</v>
      </c>
      <c r="U156" s="318">
        <v>0.103526027821894</v>
      </c>
      <c r="V156" s="318">
        <v>8.5907982992759285E-2</v>
      </c>
      <c r="W156" s="318">
        <v>6.9433997213179277E-2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1.0000000000000002</v>
      </c>
      <c r="C160" s="234">
        <f t="shared" si="6"/>
        <v>1</v>
      </c>
      <c r="D160" s="234">
        <f t="shared" si="6"/>
        <v>1.0000000000000002</v>
      </c>
      <c r="E160" s="234">
        <f t="shared" si="6"/>
        <v>1</v>
      </c>
      <c r="F160" s="234">
        <f t="shared" si="6"/>
        <v>1</v>
      </c>
      <c r="G160" s="234">
        <f t="shared" si="6"/>
        <v>1.0000000000000002</v>
      </c>
      <c r="H160" s="234">
        <f t="shared" si="6"/>
        <v>1</v>
      </c>
      <c r="I160" s="234">
        <f t="shared" si="6"/>
        <v>1</v>
      </c>
      <c r="J160" s="234">
        <f t="shared" si="6"/>
        <v>1.0000000000000002</v>
      </c>
      <c r="K160" s="234">
        <f t="shared" si="6"/>
        <v>0.99999999999999989</v>
      </c>
      <c r="L160" s="234">
        <f t="shared" si="6"/>
        <v>1.0000000000000002</v>
      </c>
      <c r="M160" s="234">
        <f t="shared" si="6"/>
        <v>0.99999999999999978</v>
      </c>
      <c r="N160" s="234">
        <f t="shared" si="6"/>
        <v>0.99999999999999989</v>
      </c>
      <c r="O160" s="234">
        <f t="shared" si="6"/>
        <v>1</v>
      </c>
      <c r="P160" s="234">
        <f t="shared" si="6"/>
        <v>1</v>
      </c>
      <c r="Q160" s="234">
        <f t="shared" si="6"/>
        <v>1.0000000000000002</v>
      </c>
      <c r="R160" s="234">
        <f t="shared" si="6"/>
        <v>0.99999999999999989</v>
      </c>
      <c r="S160" s="234">
        <f t="shared" si="6"/>
        <v>1</v>
      </c>
      <c r="T160" s="234">
        <f t="shared" si="6"/>
        <v>0.99999999999999989</v>
      </c>
      <c r="U160" s="234">
        <f t="shared" si="6"/>
        <v>0.99999999999999989</v>
      </c>
      <c r="V160" s="234">
        <f t="shared" si="6"/>
        <v>1.0000000000000002</v>
      </c>
      <c r="W160" s="234">
        <f t="shared" si="6"/>
        <v>1.0000000000000002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3.266082391689159E-3</v>
      </c>
      <c r="C161" s="268">
        <f t="shared" si="7"/>
        <v>3.0661367624162999E-3</v>
      </c>
      <c r="D161" s="268">
        <f t="shared" si="7"/>
        <v>6.0859383517055639E-3</v>
      </c>
      <c r="E161" s="268">
        <f t="shared" si="7"/>
        <v>3.9403904003379271E-3</v>
      </c>
      <c r="F161" s="268">
        <f t="shared" si="7"/>
        <v>3.1146819410736203E-3</v>
      </c>
      <c r="G161" s="268">
        <f t="shared" si="7"/>
        <v>3.0964446491044701E-3</v>
      </c>
      <c r="H161" s="268">
        <f t="shared" si="7"/>
        <v>3.137485243799058E-3</v>
      </c>
      <c r="I161" s="268">
        <f t="shared" si="7"/>
        <v>2.9244167635745222E-3</v>
      </c>
      <c r="J161" s="268">
        <f t="shared" si="7"/>
        <v>3.2043221636499529E-3</v>
      </c>
      <c r="K161" s="268">
        <f t="shared" si="7"/>
        <v>6.2023613645080973E-3</v>
      </c>
      <c r="L161" s="268">
        <f t="shared" si="7"/>
        <v>9.6909913580841417E-3</v>
      </c>
      <c r="M161" s="268">
        <f t="shared" si="7"/>
        <v>9.2450286985457184E-3</v>
      </c>
      <c r="N161" s="268">
        <f t="shared" si="7"/>
        <v>5.5651398943106396E-3</v>
      </c>
      <c r="O161" s="268">
        <f t="shared" si="7"/>
        <v>2.8346761832160191E-3</v>
      </c>
      <c r="P161" s="268">
        <f t="shared" si="7"/>
        <v>9.1963814386960899E-3</v>
      </c>
      <c r="Q161" s="268">
        <f t="shared" si="7"/>
        <v>6.2249879577370637E-3</v>
      </c>
      <c r="R161" s="268">
        <f t="shared" si="7"/>
        <v>5.9127295711375186E-3</v>
      </c>
      <c r="S161" s="268">
        <f t="shared" si="7"/>
        <v>6.0655652218547032E-3</v>
      </c>
      <c r="T161" s="268">
        <f t="shared" si="7"/>
        <v>6.7491467722211873E-3</v>
      </c>
      <c r="U161" s="268">
        <f t="shared" si="7"/>
        <v>7.713623374766756E-3</v>
      </c>
      <c r="V161" s="268">
        <f t="shared" si="7"/>
        <v>7.0773360065341595E-3</v>
      </c>
      <c r="W161" s="268">
        <f t="shared" si="7"/>
        <v>6.3781060245799749E-3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2.5842221755937398E-2</v>
      </c>
      <c r="C162" s="269">
        <f t="shared" si="8"/>
        <v>2.426019207293011E-2</v>
      </c>
      <c r="D162" s="269">
        <f t="shared" si="8"/>
        <v>4.8153766383217285E-2</v>
      </c>
      <c r="E162" s="269">
        <f t="shared" si="8"/>
        <v>3.11775486097997E-2</v>
      </c>
      <c r="F162" s="269">
        <f t="shared" si="8"/>
        <v>2.4644296061009627E-2</v>
      </c>
      <c r="G162" s="269">
        <f t="shared" si="8"/>
        <v>2.4499997146660804E-2</v>
      </c>
      <c r="H162" s="269">
        <f t="shared" si="8"/>
        <v>2.4824722619536756E-2</v>
      </c>
      <c r="I162" s="269">
        <f t="shared" si="8"/>
        <v>2.3138861010786785E-2</v>
      </c>
      <c r="J162" s="269">
        <f t="shared" si="8"/>
        <v>2.5353556340530957E-2</v>
      </c>
      <c r="K162" s="269">
        <f t="shared" si="8"/>
        <v>4.9074940117839902E-2</v>
      </c>
      <c r="L162" s="269">
        <f t="shared" si="8"/>
        <v>7.6678025131191471E-2</v>
      </c>
      <c r="M162" s="269">
        <f t="shared" si="8"/>
        <v>7.3149435046634806E-2</v>
      </c>
      <c r="N162" s="269">
        <f t="shared" si="8"/>
        <v>4.4033053060002797E-2</v>
      </c>
      <c r="O162" s="269">
        <f t="shared" si="8"/>
        <v>2.2428806670445563E-2</v>
      </c>
      <c r="P162" s="269">
        <f t="shared" si="8"/>
        <v>7.2764523361598402E-2</v>
      </c>
      <c r="Q162" s="269">
        <f t="shared" si="8"/>
        <v>4.9253968497923684E-2</v>
      </c>
      <c r="R162" s="269">
        <f t="shared" si="8"/>
        <v>4.678328665223902E-2</v>
      </c>
      <c r="S162" s="269">
        <f t="shared" si="8"/>
        <v>4.7992568080073336E-2</v>
      </c>
      <c r="T162" s="269">
        <f t="shared" si="8"/>
        <v>5.3401269972526866E-2</v>
      </c>
      <c r="U162" s="269">
        <f t="shared" si="8"/>
        <v>6.1032497618472861E-2</v>
      </c>
      <c r="V162" s="269">
        <f t="shared" si="8"/>
        <v>5.5998001455054146E-2</v>
      </c>
      <c r="W162" s="269">
        <f t="shared" si="8"/>
        <v>5.0465484486700858E-2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2.8520291989803066E-2</v>
      </c>
      <c r="C163" s="269">
        <f t="shared" si="9"/>
        <v>2.6774314073429166E-2</v>
      </c>
      <c r="D163" s="269">
        <f t="shared" si="9"/>
        <v>5.314401720674742E-2</v>
      </c>
      <c r="E163" s="269">
        <f t="shared" si="9"/>
        <v>3.4408527187623432E-2</v>
      </c>
      <c r="F163" s="269">
        <f t="shared" si="9"/>
        <v>2.7198223364121588E-2</v>
      </c>
      <c r="G163" s="269">
        <f t="shared" si="9"/>
        <v>2.7038970525495414E-2</v>
      </c>
      <c r="H163" s="269">
        <f t="shared" si="9"/>
        <v>2.7397347811721626E-2</v>
      </c>
      <c r="I163" s="269">
        <f t="shared" si="9"/>
        <v>2.5536777703236244E-2</v>
      </c>
      <c r="J163" s="269">
        <f t="shared" si="9"/>
        <v>2.7980985406014139E-2</v>
      </c>
      <c r="K163" s="269">
        <f t="shared" si="9"/>
        <v>5.4160653629609846E-2</v>
      </c>
      <c r="L163" s="269">
        <f t="shared" si="9"/>
        <v>8.4624289915807671E-2</v>
      </c>
      <c r="M163" s="269">
        <f t="shared" si="9"/>
        <v>8.0730026470724456E-2</v>
      </c>
      <c r="N163" s="269">
        <f t="shared" si="9"/>
        <v>4.8596267857086844E-2</v>
      </c>
      <c r="O163" s="269">
        <f t="shared" si="9"/>
        <v>2.4753139310747557E-2</v>
      </c>
      <c r="P163" s="269">
        <f t="shared" si="9"/>
        <v>8.0305225780164469E-2</v>
      </c>
      <c r="Q163" s="269">
        <f t="shared" si="9"/>
        <v>5.4358235003327385E-2</v>
      </c>
      <c r="R163" s="269">
        <f t="shared" si="9"/>
        <v>5.1631512497873983E-2</v>
      </c>
      <c r="S163" s="269">
        <f t="shared" si="9"/>
        <v>5.2966113668988742E-2</v>
      </c>
      <c r="T163" s="269">
        <f t="shared" si="9"/>
        <v>5.8935327876475874E-2</v>
      </c>
      <c r="U163" s="269">
        <f t="shared" si="9"/>
        <v>6.7357391689662982E-2</v>
      </c>
      <c r="V163" s="269">
        <f t="shared" si="9"/>
        <v>6.1801162741613833E-2</v>
      </c>
      <c r="W163" s="269">
        <f t="shared" si="9"/>
        <v>5.5695302306462829E-2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4.6403403420906833E-2</v>
      </c>
      <c r="C164" s="269">
        <f t="shared" si="10"/>
        <v>4.3562642967035659E-2</v>
      </c>
      <c r="D164" s="269">
        <f t="shared" si="10"/>
        <v>8.6466971331640455E-2</v>
      </c>
      <c r="E164" s="269">
        <f t="shared" si="10"/>
        <v>5.5983745495221261E-2</v>
      </c>
      <c r="F164" s="269">
        <f t="shared" si="10"/>
        <v>4.4252356586969972E-2</v>
      </c>
      <c r="G164" s="269">
        <f t="shared" si="10"/>
        <v>4.3993247258098556E-2</v>
      </c>
      <c r="H164" s="269">
        <f t="shared" si="10"/>
        <v>4.4576338265567575E-2</v>
      </c>
      <c r="I164" s="269">
        <f t="shared" si="10"/>
        <v>4.1549132745799536E-2</v>
      </c>
      <c r="J164" s="269">
        <f t="shared" si="10"/>
        <v>4.552593481069573E-2</v>
      </c>
      <c r="K164" s="269">
        <f t="shared" si="10"/>
        <v>8.8121070457951645E-2</v>
      </c>
      <c r="L164" s="269">
        <f t="shared" si="10"/>
        <v>0.13768635558061543</v>
      </c>
      <c r="M164" s="269">
        <f t="shared" si="10"/>
        <v>0.13135026765647717</v>
      </c>
      <c r="N164" s="269">
        <f t="shared" si="10"/>
        <v>7.9067641485897039E-2</v>
      </c>
      <c r="O164" s="269">
        <f t="shared" si="10"/>
        <v>4.0274128672357225E-2</v>
      </c>
      <c r="P164" s="269">
        <f t="shared" si="10"/>
        <v>0.13065910370119299</v>
      </c>
      <c r="Q164" s="269">
        <f t="shared" si="10"/>
        <v>8.8442541507278497E-2</v>
      </c>
      <c r="R164" s="269">
        <f t="shared" si="10"/>
        <v>8.4006079058624145E-2</v>
      </c>
      <c r="S164" s="269">
        <f t="shared" si="10"/>
        <v>8.6177516734346191E-2</v>
      </c>
      <c r="T164" s="269">
        <f t="shared" si="10"/>
        <v>9.588961417973238E-2</v>
      </c>
      <c r="U164" s="269">
        <f t="shared" si="10"/>
        <v>0.10959257433524798</v>
      </c>
      <c r="V164" s="269">
        <f t="shared" si="10"/>
        <v>0.10055241677068208</v>
      </c>
      <c r="W164" s="269">
        <f t="shared" si="10"/>
        <v>9.0617991656613661E-2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1.177301249180923E-2</v>
      </c>
      <c r="C165" s="270">
        <f t="shared" si="11"/>
        <v>1.1222080006235036E-2</v>
      </c>
      <c r="D165" s="270">
        <f t="shared" si="11"/>
        <v>1.70409849773526E-2</v>
      </c>
      <c r="E165" s="270">
        <f t="shared" si="11"/>
        <v>1.6019696862174013E-2</v>
      </c>
      <c r="F165" s="270">
        <f t="shared" si="11"/>
        <v>1.2832799554353467E-2</v>
      </c>
      <c r="G165" s="270">
        <f t="shared" si="11"/>
        <v>1.2273823141851155E-2</v>
      </c>
      <c r="H165" s="270">
        <f t="shared" si="11"/>
        <v>1.2302621434855558E-2</v>
      </c>
      <c r="I165" s="270">
        <f t="shared" si="11"/>
        <v>1.2154045374626108E-2</v>
      </c>
      <c r="J165" s="270">
        <f t="shared" si="11"/>
        <v>1.0776139093065858E-2</v>
      </c>
      <c r="K165" s="270">
        <f t="shared" si="11"/>
        <v>1.6064179528718019E-2</v>
      </c>
      <c r="L165" s="270">
        <f t="shared" si="11"/>
        <v>2.5745459241644487E-2</v>
      </c>
      <c r="M165" s="270">
        <f t="shared" si="11"/>
        <v>2.479497033936811E-2</v>
      </c>
      <c r="N165" s="270">
        <f t="shared" si="11"/>
        <v>1.5888219008900764E-2</v>
      </c>
      <c r="O165" s="270">
        <f t="shared" si="11"/>
        <v>1.0556512682998389E-2</v>
      </c>
      <c r="P165" s="270">
        <f t="shared" si="11"/>
        <v>2.4722901341370878E-2</v>
      </c>
      <c r="Q165" s="270">
        <f t="shared" si="11"/>
        <v>2.1584134161993361E-2</v>
      </c>
      <c r="R165" s="270">
        <f t="shared" si="11"/>
        <v>2.1412244900136802E-2</v>
      </c>
      <c r="S165" s="270">
        <f t="shared" si="11"/>
        <v>1.9990730123061691E-2</v>
      </c>
      <c r="T165" s="270">
        <f t="shared" si="11"/>
        <v>2.0547414556651322E-2</v>
      </c>
      <c r="U165" s="270">
        <f t="shared" si="11"/>
        <v>2.1906462680160277E-2</v>
      </c>
      <c r="V165" s="270">
        <f t="shared" si="11"/>
        <v>1.9389597461084429E-2</v>
      </c>
      <c r="W165" s="270">
        <f t="shared" si="11"/>
        <v>1.8410688323105148E-2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0.55563461578916329</v>
      </c>
      <c r="C166" s="319">
        <f t="shared" si="12"/>
        <v>0.58512723978298564</v>
      </c>
      <c r="D166" s="319">
        <f t="shared" si="12"/>
        <v>0.34394382165437976</v>
      </c>
      <c r="E166" s="319">
        <f t="shared" si="12"/>
        <v>0.40324730828790945</v>
      </c>
      <c r="F166" s="319">
        <f t="shared" si="12"/>
        <v>0.53507951087512107</v>
      </c>
      <c r="G166" s="319">
        <f t="shared" si="12"/>
        <v>0.54620008752044946</v>
      </c>
      <c r="H166" s="319">
        <f t="shared" si="12"/>
        <v>0.54395723582626709</v>
      </c>
      <c r="I166" s="319">
        <f t="shared" si="12"/>
        <v>0.55288366774941</v>
      </c>
      <c r="J166" s="319">
        <f t="shared" si="12"/>
        <v>0.58262675029959388</v>
      </c>
      <c r="K166" s="319">
        <f t="shared" si="12"/>
        <v>0.45457836318062195</v>
      </c>
      <c r="L166" s="319">
        <f t="shared" si="12"/>
        <v>0</v>
      </c>
      <c r="M166" s="319">
        <f t="shared" si="12"/>
        <v>0</v>
      </c>
      <c r="N166" s="319">
        <f t="shared" si="12"/>
        <v>0.33127467526197257</v>
      </c>
      <c r="O166" s="319">
        <f t="shared" si="12"/>
        <v>0.59902884007608426</v>
      </c>
      <c r="P166" s="319">
        <f t="shared" si="12"/>
        <v>0</v>
      </c>
      <c r="Q166" s="319">
        <f t="shared" si="12"/>
        <v>0</v>
      </c>
      <c r="R166" s="319">
        <f t="shared" si="12"/>
        <v>0</v>
      </c>
      <c r="S166" s="319">
        <f t="shared" si="12"/>
        <v>0</v>
      </c>
      <c r="T166" s="319">
        <f t="shared" si="12"/>
        <v>0</v>
      </c>
      <c r="U166" s="319">
        <f t="shared" si="12"/>
        <v>0</v>
      </c>
      <c r="V166" s="319">
        <f t="shared" si="12"/>
        <v>0</v>
      </c>
      <c r="W166" s="319">
        <f t="shared" si="12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0.19114342118981553</v>
      </c>
      <c r="C167" s="271">
        <f t="shared" si="13"/>
        <v>0.17617290621372006</v>
      </c>
      <c r="D167" s="271">
        <f t="shared" si="13"/>
        <v>0.25879752021881902</v>
      </c>
      <c r="E167" s="271">
        <f t="shared" si="13"/>
        <v>0.26674393872510216</v>
      </c>
      <c r="F167" s="271">
        <f t="shared" si="13"/>
        <v>0.20344148559983652</v>
      </c>
      <c r="G167" s="271">
        <f t="shared" si="13"/>
        <v>0.19930891515073038</v>
      </c>
      <c r="H167" s="271">
        <f t="shared" si="13"/>
        <v>0.19969987763279481</v>
      </c>
      <c r="I167" s="271">
        <f t="shared" si="13"/>
        <v>0.19901784575347389</v>
      </c>
      <c r="J167" s="271">
        <f t="shared" si="13"/>
        <v>0.17884781062575633</v>
      </c>
      <c r="K167" s="271">
        <f t="shared" si="13"/>
        <v>0.18667448271828926</v>
      </c>
      <c r="L167" s="271">
        <f t="shared" si="13"/>
        <v>0.40095163689029095</v>
      </c>
      <c r="M167" s="271">
        <f t="shared" si="13"/>
        <v>0.42200026706809401</v>
      </c>
      <c r="N167" s="271">
        <f t="shared" si="13"/>
        <v>0.29419501983010643</v>
      </c>
      <c r="O167" s="271">
        <f t="shared" si="13"/>
        <v>0.1760463477733252</v>
      </c>
      <c r="P167" s="271">
        <f t="shared" si="13"/>
        <v>0.42820964959786101</v>
      </c>
      <c r="Q167" s="271">
        <f t="shared" si="13"/>
        <v>0.50703128013547849</v>
      </c>
      <c r="R167" s="271">
        <f t="shared" si="13"/>
        <v>0.51547574842144439</v>
      </c>
      <c r="S167" s="271">
        <f t="shared" si="13"/>
        <v>0.52689171450940608</v>
      </c>
      <c r="T167" s="271">
        <f t="shared" si="13"/>
        <v>0.50990343549803196</v>
      </c>
      <c r="U167" s="271">
        <f t="shared" si="13"/>
        <v>0.47622466032887706</v>
      </c>
      <c r="V167" s="271">
        <f t="shared" si="13"/>
        <v>0.53138241855281854</v>
      </c>
      <c r="W167" s="271">
        <f t="shared" si="13"/>
        <v>0.54940605665245434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9.91364374277105E-2</v>
      </c>
      <c r="C168" s="271">
        <f t="shared" si="14"/>
        <v>9.3910754646969713E-2</v>
      </c>
      <c r="D168" s="271">
        <f t="shared" si="14"/>
        <v>0.13076113385963326</v>
      </c>
      <c r="E168" s="271">
        <f t="shared" si="14"/>
        <v>0.13665350666416876</v>
      </c>
      <c r="F168" s="271">
        <f t="shared" si="14"/>
        <v>0.10880506995811023</v>
      </c>
      <c r="G168" s="271">
        <f t="shared" si="14"/>
        <v>0.10415214404350216</v>
      </c>
      <c r="H168" s="271">
        <f t="shared" si="14"/>
        <v>0.10454009125493287</v>
      </c>
      <c r="I168" s="271">
        <f t="shared" si="14"/>
        <v>0.10381517742734787</v>
      </c>
      <c r="J168" s="271">
        <f t="shared" si="14"/>
        <v>9.0016516966000812E-2</v>
      </c>
      <c r="K168" s="271">
        <f t="shared" si="14"/>
        <v>9.7676299492579541E-2</v>
      </c>
      <c r="L168" s="271">
        <f t="shared" si="14"/>
        <v>0.17984436410517105</v>
      </c>
      <c r="M168" s="271">
        <f t="shared" si="14"/>
        <v>0.17431747128669853</v>
      </c>
      <c r="N168" s="271">
        <f t="shared" si="14"/>
        <v>0.12536190961991669</v>
      </c>
      <c r="O168" s="271">
        <f t="shared" si="14"/>
        <v>8.9510221471327964E-2</v>
      </c>
      <c r="P168" s="271">
        <f t="shared" si="14"/>
        <v>0.16974234962083209</v>
      </c>
      <c r="Q168" s="271">
        <f t="shared" si="14"/>
        <v>0.1920092939634884</v>
      </c>
      <c r="R168" s="271">
        <f t="shared" si="14"/>
        <v>0.19325554238107534</v>
      </c>
      <c r="S168" s="271">
        <f t="shared" si="14"/>
        <v>0.1785680425413779</v>
      </c>
      <c r="T168" s="271">
        <f t="shared" si="14"/>
        <v>0.17231879270075878</v>
      </c>
      <c r="U168" s="271">
        <f t="shared" si="14"/>
        <v>0.17333815828989893</v>
      </c>
      <c r="V168" s="271">
        <f t="shared" si="14"/>
        <v>0.14190323870055574</v>
      </c>
      <c r="W168" s="271">
        <f t="shared" si="14"/>
        <v>0.14768978023425358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9.6415521718894601E-2</v>
      </c>
      <c r="C169" s="320">
        <f t="shared" si="15"/>
        <v>9.15293077820616E-2</v>
      </c>
      <c r="D169" s="320">
        <f t="shared" si="15"/>
        <v>0.11924893560305856</v>
      </c>
      <c r="E169" s="320">
        <f t="shared" si="15"/>
        <v>0.13409502021084441</v>
      </c>
      <c r="F169" s="320">
        <f t="shared" si="15"/>
        <v>0.10695670861677288</v>
      </c>
      <c r="G169" s="320">
        <f t="shared" si="15"/>
        <v>0.10208408874278975</v>
      </c>
      <c r="H169" s="320">
        <f t="shared" si="15"/>
        <v>0.10240900702498888</v>
      </c>
      <c r="I169" s="320">
        <f t="shared" si="15"/>
        <v>0.10205499397785144</v>
      </c>
      <c r="J169" s="320">
        <f t="shared" si="15"/>
        <v>8.6710810770767116E-2</v>
      </c>
      <c r="K169" s="320">
        <f t="shared" si="15"/>
        <v>5.8557114184632865E-2</v>
      </c>
      <c r="L169" s="320">
        <f t="shared" si="15"/>
        <v>0.14513240214506185</v>
      </c>
      <c r="M169" s="320">
        <f t="shared" si="15"/>
        <v>0.13907700092898531</v>
      </c>
      <c r="N169" s="320">
        <f t="shared" si="15"/>
        <v>0.11287734820560358</v>
      </c>
      <c r="O169" s="320">
        <f t="shared" si="15"/>
        <v>8.7248600164711421E-2</v>
      </c>
      <c r="P169" s="320">
        <f t="shared" si="15"/>
        <v>0.12988617906360142</v>
      </c>
      <c r="Q169" s="320">
        <f t="shared" si="15"/>
        <v>0.18417781377145823</v>
      </c>
      <c r="R169" s="320">
        <f t="shared" si="15"/>
        <v>0.18671772463340219</v>
      </c>
      <c r="S169" s="320">
        <f t="shared" si="15"/>
        <v>0.16945000955312889</v>
      </c>
      <c r="T169" s="320">
        <f t="shared" si="15"/>
        <v>0.15880897626593582</v>
      </c>
      <c r="U169" s="320">
        <f t="shared" si="15"/>
        <v>0.15276486100852016</v>
      </c>
      <c r="V169" s="320">
        <f t="shared" si="15"/>
        <v>0.10983698719609974</v>
      </c>
      <c r="W169" s="320">
        <f t="shared" si="15"/>
        <v>0.12890252918070774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2.7209157088159156E-3</v>
      </c>
      <c r="C170" s="320">
        <f t="shared" si="16"/>
        <v>2.3814468649081349E-3</v>
      </c>
      <c r="D170" s="320">
        <f t="shared" si="16"/>
        <v>1.1512198256574735E-2</v>
      </c>
      <c r="E170" s="320">
        <f t="shared" si="16"/>
        <v>2.558486453324362E-3</v>
      </c>
      <c r="F170" s="320">
        <f t="shared" si="16"/>
        <v>1.8483613413373379E-3</v>
      </c>
      <c r="G170" s="320">
        <f t="shared" si="16"/>
        <v>2.0680553007123748E-3</v>
      </c>
      <c r="H170" s="320">
        <f t="shared" si="16"/>
        <v>2.1310842299440262E-3</v>
      </c>
      <c r="I170" s="320">
        <f t="shared" si="16"/>
        <v>1.7601834494964397E-3</v>
      </c>
      <c r="J170" s="320">
        <f t="shared" si="16"/>
        <v>3.3057061952337214E-3</v>
      </c>
      <c r="K170" s="320">
        <f t="shared" si="16"/>
        <v>3.9119185307946683E-2</v>
      </c>
      <c r="L170" s="320">
        <f t="shared" si="16"/>
        <v>3.4711961960109193E-2</v>
      </c>
      <c r="M170" s="320">
        <f t="shared" si="16"/>
        <v>3.5240470357713188E-2</v>
      </c>
      <c r="N170" s="320">
        <f t="shared" si="16"/>
        <v>1.2484561414313085E-2</v>
      </c>
      <c r="O170" s="320">
        <f t="shared" si="16"/>
        <v>2.2616213066164945E-3</v>
      </c>
      <c r="P170" s="320">
        <f t="shared" si="16"/>
        <v>3.9856170557230737E-2</v>
      </c>
      <c r="Q170" s="320">
        <f t="shared" si="16"/>
        <v>7.8314801920301713E-3</v>
      </c>
      <c r="R170" s="320">
        <f t="shared" si="16"/>
        <v>6.5378177476731357E-3</v>
      </c>
      <c r="S170" s="320">
        <f t="shared" si="16"/>
        <v>9.1180329882490068E-3</v>
      </c>
      <c r="T170" s="320">
        <f t="shared" si="16"/>
        <v>1.3509816434822927E-2</v>
      </c>
      <c r="U170" s="320">
        <f t="shared" si="16"/>
        <v>2.0573297281378793E-2</v>
      </c>
      <c r="V170" s="320">
        <f t="shared" si="16"/>
        <v>3.2066251504455988E-2</v>
      </c>
      <c r="W170" s="320">
        <f t="shared" si="16"/>
        <v>1.8787251053545857E-2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1.6062244332656336E-2</v>
      </c>
      <c r="C171" s="271">
        <f t="shared" si="17"/>
        <v>1.5160095463456971E-2</v>
      </c>
      <c r="D171" s="271">
        <f t="shared" si="17"/>
        <v>2.2803037099295133E-2</v>
      </c>
      <c r="E171" s="271">
        <f t="shared" si="17"/>
        <v>2.1987703182106064E-2</v>
      </c>
      <c r="F171" s="271">
        <f t="shared" si="17"/>
        <v>1.7385551603197286E-2</v>
      </c>
      <c r="G171" s="271">
        <f t="shared" si="17"/>
        <v>1.6746374940154185E-2</v>
      </c>
      <c r="H171" s="271">
        <f t="shared" si="17"/>
        <v>1.676214170185987E-2</v>
      </c>
      <c r="I171" s="271">
        <f t="shared" si="17"/>
        <v>1.6624258859252877E-2</v>
      </c>
      <c r="J171" s="271">
        <f t="shared" si="17"/>
        <v>1.4799321809697976E-2</v>
      </c>
      <c r="K171" s="271">
        <f t="shared" si="17"/>
        <v>2.0176567668852039E-2</v>
      </c>
      <c r="L171" s="271">
        <f t="shared" si="17"/>
        <v>3.4778877777269505E-2</v>
      </c>
      <c r="M171" s="271">
        <f t="shared" si="17"/>
        <v>3.4412533433555985E-2</v>
      </c>
      <c r="N171" s="271">
        <f t="shared" si="17"/>
        <v>2.2581807744995731E-2</v>
      </c>
      <c r="O171" s="271">
        <f t="shared" si="17"/>
        <v>1.4518769163326921E-2</v>
      </c>
      <c r="P171" s="271">
        <f t="shared" si="17"/>
        <v>3.4399865158416955E-2</v>
      </c>
      <c r="Q171" s="271">
        <f t="shared" si="17"/>
        <v>3.1095558772966641E-2</v>
      </c>
      <c r="R171" s="271">
        <f t="shared" si="17"/>
        <v>3.1522856517649842E-2</v>
      </c>
      <c r="S171" s="271">
        <f t="shared" si="17"/>
        <v>3.1347749121030138E-2</v>
      </c>
      <c r="T171" s="271">
        <f t="shared" si="17"/>
        <v>3.2254998443752611E-2</v>
      </c>
      <c r="U171" s="271">
        <f t="shared" si="17"/>
        <v>3.2834631683068105E-2</v>
      </c>
      <c r="V171" s="271">
        <f t="shared" si="17"/>
        <v>3.1895828311867463E-2</v>
      </c>
      <c r="W171" s="271">
        <f t="shared" si="17"/>
        <v>3.1336590315979053E-2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8.7269000235998019E-3</v>
      </c>
      <c r="C172" s="320">
        <f t="shared" si="18"/>
        <v>8.5384815949230107E-3</v>
      </c>
      <c r="D172" s="320">
        <f t="shared" si="18"/>
        <v>8.1190273773536544E-3</v>
      </c>
      <c r="E172" s="320">
        <f t="shared" si="18"/>
        <v>1.2775848866026299E-2</v>
      </c>
      <c r="F172" s="320">
        <f t="shared" si="18"/>
        <v>1.0460483086899531E-2</v>
      </c>
      <c r="G172" s="320">
        <f t="shared" si="18"/>
        <v>9.7529076701928525E-3</v>
      </c>
      <c r="H172" s="320">
        <f t="shared" si="18"/>
        <v>9.6459927245751195E-3</v>
      </c>
      <c r="I172" s="320">
        <f t="shared" si="18"/>
        <v>9.8756694235277026E-3</v>
      </c>
      <c r="J172" s="320">
        <f t="shared" si="18"/>
        <v>7.3686715679446499E-3</v>
      </c>
      <c r="K172" s="320">
        <f t="shared" si="18"/>
        <v>1.63153795376942E-3</v>
      </c>
      <c r="L172" s="320">
        <f t="shared" si="18"/>
        <v>5.8674218295470025E-3</v>
      </c>
      <c r="M172" s="320">
        <f t="shared" si="18"/>
        <v>4.8355725166593809E-3</v>
      </c>
      <c r="N172" s="320">
        <f t="shared" si="18"/>
        <v>6.527875417996167E-3</v>
      </c>
      <c r="O172" s="320">
        <f t="shared" si="18"/>
        <v>7.9843480776281735E-3</v>
      </c>
      <c r="P172" s="320">
        <f t="shared" si="18"/>
        <v>4.0442176188725289E-3</v>
      </c>
      <c r="Q172" s="320">
        <f t="shared" si="18"/>
        <v>6.6268145267624617E-3</v>
      </c>
      <c r="R172" s="320">
        <f t="shared" si="18"/>
        <v>9.2414362152131689E-3</v>
      </c>
      <c r="S172" s="320">
        <f t="shared" si="18"/>
        <v>7.8408897570572868E-3</v>
      </c>
      <c r="T172" s="320">
        <f t="shared" si="18"/>
        <v>8.9432239204821941E-3</v>
      </c>
      <c r="U172" s="320">
        <f t="shared" si="18"/>
        <v>6.5373659638958441E-3</v>
      </c>
      <c r="V172" s="320">
        <f t="shared" si="18"/>
        <v>3.5887532871458671E-3</v>
      </c>
      <c r="W172" s="320">
        <f t="shared" si="18"/>
        <v>6.4177069166660924E-3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4.7739355852923779E-3</v>
      </c>
      <c r="C173" s="320">
        <f t="shared" si="19"/>
        <v>4.4000368984860828E-3</v>
      </c>
      <c r="D173" s="320">
        <f t="shared" si="19"/>
        <v>6.4636422403005125E-3</v>
      </c>
      <c r="E173" s="320">
        <f t="shared" si="19"/>
        <v>6.6621093904992018E-3</v>
      </c>
      <c r="F173" s="320">
        <f t="shared" si="19"/>
        <v>5.0810880206299978E-3</v>
      </c>
      <c r="G173" s="320">
        <f t="shared" si="19"/>
        <v>4.9778742924100608E-3</v>
      </c>
      <c r="H173" s="320">
        <f t="shared" si="19"/>
        <v>4.9876388435205459E-3</v>
      </c>
      <c r="I173" s="320">
        <f t="shared" si="19"/>
        <v>4.9706046383215102E-3</v>
      </c>
      <c r="J173" s="320">
        <f t="shared" si="19"/>
        <v>4.4668444364091061E-3</v>
      </c>
      <c r="K173" s="320">
        <f t="shared" si="19"/>
        <v>4.6623208393340764E-3</v>
      </c>
      <c r="L173" s="320">
        <f t="shared" si="19"/>
        <v>1.0014036975046962E-2</v>
      </c>
      <c r="M173" s="320">
        <f t="shared" si="19"/>
        <v>1.053974067963686E-2</v>
      </c>
      <c r="N173" s="320">
        <f t="shared" si="19"/>
        <v>7.3477186158974837E-3</v>
      </c>
      <c r="O173" s="320">
        <f t="shared" si="19"/>
        <v>4.3968760162623596E-3</v>
      </c>
      <c r="P173" s="320">
        <f t="shared" si="19"/>
        <v>1.0694824187282717E-2</v>
      </c>
      <c r="Q173" s="320">
        <f t="shared" si="19"/>
        <v>1.2663447457558003E-2</v>
      </c>
      <c r="R173" s="320">
        <f t="shared" si="19"/>
        <v>1.2874353736195833E-2</v>
      </c>
      <c r="S173" s="320">
        <f t="shared" si="19"/>
        <v>1.3159475172280681E-2</v>
      </c>
      <c r="T173" s="320">
        <f t="shared" si="19"/>
        <v>1.2735181470721694E-2</v>
      </c>
      <c r="U173" s="320">
        <f t="shared" si="19"/>
        <v>1.1894031394782496E-2</v>
      </c>
      <c r="V173" s="320">
        <f t="shared" si="19"/>
        <v>1.3271633528045243E-2</v>
      </c>
      <c r="W173" s="320">
        <f t="shared" si="19"/>
        <v>1.3721786019638643E-2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2.5614087237641565E-3</v>
      </c>
      <c r="C174" s="320">
        <f t="shared" si="20"/>
        <v>2.2215769700478782E-3</v>
      </c>
      <c r="D174" s="320">
        <f t="shared" si="20"/>
        <v>8.220367481640966E-3</v>
      </c>
      <c r="E174" s="320">
        <f t="shared" si="20"/>
        <v>2.5497449255805623E-3</v>
      </c>
      <c r="F174" s="320">
        <f t="shared" si="20"/>
        <v>1.8439804956677588E-3</v>
      </c>
      <c r="G174" s="320">
        <f t="shared" si="20"/>
        <v>2.0155929775512731E-3</v>
      </c>
      <c r="H174" s="320">
        <f t="shared" si="20"/>
        <v>2.1285101337642038E-3</v>
      </c>
      <c r="I174" s="320">
        <f t="shared" si="20"/>
        <v>1.7779847974036642E-3</v>
      </c>
      <c r="J174" s="320">
        <f t="shared" si="20"/>
        <v>2.9638058053442196E-3</v>
      </c>
      <c r="K174" s="320">
        <f t="shared" si="20"/>
        <v>1.3882708875748544E-2</v>
      </c>
      <c r="L174" s="320">
        <f t="shared" si="20"/>
        <v>1.8897418972675533E-2</v>
      </c>
      <c r="M174" s="320">
        <f t="shared" si="20"/>
        <v>1.903722023725974E-2</v>
      </c>
      <c r="N174" s="320">
        <f t="shared" si="20"/>
        <v>8.7062137111020808E-3</v>
      </c>
      <c r="O174" s="320">
        <f t="shared" si="20"/>
        <v>2.137545069436387E-3</v>
      </c>
      <c r="P174" s="320">
        <f t="shared" si="20"/>
        <v>1.966082335226171E-2</v>
      </c>
      <c r="Q174" s="320">
        <f t="shared" si="20"/>
        <v>1.1805296788646171E-2</v>
      </c>
      <c r="R174" s="320">
        <f t="shared" si="20"/>
        <v>9.4070665662408341E-3</v>
      </c>
      <c r="S174" s="320">
        <f t="shared" si="20"/>
        <v>1.0347384191692168E-2</v>
      </c>
      <c r="T174" s="320">
        <f t="shared" si="20"/>
        <v>1.0576593052548725E-2</v>
      </c>
      <c r="U174" s="320">
        <f t="shared" si="20"/>
        <v>1.4403234324389766E-2</v>
      </c>
      <c r="V174" s="320">
        <f t="shared" si="20"/>
        <v>1.5035441496676355E-2</v>
      </c>
      <c r="W174" s="320">
        <f t="shared" si="20"/>
        <v>1.1197097379674321E-2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2.2218269210508745E-2</v>
      </c>
      <c r="C175" s="321">
        <f t="shared" si="21"/>
        <v>2.0743638010821464E-2</v>
      </c>
      <c r="D175" s="321">
        <f t="shared" si="21"/>
        <v>3.2802808917209568E-2</v>
      </c>
      <c r="E175" s="321">
        <f t="shared" si="21"/>
        <v>2.9837634585557327E-2</v>
      </c>
      <c r="F175" s="321">
        <f t="shared" si="21"/>
        <v>2.3246024456206528E-2</v>
      </c>
      <c r="G175" s="321">
        <f t="shared" si="21"/>
        <v>2.2689995623953657E-2</v>
      </c>
      <c r="H175" s="321">
        <f t="shared" si="21"/>
        <v>2.2802138208664731E-2</v>
      </c>
      <c r="I175" s="321">
        <f t="shared" si="21"/>
        <v>2.2355816612492033E-2</v>
      </c>
      <c r="J175" s="321">
        <f t="shared" si="21"/>
        <v>2.0868662484994423E-2</v>
      </c>
      <c r="K175" s="321">
        <f t="shared" si="21"/>
        <v>2.727108184102963E-2</v>
      </c>
      <c r="L175" s="321">
        <f t="shared" si="21"/>
        <v>4.9999999999925354E-2</v>
      </c>
      <c r="M175" s="321">
        <f t="shared" si="21"/>
        <v>4.9999999999901137E-2</v>
      </c>
      <c r="N175" s="321">
        <f t="shared" si="21"/>
        <v>3.3436266236810473E-2</v>
      </c>
      <c r="O175" s="321">
        <f t="shared" si="21"/>
        <v>2.0048557996170981E-2</v>
      </c>
      <c r="P175" s="321">
        <f t="shared" si="21"/>
        <v>4.9999999999866998E-2</v>
      </c>
      <c r="Q175" s="321">
        <f t="shared" si="21"/>
        <v>4.9999999999806602E-2</v>
      </c>
      <c r="R175" s="321">
        <f t="shared" si="21"/>
        <v>4.9999999999818939E-2</v>
      </c>
      <c r="S175" s="321">
        <f t="shared" si="21"/>
        <v>4.9999999999861273E-2</v>
      </c>
      <c r="T175" s="321">
        <f t="shared" si="21"/>
        <v>4.9999999999848867E-2</v>
      </c>
      <c r="U175" s="321">
        <f t="shared" si="21"/>
        <v>4.9999999999844988E-2</v>
      </c>
      <c r="V175" s="321">
        <f t="shared" si="21"/>
        <v>4.9999999999789636E-2</v>
      </c>
      <c r="W175" s="321">
        <f t="shared" si="21"/>
        <v>4.9999999999850823E-2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0.99999999999999967</v>
      </c>
      <c r="D178" s="234">
        <f t="shared" si="22"/>
        <v>1</v>
      </c>
      <c r="E178" s="234">
        <f t="shared" si="22"/>
        <v>0.99999999999999978</v>
      </c>
      <c r="F178" s="234">
        <f t="shared" si="22"/>
        <v>1.0000000000000002</v>
      </c>
      <c r="G178" s="234">
        <f t="shared" si="22"/>
        <v>1.0000000000000004</v>
      </c>
      <c r="H178" s="234">
        <f t="shared" si="22"/>
        <v>0.99999999999999989</v>
      </c>
      <c r="I178" s="234">
        <f t="shared" si="22"/>
        <v>0.99999999999999989</v>
      </c>
      <c r="J178" s="234">
        <f t="shared" si="22"/>
        <v>1</v>
      </c>
      <c r="K178" s="234">
        <f t="shared" si="22"/>
        <v>1.0000000000000002</v>
      </c>
      <c r="L178" s="234">
        <f t="shared" si="22"/>
        <v>1</v>
      </c>
      <c r="M178" s="234">
        <f t="shared" si="22"/>
        <v>1</v>
      </c>
      <c r="N178" s="234">
        <f t="shared" si="22"/>
        <v>0.99999999999999967</v>
      </c>
      <c r="O178" s="234">
        <f t="shared" si="22"/>
        <v>1</v>
      </c>
      <c r="P178" s="234">
        <f t="shared" si="22"/>
        <v>1.0000000000000002</v>
      </c>
      <c r="Q178" s="234">
        <f t="shared" si="22"/>
        <v>1</v>
      </c>
      <c r="R178" s="234">
        <f t="shared" si="22"/>
        <v>1</v>
      </c>
      <c r="S178" s="234">
        <f t="shared" si="22"/>
        <v>1</v>
      </c>
      <c r="T178" s="234">
        <f t="shared" si="22"/>
        <v>1</v>
      </c>
      <c r="U178" s="234">
        <f t="shared" si="22"/>
        <v>1</v>
      </c>
      <c r="V178" s="234">
        <f t="shared" si="22"/>
        <v>1</v>
      </c>
      <c r="W178" s="234">
        <f t="shared" si="22"/>
        <v>0.99999999999999989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8.2141546778281942E-3</v>
      </c>
      <c r="C179" s="268">
        <f t="shared" si="23"/>
        <v>8.2579971829422893E-3</v>
      </c>
      <c r="D179" s="268">
        <f t="shared" si="23"/>
        <v>1.021483276568501E-2</v>
      </c>
      <c r="E179" s="268">
        <f t="shared" si="23"/>
        <v>7.4199159883937158E-3</v>
      </c>
      <c r="F179" s="268">
        <f t="shared" si="23"/>
        <v>7.5244915541895635E-3</v>
      </c>
      <c r="G179" s="268">
        <f t="shared" si="23"/>
        <v>7.6557220115254024E-3</v>
      </c>
      <c r="H179" s="268">
        <f t="shared" si="23"/>
        <v>7.7161656933259926E-3</v>
      </c>
      <c r="I179" s="268">
        <f t="shared" si="23"/>
        <v>7.3539754605994687E-3</v>
      </c>
      <c r="J179" s="268">
        <f t="shared" si="23"/>
        <v>8.5574994106523122E-3</v>
      </c>
      <c r="K179" s="268">
        <f t="shared" si="23"/>
        <v>1.2313879241589326E-2</v>
      </c>
      <c r="L179" s="268">
        <f t="shared" si="23"/>
        <v>1.0624841161853417E-2</v>
      </c>
      <c r="M179" s="268">
        <f t="shared" si="23"/>
        <v>1.016438193323597E-2</v>
      </c>
      <c r="N179" s="268">
        <f t="shared" si="23"/>
        <v>9.2199044814302057E-3</v>
      </c>
      <c r="O179" s="268">
        <f t="shared" si="23"/>
        <v>7.9162771251394849E-3</v>
      </c>
      <c r="P179" s="268">
        <f t="shared" si="23"/>
        <v>1.0110719579657387E-2</v>
      </c>
      <c r="Q179" s="268">
        <f t="shared" si="23"/>
        <v>7.0067713745940712E-3</v>
      </c>
      <c r="R179" s="268">
        <f t="shared" si="23"/>
        <v>6.6699935163758283E-3</v>
      </c>
      <c r="S179" s="268">
        <f t="shared" si="23"/>
        <v>6.8283363615336112E-3</v>
      </c>
      <c r="T179" s="268">
        <f t="shared" si="23"/>
        <v>7.5556870026441117E-3</v>
      </c>
      <c r="U179" s="268">
        <f t="shared" si="23"/>
        <v>8.5759348188275859E-3</v>
      </c>
      <c r="V179" s="268">
        <f t="shared" si="23"/>
        <v>7.8874672918749483E-3</v>
      </c>
      <c r="W179" s="268">
        <f t="shared" si="23"/>
        <v>7.1479562447324448E-3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6.5188112669284648E-2</v>
      </c>
      <c r="C180" s="269">
        <f t="shared" si="24"/>
        <v>6.553604989169852E-2</v>
      </c>
      <c r="D180" s="269">
        <f t="shared" si="24"/>
        <v>8.1065635521174975E-2</v>
      </c>
      <c r="E180" s="269">
        <f t="shared" si="24"/>
        <v>5.8884978238067799E-2</v>
      </c>
      <c r="F180" s="269">
        <f t="shared" si="24"/>
        <v>5.9714897326876126E-2</v>
      </c>
      <c r="G180" s="269">
        <f t="shared" si="24"/>
        <v>6.0756351520761892E-2</v>
      </c>
      <c r="H180" s="269">
        <f t="shared" si="24"/>
        <v>6.1236036855882095E-2</v>
      </c>
      <c r="I180" s="269">
        <f t="shared" si="24"/>
        <v>5.836166954424369E-2</v>
      </c>
      <c r="J180" s="269">
        <f t="shared" si="24"/>
        <v>6.7912920760390849E-2</v>
      </c>
      <c r="K180" s="269">
        <f t="shared" si="24"/>
        <v>9.7723816860108989E-2</v>
      </c>
      <c r="L180" s="269">
        <f t="shared" si="24"/>
        <v>8.4319491160991841E-2</v>
      </c>
      <c r="M180" s="269">
        <f t="shared" si="24"/>
        <v>8.066525414549619E-2</v>
      </c>
      <c r="N180" s="269">
        <f t="shared" si="24"/>
        <v>7.3169814266807201E-2</v>
      </c>
      <c r="O180" s="269">
        <f t="shared" si="24"/>
        <v>6.2824135336506159E-2</v>
      </c>
      <c r="P180" s="269">
        <f t="shared" si="24"/>
        <v>8.0239385910920336E-2</v>
      </c>
      <c r="Q180" s="269">
        <f t="shared" si="24"/>
        <v>5.5606233353244189E-2</v>
      </c>
      <c r="R180" s="269">
        <f t="shared" si="24"/>
        <v>5.2933540443612218E-2</v>
      </c>
      <c r="S180" s="269">
        <f t="shared" si="24"/>
        <v>5.4190160465436545E-2</v>
      </c>
      <c r="T180" s="269">
        <f t="shared" si="24"/>
        <v>5.9962466612868873E-2</v>
      </c>
      <c r="U180" s="269">
        <f t="shared" si="24"/>
        <v>6.80592254639628E-2</v>
      </c>
      <c r="V180" s="269">
        <f t="shared" si="24"/>
        <v>6.2595498461442009E-2</v>
      </c>
      <c r="W180" s="269">
        <f t="shared" si="24"/>
        <v>5.6726686471398974E-2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7.2970403439561946E-2</v>
      </c>
      <c r="C181" s="269">
        <f t="shared" si="25"/>
        <v>7.3359878122162242E-2</v>
      </c>
      <c r="D181" s="269">
        <f t="shared" si="25"/>
        <v>9.0743417577908214E-2</v>
      </c>
      <c r="E181" s="269">
        <f t="shared" si="25"/>
        <v>6.5914787874910077E-2</v>
      </c>
      <c r="F181" s="269">
        <f t="shared" si="25"/>
        <v>6.6843784408983212E-2</v>
      </c>
      <c r="G181" s="269">
        <f t="shared" si="25"/>
        <v>6.8009569543417345E-2</v>
      </c>
      <c r="H181" s="269">
        <f t="shared" si="25"/>
        <v>6.8546520698995986E-2</v>
      </c>
      <c r="I181" s="269">
        <f t="shared" si="25"/>
        <v>6.5329005514474126E-2</v>
      </c>
      <c r="J181" s="269">
        <f t="shared" si="25"/>
        <v>7.6020504716647813E-2</v>
      </c>
      <c r="K181" s="269">
        <f t="shared" si="25"/>
        <v>0.10939028681675551</v>
      </c>
      <c r="L181" s="269">
        <f t="shared" si="25"/>
        <v>9.4385725186598976E-2</v>
      </c>
      <c r="M181" s="269">
        <f t="shared" si="25"/>
        <v>9.0295237851319252E-2</v>
      </c>
      <c r="N181" s="269">
        <f t="shared" si="25"/>
        <v>8.1904976966183582E-2</v>
      </c>
      <c r="O181" s="269">
        <f t="shared" si="25"/>
        <v>7.0324209637787627E-2</v>
      </c>
      <c r="P181" s="269">
        <f t="shared" si="25"/>
        <v>8.9818528592274599E-2</v>
      </c>
      <c r="Q181" s="269">
        <f t="shared" si="25"/>
        <v>6.2244619692027388E-2</v>
      </c>
      <c r="R181" s="269">
        <f t="shared" si="25"/>
        <v>5.9252855213811496E-2</v>
      </c>
      <c r="S181" s="269">
        <f t="shared" si="25"/>
        <v>6.0659493114619413E-2</v>
      </c>
      <c r="T181" s="269">
        <f t="shared" si="25"/>
        <v>6.712090902478221E-2</v>
      </c>
      <c r="U181" s="269">
        <f t="shared" si="25"/>
        <v>7.6184275576204899E-2</v>
      </c>
      <c r="V181" s="269">
        <f t="shared" si="25"/>
        <v>7.0068277623016331E-2</v>
      </c>
      <c r="W181" s="269">
        <f t="shared" si="25"/>
        <v>6.3498834804553511E-2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0.11747615297009528</v>
      </c>
      <c r="C182" s="269">
        <f t="shared" si="26"/>
        <v>0.1181031741353137</v>
      </c>
      <c r="D182" s="269">
        <f t="shared" si="26"/>
        <v>0.14608919646772842</v>
      </c>
      <c r="E182" s="269">
        <f t="shared" si="26"/>
        <v>0.10611721106623503</v>
      </c>
      <c r="F182" s="269">
        <f t="shared" si="26"/>
        <v>0.10761281659671369</v>
      </c>
      <c r="G182" s="269">
        <f t="shared" si="26"/>
        <v>0.10948963166594203</v>
      </c>
      <c r="H182" s="269">
        <f t="shared" si="26"/>
        <v>0.11035407742911332</v>
      </c>
      <c r="I182" s="269">
        <f t="shared" si="26"/>
        <v>0.10517415120993658</v>
      </c>
      <c r="J182" s="269">
        <f t="shared" si="26"/>
        <v>0.12238655701490775</v>
      </c>
      <c r="K182" s="269">
        <f t="shared" si="26"/>
        <v>0.17610907247034013</v>
      </c>
      <c r="L182" s="269">
        <f t="shared" si="26"/>
        <v>0.15195300241690482</v>
      </c>
      <c r="M182" s="269">
        <f t="shared" si="26"/>
        <v>0.14536766516685706</v>
      </c>
      <c r="N182" s="269">
        <f t="shared" si="26"/>
        <v>0.13186005763365249</v>
      </c>
      <c r="O182" s="269">
        <f t="shared" si="26"/>
        <v>0.11321600566114925</v>
      </c>
      <c r="P182" s="269">
        <f t="shared" si="26"/>
        <v>0.14460020374142898</v>
      </c>
      <c r="Q182" s="269">
        <f t="shared" si="26"/>
        <v>0.10020855195849951</v>
      </c>
      <c r="R182" s="269">
        <f t="shared" si="26"/>
        <v>9.5392065205969989E-2</v>
      </c>
      <c r="S182" s="269">
        <f t="shared" si="26"/>
        <v>9.7656632776104244E-2</v>
      </c>
      <c r="T182" s="269">
        <f t="shared" si="26"/>
        <v>0.10805896369502792</v>
      </c>
      <c r="U182" s="269">
        <f t="shared" si="26"/>
        <v>0.12265021419155074</v>
      </c>
      <c r="V182" s="269">
        <f t="shared" si="26"/>
        <v>0.11280397685083687</v>
      </c>
      <c r="W182" s="269">
        <f t="shared" si="26"/>
        <v>0.10222773178307808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2.9608973085859851E-2</v>
      </c>
      <c r="C183" s="270">
        <f t="shared" si="27"/>
        <v>3.0224322089668118E-2</v>
      </c>
      <c r="D183" s="270">
        <f t="shared" si="27"/>
        <v>2.860213193868872E-2</v>
      </c>
      <c r="E183" s="270">
        <f t="shared" si="27"/>
        <v>3.0165743187952249E-2</v>
      </c>
      <c r="F183" s="270">
        <f t="shared" si="27"/>
        <v>3.1001654001967444E-2</v>
      </c>
      <c r="G183" s="270">
        <f t="shared" si="27"/>
        <v>3.0346086767550035E-2</v>
      </c>
      <c r="H183" s="270">
        <f t="shared" si="27"/>
        <v>3.0256418142915034E-2</v>
      </c>
      <c r="I183" s="270">
        <f t="shared" si="27"/>
        <v>3.0563547762858287E-2</v>
      </c>
      <c r="J183" s="270">
        <f t="shared" si="27"/>
        <v>2.8778880283678282E-2</v>
      </c>
      <c r="K183" s="270">
        <f t="shared" si="27"/>
        <v>3.1893073493555517E-2</v>
      </c>
      <c r="L183" s="270">
        <f t="shared" si="27"/>
        <v>2.8226360438683023E-2</v>
      </c>
      <c r="M183" s="270">
        <f t="shared" si="27"/>
        <v>2.7260656161320614E-2</v>
      </c>
      <c r="N183" s="270">
        <f t="shared" si="27"/>
        <v>2.632240418464003E-2</v>
      </c>
      <c r="O183" s="270">
        <f t="shared" si="27"/>
        <v>2.9480714717423178E-2</v>
      </c>
      <c r="P183" s="270">
        <f t="shared" si="27"/>
        <v>2.7180943322592254E-2</v>
      </c>
      <c r="Q183" s="270">
        <f t="shared" si="27"/>
        <v>2.4294841117513049E-2</v>
      </c>
      <c r="R183" s="270">
        <f t="shared" si="27"/>
        <v>2.4154585955042811E-2</v>
      </c>
      <c r="S183" s="270">
        <f t="shared" si="27"/>
        <v>2.2504651157830406E-2</v>
      </c>
      <c r="T183" s="270">
        <f t="shared" si="27"/>
        <v>2.3002882933680503E-2</v>
      </c>
      <c r="U183" s="270">
        <f t="shared" si="27"/>
        <v>2.4355401726081218E-2</v>
      </c>
      <c r="V183" s="270">
        <f t="shared" si="27"/>
        <v>2.1609093539677719E-2</v>
      </c>
      <c r="W183" s="270">
        <f t="shared" si="27"/>
        <v>2.0632895417825741E-2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0.43659824746969406</v>
      </c>
      <c r="C184" s="271">
        <f t="shared" si="28"/>
        <v>0.43093884979196861</v>
      </c>
      <c r="D184" s="271">
        <f t="shared" si="28"/>
        <v>0.39462178305519402</v>
      </c>
      <c r="E184" s="271">
        <f t="shared" si="28"/>
        <v>0.45613589330252352</v>
      </c>
      <c r="F184" s="271">
        <f t="shared" si="28"/>
        <v>0.44632768970943459</v>
      </c>
      <c r="G184" s="271">
        <f t="shared" si="28"/>
        <v>0.44751232329255247</v>
      </c>
      <c r="H184" s="271">
        <f t="shared" si="28"/>
        <v>0.44602237092805319</v>
      </c>
      <c r="I184" s="271">
        <f t="shared" si="28"/>
        <v>0.45447846028586081</v>
      </c>
      <c r="J184" s="271">
        <f t="shared" si="28"/>
        <v>0.43380848442714798</v>
      </c>
      <c r="K184" s="271">
        <f t="shared" si="28"/>
        <v>0.33685017546999879</v>
      </c>
      <c r="L184" s="271">
        <f t="shared" si="28"/>
        <v>0.39937117329704275</v>
      </c>
      <c r="M184" s="271">
        <f t="shared" si="28"/>
        <v>0.42147329478707624</v>
      </c>
      <c r="N184" s="271">
        <f t="shared" si="28"/>
        <v>0.44270011767272716</v>
      </c>
      <c r="O184" s="271">
        <f t="shared" si="28"/>
        <v>0.44648972615356936</v>
      </c>
      <c r="P184" s="271">
        <f t="shared" si="28"/>
        <v>0.42765880742329793</v>
      </c>
      <c r="Q184" s="271">
        <f t="shared" si="28"/>
        <v>0.51820731898476335</v>
      </c>
      <c r="R184" s="271">
        <f t="shared" si="28"/>
        <v>0.52798140427689255</v>
      </c>
      <c r="S184" s="271">
        <f t="shared" si="28"/>
        <v>0.53856587819272872</v>
      </c>
      <c r="T184" s="271">
        <f t="shared" si="28"/>
        <v>0.51834847727073019</v>
      </c>
      <c r="U184" s="271">
        <f t="shared" si="28"/>
        <v>0.48084352917996936</v>
      </c>
      <c r="V184" s="271">
        <f t="shared" si="28"/>
        <v>0.53775618685358606</v>
      </c>
      <c r="W184" s="271">
        <f t="shared" si="28"/>
        <v>0.55906126061756689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0.43624994814386464</v>
      </c>
      <c r="C185" s="320">
        <f t="shared" si="29"/>
        <v>0.43058869144161716</v>
      </c>
      <c r="D185" s="320">
        <f t="shared" si="29"/>
        <v>0.39418865030991568</v>
      </c>
      <c r="E185" s="320">
        <f t="shared" si="29"/>
        <v>0.45582127155045882</v>
      </c>
      <c r="F185" s="320">
        <f t="shared" si="29"/>
        <v>0.44600863370935617</v>
      </c>
      <c r="G185" s="320">
        <f t="shared" si="29"/>
        <v>0.44718770281486053</v>
      </c>
      <c r="H185" s="320">
        <f t="shared" si="29"/>
        <v>0.44569518749720938</v>
      </c>
      <c r="I185" s="320">
        <f t="shared" si="29"/>
        <v>0.45416663456604489</v>
      </c>
      <c r="J185" s="320">
        <f t="shared" si="29"/>
        <v>0.43344562648346191</v>
      </c>
      <c r="K185" s="320">
        <f t="shared" si="29"/>
        <v>0.3363280382560786</v>
      </c>
      <c r="L185" s="320">
        <f t="shared" si="29"/>
        <v>0.39892065523902431</v>
      </c>
      <c r="M185" s="320">
        <f t="shared" si="29"/>
        <v>0.42104230127481923</v>
      </c>
      <c r="N185" s="320">
        <f t="shared" si="29"/>
        <v>0.44230917220833726</v>
      </c>
      <c r="O185" s="320">
        <f t="shared" si="29"/>
        <v>0.44615405753106241</v>
      </c>
      <c r="P185" s="320">
        <f t="shared" si="29"/>
        <v>0.42723008932005224</v>
      </c>
      <c r="Q185" s="320">
        <f t="shared" si="29"/>
        <v>0.51791021552838457</v>
      </c>
      <c r="R185" s="320">
        <f t="shared" si="29"/>
        <v>0.52769858098756361</v>
      </c>
      <c r="S185" s="320">
        <f t="shared" si="29"/>
        <v>0.53827634079727671</v>
      </c>
      <c r="T185" s="320">
        <f t="shared" si="29"/>
        <v>0.51802809851084353</v>
      </c>
      <c r="U185" s="320">
        <f t="shared" si="29"/>
        <v>0.48047988953195819</v>
      </c>
      <c r="V185" s="320">
        <f t="shared" si="29"/>
        <v>0.53742173983523644</v>
      </c>
      <c r="W185" s="320">
        <f t="shared" si="29"/>
        <v>0.55875817059324351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3.4829932582943889E-4</v>
      </c>
      <c r="C186" s="320">
        <f t="shared" si="30"/>
        <v>3.5015835035147921E-4</v>
      </c>
      <c r="D186" s="320">
        <f t="shared" si="30"/>
        <v>4.3313274527832893E-4</v>
      </c>
      <c r="E186" s="320">
        <f t="shared" si="30"/>
        <v>3.1462175206468164E-4</v>
      </c>
      <c r="F186" s="320">
        <f t="shared" si="30"/>
        <v>3.1905600007844763E-4</v>
      </c>
      <c r="G186" s="320">
        <f t="shared" si="30"/>
        <v>3.2462047769191843E-4</v>
      </c>
      <c r="H186" s="320">
        <f t="shared" si="30"/>
        <v>3.2718343084382577E-4</v>
      </c>
      <c r="I186" s="320">
        <f t="shared" si="30"/>
        <v>3.1182571981591391E-4</v>
      </c>
      <c r="J186" s="320">
        <f t="shared" si="30"/>
        <v>3.6285794368606642E-4</v>
      </c>
      <c r="K186" s="320">
        <f t="shared" si="30"/>
        <v>5.22137213920187E-4</v>
      </c>
      <c r="L186" s="320">
        <f t="shared" si="30"/>
        <v>4.5051805801846168E-4</v>
      </c>
      <c r="M186" s="320">
        <f t="shared" si="30"/>
        <v>4.3099351225694873E-4</v>
      </c>
      <c r="N186" s="320">
        <f t="shared" si="30"/>
        <v>3.9094546438989413E-4</v>
      </c>
      <c r="O186" s="320">
        <f t="shared" si="30"/>
        <v>3.3566862250688698E-4</v>
      </c>
      <c r="P186" s="320">
        <f t="shared" si="30"/>
        <v>4.2871810324568541E-4</v>
      </c>
      <c r="Q186" s="320">
        <f t="shared" si="30"/>
        <v>2.9710345637871282E-4</v>
      </c>
      <c r="R186" s="320">
        <f t="shared" si="30"/>
        <v>2.8282328932898381E-4</v>
      </c>
      <c r="S186" s="320">
        <f t="shared" si="30"/>
        <v>2.8953739545206858E-4</v>
      </c>
      <c r="T186" s="320">
        <f t="shared" si="30"/>
        <v>3.2037875988658645E-4</v>
      </c>
      <c r="U186" s="320">
        <f t="shared" si="30"/>
        <v>3.6363964801118352E-4</v>
      </c>
      <c r="V186" s="320">
        <f t="shared" si="30"/>
        <v>3.3444701834956799E-4</v>
      </c>
      <c r="W186" s="320">
        <f t="shared" si="30"/>
        <v>3.0309002432334184E-4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0.20633336884752995</v>
      </c>
      <c r="C187" s="271">
        <f t="shared" si="31"/>
        <v>0.20931432871771713</v>
      </c>
      <c r="D187" s="271">
        <f t="shared" si="31"/>
        <v>0.18162800409212532</v>
      </c>
      <c r="E187" s="271">
        <f t="shared" si="31"/>
        <v>0.21295161443505126</v>
      </c>
      <c r="F187" s="271">
        <f t="shared" si="31"/>
        <v>0.21752691837322854</v>
      </c>
      <c r="G187" s="271">
        <f t="shared" si="31"/>
        <v>0.21310393516266943</v>
      </c>
      <c r="H187" s="271">
        <f t="shared" si="31"/>
        <v>0.21276645050846144</v>
      </c>
      <c r="I187" s="271">
        <f t="shared" si="31"/>
        <v>0.21604498161371857</v>
      </c>
      <c r="J187" s="271">
        <f t="shared" si="31"/>
        <v>0.19894513778762421</v>
      </c>
      <c r="K187" s="271">
        <f t="shared" si="31"/>
        <v>0.16048241201179927</v>
      </c>
      <c r="L187" s="271">
        <f t="shared" si="31"/>
        <v>0.16317420038394304</v>
      </c>
      <c r="M187" s="271">
        <f t="shared" si="31"/>
        <v>0.15860396851461087</v>
      </c>
      <c r="N187" s="271">
        <f t="shared" si="31"/>
        <v>0.17187644228643537</v>
      </c>
      <c r="O187" s="271">
        <f t="shared" si="31"/>
        <v>0.20686670007670768</v>
      </c>
      <c r="P187" s="271">
        <f t="shared" si="31"/>
        <v>0.15443855138683993</v>
      </c>
      <c r="Q187" s="271">
        <f t="shared" si="31"/>
        <v>0.1788554188783178</v>
      </c>
      <c r="R187" s="271">
        <f t="shared" si="31"/>
        <v>0.18041380832707049</v>
      </c>
      <c r="S187" s="271">
        <f t="shared" si="31"/>
        <v>0.16635956946926189</v>
      </c>
      <c r="T187" s="271">
        <f t="shared" si="31"/>
        <v>0.15964603982127959</v>
      </c>
      <c r="U187" s="271">
        <f t="shared" si="31"/>
        <v>0.15948419104611855</v>
      </c>
      <c r="V187" s="271">
        <f t="shared" si="31"/>
        <v>0.13087614213171209</v>
      </c>
      <c r="W187" s="271">
        <f t="shared" si="31"/>
        <v>0.13697490753187505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0.20067030772573469</v>
      </c>
      <c r="C188" s="320">
        <f t="shared" si="32"/>
        <v>0.20400640681059359</v>
      </c>
      <c r="D188" s="320">
        <f t="shared" si="32"/>
        <v>0.16563749123607244</v>
      </c>
      <c r="E188" s="320">
        <f t="shared" si="32"/>
        <v>0.20896464158638087</v>
      </c>
      <c r="F188" s="320">
        <f t="shared" si="32"/>
        <v>0.21383160944345053</v>
      </c>
      <c r="G188" s="320">
        <f t="shared" si="32"/>
        <v>0.20887252229293782</v>
      </c>
      <c r="H188" s="320">
        <f t="shared" si="32"/>
        <v>0.20842913625995918</v>
      </c>
      <c r="I188" s="320">
        <f t="shared" si="32"/>
        <v>0.21238194495176843</v>
      </c>
      <c r="J188" s="320">
        <f t="shared" si="32"/>
        <v>0.19163920997945799</v>
      </c>
      <c r="K188" s="320">
        <f t="shared" si="32"/>
        <v>9.6209489647118965E-2</v>
      </c>
      <c r="L188" s="320">
        <f t="shared" si="32"/>
        <v>0.13167976537742621</v>
      </c>
      <c r="M188" s="320">
        <f t="shared" si="32"/>
        <v>0.12654018047432786</v>
      </c>
      <c r="N188" s="320">
        <f t="shared" si="32"/>
        <v>0.15475958433568723</v>
      </c>
      <c r="O188" s="320">
        <f t="shared" si="32"/>
        <v>0.20163987649351733</v>
      </c>
      <c r="P188" s="320">
        <f t="shared" si="32"/>
        <v>0.11817577277893676</v>
      </c>
      <c r="Q188" s="320">
        <f t="shared" si="32"/>
        <v>0.1715604455920291</v>
      </c>
      <c r="R188" s="320">
        <f t="shared" si="32"/>
        <v>0.17431042529611881</v>
      </c>
      <c r="S188" s="320">
        <f t="shared" si="32"/>
        <v>0.15786492495872387</v>
      </c>
      <c r="T188" s="320">
        <f t="shared" si="32"/>
        <v>0.14712976891008941</v>
      </c>
      <c r="U188" s="320">
        <f t="shared" si="32"/>
        <v>0.14055520445457695</v>
      </c>
      <c r="V188" s="320">
        <f t="shared" si="32"/>
        <v>0.10130171290825855</v>
      </c>
      <c r="W188" s="320">
        <f t="shared" si="32"/>
        <v>0.11955066888952706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5.6630611217952272E-3</v>
      </c>
      <c r="C189" s="320">
        <f t="shared" si="33"/>
        <v>5.3079219071235804E-3</v>
      </c>
      <c r="D189" s="320">
        <f t="shared" si="33"/>
        <v>1.5990512856052842E-2</v>
      </c>
      <c r="E189" s="320">
        <f t="shared" si="33"/>
        <v>3.986972848670332E-3</v>
      </c>
      <c r="F189" s="320">
        <f t="shared" si="33"/>
        <v>3.6953089297779404E-3</v>
      </c>
      <c r="G189" s="320">
        <f t="shared" si="33"/>
        <v>4.231412869731702E-3</v>
      </c>
      <c r="H189" s="320">
        <f t="shared" si="33"/>
        <v>4.3373142485022744E-3</v>
      </c>
      <c r="I189" s="320">
        <f t="shared" si="33"/>
        <v>3.6630366619501043E-3</v>
      </c>
      <c r="J189" s="320">
        <f t="shared" si="33"/>
        <v>7.3059278081662633E-3</v>
      </c>
      <c r="K189" s="320">
        <f t="shared" si="33"/>
        <v>6.4272922364680268E-2</v>
      </c>
      <c r="L189" s="320">
        <f t="shared" si="33"/>
        <v>3.1494435006516878E-2</v>
      </c>
      <c r="M189" s="320">
        <f t="shared" si="33"/>
        <v>3.2063788040283023E-2</v>
      </c>
      <c r="N189" s="320">
        <f t="shared" si="33"/>
        <v>1.711685795074815E-2</v>
      </c>
      <c r="O189" s="320">
        <f t="shared" si="33"/>
        <v>5.2268235831903287E-3</v>
      </c>
      <c r="P189" s="320">
        <f t="shared" si="33"/>
        <v>3.6262778607903168E-2</v>
      </c>
      <c r="Q189" s="320">
        <f t="shared" si="33"/>
        <v>7.2949732862887182E-3</v>
      </c>
      <c r="R189" s="320">
        <f t="shared" si="33"/>
        <v>6.1033830309516904E-3</v>
      </c>
      <c r="S189" s="320">
        <f t="shared" si="33"/>
        <v>8.4946445105380033E-3</v>
      </c>
      <c r="T189" s="320">
        <f t="shared" si="33"/>
        <v>1.2516270911190187E-2</v>
      </c>
      <c r="U189" s="320">
        <f t="shared" si="33"/>
        <v>1.8928986591541568E-2</v>
      </c>
      <c r="V189" s="320">
        <f t="shared" si="33"/>
        <v>2.9574429223453453E-2</v>
      </c>
      <c r="W189" s="320">
        <f t="shared" si="33"/>
        <v>1.7424238642348003E-2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4.1329102006043832E-2</v>
      </c>
      <c r="C190" s="271">
        <f t="shared" si="34"/>
        <v>4.1864989288775398E-2</v>
      </c>
      <c r="D190" s="271">
        <f t="shared" si="34"/>
        <v>3.9326530665028323E-2</v>
      </c>
      <c r="E190" s="271">
        <f t="shared" si="34"/>
        <v>4.2282800591976706E-2</v>
      </c>
      <c r="F190" s="271">
        <f t="shared" si="34"/>
        <v>4.3037023976679051E-2</v>
      </c>
      <c r="G190" s="271">
        <f t="shared" si="34"/>
        <v>4.2359683937888123E-2</v>
      </c>
      <c r="H190" s="271">
        <f t="shared" si="34"/>
        <v>4.2171305815182455E-2</v>
      </c>
      <c r="I190" s="271">
        <f t="shared" si="34"/>
        <v>4.274602171355766E-2</v>
      </c>
      <c r="J190" s="271">
        <f t="shared" si="34"/>
        <v>4.0377183504254816E-2</v>
      </c>
      <c r="K190" s="271">
        <f t="shared" si="34"/>
        <v>4.1835001315673533E-2</v>
      </c>
      <c r="L190" s="271">
        <f t="shared" si="34"/>
        <v>3.9124560799638018E-2</v>
      </c>
      <c r="M190" s="271">
        <f t="shared" si="34"/>
        <v>3.8597925032039855E-2</v>
      </c>
      <c r="N190" s="271">
        <f t="shared" si="34"/>
        <v>3.7936629058406092E-2</v>
      </c>
      <c r="O190" s="271">
        <f t="shared" si="34"/>
        <v>4.1408760724812636E-2</v>
      </c>
      <c r="P190" s="271">
        <f t="shared" si="34"/>
        <v>3.8526806625212025E-2</v>
      </c>
      <c r="Q190" s="271">
        <f t="shared" si="34"/>
        <v>3.4569873779722052E-2</v>
      </c>
      <c r="R190" s="271">
        <f t="shared" si="34"/>
        <v>3.5108910341234603E-2</v>
      </c>
      <c r="S190" s="271">
        <f t="shared" si="34"/>
        <v>3.4712925396461883E-2</v>
      </c>
      <c r="T190" s="271">
        <f t="shared" si="34"/>
        <v>3.5809229691415811E-2</v>
      </c>
      <c r="U190" s="271">
        <f t="shared" si="34"/>
        <v>3.6584388533142109E-2</v>
      </c>
      <c r="V190" s="271">
        <f t="shared" si="34"/>
        <v>3.500803542395884E-2</v>
      </c>
      <c r="W190" s="271">
        <f t="shared" si="34"/>
        <v>3.4340382161832508E-2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2.4553711532121672E-2</v>
      </c>
      <c r="C191" s="320">
        <f t="shared" si="35"/>
        <v>2.5726769942125981E-2</v>
      </c>
      <c r="D191" s="320">
        <f t="shared" si="35"/>
        <v>1.5245059584614154E-2</v>
      </c>
      <c r="E191" s="320">
        <f t="shared" si="35"/>
        <v>2.6913545217542554E-2</v>
      </c>
      <c r="F191" s="320">
        <f t="shared" si="35"/>
        <v>2.8270702735224126E-2</v>
      </c>
      <c r="G191" s="320">
        <f t="shared" si="35"/>
        <v>2.6976049830627919E-2</v>
      </c>
      <c r="H191" s="320">
        <f t="shared" si="35"/>
        <v>2.6539222236899633E-2</v>
      </c>
      <c r="I191" s="320">
        <f t="shared" si="35"/>
        <v>2.7782470623435643E-2</v>
      </c>
      <c r="J191" s="320">
        <f t="shared" si="35"/>
        <v>2.2015132934398916E-2</v>
      </c>
      <c r="K191" s="320">
        <f t="shared" si="35"/>
        <v>3.6237348597389766E-3</v>
      </c>
      <c r="L191" s="320">
        <f t="shared" si="35"/>
        <v>7.1965270211946583E-3</v>
      </c>
      <c r="M191" s="320">
        <f t="shared" si="35"/>
        <v>5.9476036692169085E-3</v>
      </c>
      <c r="N191" s="320">
        <f t="shared" si="35"/>
        <v>1.2098836323683913E-2</v>
      </c>
      <c r="O191" s="320">
        <f t="shared" si="35"/>
        <v>2.4944706839489655E-2</v>
      </c>
      <c r="P191" s="320">
        <f t="shared" si="35"/>
        <v>4.9741744714217797E-3</v>
      </c>
      <c r="Q191" s="320">
        <f t="shared" si="35"/>
        <v>8.3446025302445406E-3</v>
      </c>
      <c r="R191" s="320">
        <f t="shared" si="35"/>
        <v>1.1662677701446857E-2</v>
      </c>
      <c r="S191" s="320">
        <f t="shared" si="35"/>
        <v>9.8748472200475348E-3</v>
      </c>
      <c r="T191" s="320">
        <f t="shared" si="35"/>
        <v>1.1200582235073165E-2</v>
      </c>
      <c r="U191" s="320">
        <f t="shared" si="35"/>
        <v>8.1310615227238436E-3</v>
      </c>
      <c r="V191" s="320">
        <f t="shared" si="35"/>
        <v>4.4743789994693877E-3</v>
      </c>
      <c r="W191" s="320">
        <f t="shared" si="35"/>
        <v>8.0462114075695521E-3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9.5686972897343729E-3</v>
      </c>
      <c r="C192" s="320">
        <f t="shared" si="36"/>
        <v>9.4445234029665419E-3</v>
      </c>
      <c r="D192" s="320">
        <f t="shared" si="36"/>
        <v>8.6461256578090617E-3</v>
      </c>
      <c r="E192" s="320">
        <f t="shared" si="36"/>
        <v>9.9979742903024815E-3</v>
      </c>
      <c r="F192" s="320">
        <f t="shared" si="36"/>
        <v>9.7827440959728316E-3</v>
      </c>
      <c r="G192" s="320">
        <f t="shared" si="36"/>
        <v>9.8086057732114252E-3</v>
      </c>
      <c r="H192" s="320">
        <f t="shared" si="36"/>
        <v>9.7758689732744628E-3</v>
      </c>
      <c r="I192" s="320">
        <f t="shared" si="36"/>
        <v>9.9616815170984509E-3</v>
      </c>
      <c r="J192" s="320">
        <f t="shared" si="36"/>
        <v>9.507187356757622E-3</v>
      </c>
      <c r="K192" s="320">
        <f t="shared" si="36"/>
        <v>7.3770121963689615E-3</v>
      </c>
      <c r="L192" s="320">
        <f t="shared" si="36"/>
        <v>8.7499173555108545E-3</v>
      </c>
      <c r="M192" s="320">
        <f t="shared" si="36"/>
        <v>9.2351330795878463E-3</v>
      </c>
      <c r="N192" s="320">
        <f t="shared" si="36"/>
        <v>9.7016001843485689E-3</v>
      </c>
      <c r="O192" s="320">
        <f t="shared" si="36"/>
        <v>9.7859338190537069E-3</v>
      </c>
      <c r="P192" s="320">
        <f t="shared" si="36"/>
        <v>9.3708558938822469E-3</v>
      </c>
      <c r="Q192" s="320">
        <f t="shared" si="36"/>
        <v>1.1359831896227343E-2</v>
      </c>
      <c r="R192" s="320">
        <f t="shared" si="36"/>
        <v>1.1574529700636682E-2</v>
      </c>
      <c r="S192" s="320">
        <f t="shared" si="36"/>
        <v>1.1806542064313301E-2</v>
      </c>
      <c r="T192" s="320">
        <f t="shared" si="36"/>
        <v>1.1362417539112945E-2</v>
      </c>
      <c r="U192" s="320">
        <f t="shared" si="36"/>
        <v>1.0538835904274201E-2</v>
      </c>
      <c r="V192" s="320">
        <f t="shared" si="36"/>
        <v>1.1787797264585367E-2</v>
      </c>
      <c r="W192" s="320">
        <f t="shared" si="36"/>
        <v>1.2255790093089775E-2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7.2066931841877962E-3</v>
      </c>
      <c r="C193" s="320">
        <f t="shared" si="37"/>
        <v>6.6936959436828796E-3</v>
      </c>
      <c r="D193" s="320">
        <f t="shared" si="37"/>
        <v>1.5435345422605105E-2</v>
      </c>
      <c r="E193" s="320">
        <f t="shared" si="37"/>
        <v>5.3712810841316742E-3</v>
      </c>
      <c r="F193" s="320">
        <f t="shared" si="37"/>
        <v>4.9835771454820902E-3</v>
      </c>
      <c r="G193" s="320">
        <f t="shared" si="37"/>
        <v>5.5750283340487809E-3</v>
      </c>
      <c r="H193" s="320">
        <f t="shared" si="37"/>
        <v>5.8562146050083561E-3</v>
      </c>
      <c r="I193" s="320">
        <f t="shared" si="37"/>
        <v>5.0018695730235712E-3</v>
      </c>
      <c r="J193" s="320">
        <f t="shared" si="37"/>
        <v>8.8548632130982761E-3</v>
      </c>
      <c r="K193" s="320">
        <f t="shared" si="37"/>
        <v>3.0834254259565593E-2</v>
      </c>
      <c r="L193" s="320">
        <f t="shared" si="37"/>
        <v>2.3178116422932504E-2</v>
      </c>
      <c r="M193" s="320">
        <f t="shared" si="37"/>
        <v>2.3415188283235099E-2</v>
      </c>
      <c r="N193" s="320">
        <f t="shared" si="37"/>
        <v>1.6136192550373615E-2</v>
      </c>
      <c r="O193" s="320">
        <f t="shared" si="37"/>
        <v>6.6781200662692757E-3</v>
      </c>
      <c r="P193" s="320">
        <f t="shared" si="37"/>
        <v>2.4181776259907996E-2</v>
      </c>
      <c r="Q193" s="320">
        <f t="shared" si="37"/>
        <v>1.4865439353250168E-2</v>
      </c>
      <c r="R193" s="320">
        <f t="shared" si="37"/>
        <v>1.187170293915106E-2</v>
      </c>
      <c r="S193" s="320">
        <f t="shared" si="37"/>
        <v>1.3031536112101045E-2</v>
      </c>
      <c r="T193" s="320">
        <f t="shared" si="37"/>
        <v>1.3246229917229704E-2</v>
      </c>
      <c r="U193" s="320">
        <f t="shared" si="37"/>
        <v>1.7914491106144067E-2</v>
      </c>
      <c r="V193" s="320">
        <f t="shared" si="37"/>
        <v>1.8745859159904083E-2</v>
      </c>
      <c r="W193" s="320">
        <f t="shared" si="37"/>
        <v>1.4038380661173187E-2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2.2281484834102177E-2</v>
      </c>
      <c r="C194" s="321">
        <f t="shared" si="38"/>
        <v>2.2400410779753729E-2</v>
      </c>
      <c r="D194" s="321">
        <f t="shared" si="38"/>
        <v>2.770846791646709E-2</v>
      </c>
      <c r="E194" s="321">
        <f t="shared" si="38"/>
        <v>2.012705531488955E-2</v>
      </c>
      <c r="F194" s="321">
        <f t="shared" si="38"/>
        <v>2.0410724051927974E-2</v>
      </c>
      <c r="G194" s="321">
        <f t="shared" si="38"/>
        <v>2.0766696097693486E-2</v>
      </c>
      <c r="H194" s="321">
        <f t="shared" si="38"/>
        <v>2.0930653928070413E-2</v>
      </c>
      <c r="I194" s="321">
        <f t="shared" si="38"/>
        <v>1.9948186894750596E-2</v>
      </c>
      <c r="J194" s="321">
        <f t="shared" si="38"/>
        <v>2.3212832094696028E-2</v>
      </c>
      <c r="K194" s="321">
        <f t="shared" si="38"/>
        <v>3.3402282320179243E-2</v>
      </c>
      <c r="L194" s="321">
        <f t="shared" si="38"/>
        <v>2.882064515434404E-2</v>
      </c>
      <c r="M194" s="321">
        <f t="shared" si="38"/>
        <v>2.7571616408044029E-2</v>
      </c>
      <c r="N194" s="321">
        <f t="shared" si="38"/>
        <v>2.500965344971735E-2</v>
      </c>
      <c r="O194" s="321">
        <f t="shared" si="38"/>
        <v>2.1473470566904601E-2</v>
      </c>
      <c r="P194" s="321">
        <f t="shared" si="38"/>
        <v>2.7426053417776659E-2</v>
      </c>
      <c r="Q194" s="321">
        <f t="shared" si="38"/>
        <v>1.9006370861318785E-2</v>
      </c>
      <c r="R194" s="321">
        <f t="shared" si="38"/>
        <v>1.8092836719990034E-2</v>
      </c>
      <c r="S194" s="321">
        <f t="shared" si="38"/>
        <v>1.8522353066023168E-2</v>
      </c>
      <c r="T194" s="321">
        <f t="shared" si="38"/>
        <v>2.0495343947570948E-2</v>
      </c>
      <c r="U194" s="321">
        <f t="shared" si="38"/>
        <v>2.3262839464142891E-2</v>
      </c>
      <c r="V194" s="321">
        <f t="shared" si="38"/>
        <v>2.1395321823895228E-2</v>
      </c>
      <c r="W194" s="321">
        <f t="shared" si="38"/>
        <v>1.9389344967136877E-2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0.99999999999999989</v>
      </c>
      <c r="C197" s="234">
        <f t="shared" si="39"/>
        <v>1</v>
      </c>
      <c r="D197" s="234">
        <f t="shared" si="39"/>
        <v>1</v>
      </c>
      <c r="E197" s="234">
        <f t="shared" si="39"/>
        <v>1.0000000000000002</v>
      </c>
      <c r="F197" s="234">
        <f t="shared" si="39"/>
        <v>1.0000000000000002</v>
      </c>
      <c r="G197" s="234">
        <f t="shared" si="39"/>
        <v>0.99999999999999989</v>
      </c>
      <c r="H197" s="234">
        <f t="shared" si="39"/>
        <v>0.99999999999999989</v>
      </c>
      <c r="I197" s="234">
        <f t="shared" si="39"/>
        <v>0.99999999999999989</v>
      </c>
      <c r="J197" s="234">
        <f t="shared" si="39"/>
        <v>1.0000000000000004</v>
      </c>
      <c r="K197" s="234">
        <f t="shared" si="39"/>
        <v>1</v>
      </c>
      <c r="L197" s="234">
        <f t="shared" si="39"/>
        <v>0.99999999999999978</v>
      </c>
      <c r="M197" s="234">
        <f t="shared" si="39"/>
        <v>1</v>
      </c>
      <c r="N197" s="234">
        <f t="shared" si="39"/>
        <v>1.0000000000000007</v>
      </c>
      <c r="O197" s="234">
        <f t="shared" si="39"/>
        <v>0.99999999999999956</v>
      </c>
      <c r="P197" s="234">
        <f t="shared" si="39"/>
        <v>0.99999999999999978</v>
      </c>
      <c r="Q197" s="234">
        <f t="shared" si="39"/>
        <v>0.99999999999999967</v>
      </c>
      <c r="R197" s="234">
        <f t="shared" si="39"/>
        <v>1</v>
      </c>
      <c r="S197" s="234">
        <f t="shared" si="39"/>
        <v>0.99999999999999978</v>
      </c>
      <c r="T197" s="234">
        <f t="shared" si="39"/>
        <v>0.99999999999999989</v>
      </c>
      <c r="U197" s="234">
        <f t="shared" si="39"/>
        <v>1.0000000000000004</v>
      </c>
      <c r="V197" s="234">
        <f t="shared" si="39"/>
        <v>1.0000000000000004</v>
      </c>
      <c r="W197" s="234">
        <f t="shared" si="39"/>
        <v>0.99999999999999989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3.5816632137193835E-3</v>
      </c>
      <c r="C198" s="268">
        <f t="shared" si="40"/>
        <v>3.5938767735823316E-3</v>
      </c>
      <c r="D198" s="268">
        <f t="shared" si="40"/>
        <v>4.5681695533881603E-3</v>
      </c>
      <c r="E198" s="268">
        <f t="shared" si="40"/>
        <v>3.2026395544976745E-3</v>
      </c>
      <c r="F198" s="268">
        <f t="shared" si="40"/>
        <v>3.2402229867697909E-3</v>
      </c>
      <c r="G198" s="268">
        <f t="shared" si="40"/>
        <v>3.3095069443956483E-3</v>
      </c>
      <c r="H198" s="268">
        <f t="shared" si="40"/>
        <v>3.3393379481181521E-3</v>
      </c>
      <c r="I198" s="268">
        <f t="shared" si="40"/>
        <v>3.1665458689621537E-3</v>
      </c>
      <c r="J198" s="268">
        <f t="shared" si="40"/>
        <v>3.7569912870736525E-3</v>
      </c>
      <c r="K198" s="268">
        <f t="shared" si="40"/>
        <v>5.5599987028217557E-3</v>
      </c>
      <c r="L198" s="268">
        <f t="shared" si="40"/>
        <v>4.7804551432173766E-3</v>
      </c>
      <c r="M198" s="268">
        <f t="shared" si="40"/>
        <v>4.5682553420800225E-3</v>
      </c>
      <c r="N198" s="268">
        <f t="shared" si="40"/>
        <v>4.1170835676821362E-3</v>
      </c>
      <c r="O198" s="268">
        <f t="shared" si="40"/>
        <v>3.4428472450568344E-3</v>
      </c>
      <c r="P198" s="268">
        <f t="shared" si="40"/>
        <v>4.5450309129512487E-3</v>
      </c>
      <c r="Q198" s="268">
        <f t="shared" si="40"/>
        <v>2.7392086300050329E-3</v>
      </c>
      <c r="R198" s="268">
        <f t="shared" si="40"/>
        <v>2.8806978993858694E-3</v>
      </c>
      <c r="S198" s="268">
        <f t="shared" si="40"/>
        <v>3.5956043886504327E-3</v>
      </c>
      <c r="T198" s="268">
        <f t="shared" si="40"/>
        <v>3.5104026492172235E-3</v>
      </c>
      <c r="U198" s="268">
        <f t="shared" si="40"/>
        <v>5.1090773081733324E-3</v>
      </c>
      <c r="V198" s="268">
        <f t="shared" si="40"/>
        <v>4.6888460068216639E-3</v>
      </c>
      <c r="W198" s="268">
        <f t="shared" si="40"/>
        <v>4.2638902023117604E-3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2.8582116659255911E-2</v>
      </c>
      <c r="C199" s="269">
        <f t="shared" si="41"/>
        <v>2.867958238174215E-2</v>
      </c>
      <c r="D199" s="269">
        <f t="shared" si="41"/>
        <v>3.6454559600709313E-2</v>
      </c>
      <c r="E199" s="269">
        <f t="shared" si="41"/>
        <v>2.5557460850469484E-2</v>
      </c>
      <c r="F199" s="269">
        <f t="shared" si="41"/>
        <v>2.5857381301265126E-2</v>
      </c>
      <c r="G199" s="269">
        <f t="shared" si="41"/>
        <v>2.6410275876023539E-2</v>
      </c>
      <c r="H199" s="269">
        <f t="shared" si="41"/>
        <v>2.664833098550265E-2</v>
      </c>
      <c r="I199" s="269">
        <f t="shared" si="41"/>
        <v>2.5269428763396887E-2</v>
      </c>
      <c r="J199" s="269">
        <f t="shared" si="41"/>
        <v>2.9981256429589133E-2</v>
      </c>
      <c r="K199" s="269">
        <f t="shared" si="41"/>
        <v>4.436947922424448E-2</v>
      </c>
      <c r="L199" s="269">
        <f t="shared" si="41"/>
        <v>3.8148624936147901E-2</v>
      </c>
      <c r="M199" s="269">
        <f t="shared" si="41"/>
        <v>3.6455244205110267E-2</v>
      </c>
      <c r="N199" s="269">
        <f t="shared" si="41"/>
        <v>3.2854837489088365E-2</v>
      </c>
      <c r="O199" s="269">
        <f t="shared" si="41"/>
        <v>2.7474348012755962E-2</v>
      </c>
      <c r="P199" s="269">
        <f t="shared" si="41"/>
        <v>3.6269910380265842E-2</v>
      </c>
      <c r="Q199" s="269">
        <f t="shared" si="41"/>
        <v>2.1859224596257193E-2</v>
      </c>
      <c r="R199" s="269">
        <f t="shared" si="41"/>
        <v>2.2988326514043721E-2</v>
      </c>
      <c r="S199" s="269">
        <f t="shared" si="41"/>
        <v>2.8693368964252092E-2</v>
      </c>
      <c r="T199" s="269">
        <f t="shared" si="41"/>
        <v>2.8013448516477038E-2</v>
      </c>
      <c r="U199" s="269">
        <f t="shared" si="41"/>
        <v>4.07710705696765E-2</v>
      </c>
      <c r="V199" s="269">
        <f t="shared" si="41"/>
        <v>3.7417572665938245E-2</v>
      </c>
      <c r="W199" s="269">
        <f t="shared" si="41"/>
        <v>3.4026372641043433E-2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3.5044290805741722E-2</v>
      </c>
      <c r="C200" s="269">
        <f t="shared" si="42"/>
        <v>3.5163792701389238E-2</v>
      </c>
      <c r="D200" s="269">
        <f t="shared" si="42"/>
        <v>4.4696626323117099E-2</v>
      </c>
      <c r="E200" s="269">
        <f t="shared" si="42"/>
        <v>3.133578597336565E-2</v>
      </c>
      <c r="F200" s="269">
        <f t="shared" si="42"/>
        <v>3.1703515894195983E-2</v>
      </c>
      <c r="G200" s="269">
        <f t="shared" si="42"/>
        <v>3.2381415242720119E-2</v>
      </c>
      <c r="H200" s="269">
        <f t="shared" si="42"/>
        <v>3.2673292593296877E-2</v>
      </c>
      <c r="I200" s="269">
        <f t="shared" si="42"/>
        <v>3.098263227446043E-2</v>
      </c>
      <c r="J200" s="269">
        <f t="shared" si="42"/>
        <v>3.6759764210807337E-2</v>
      </c>
      <c r="K200" s="269">
        <f t="shared" si="42"/>
        <v>5.4401042140110663E-2</v>
      </c>
      <c r="L200" s="269">
        <f t="shared" si="42"/>
        <v>4.6773705462034229E-2</v>
      </c>
      <c r="M200" s="269">
        <f t="shared" si="42"/>
        <v>4.4697465710766361E-2</v>
      </c>
      <c r="N200" s="269">
        <f t="shared" si="42"/>
        <v>4.0283037574480762E-2</v>
      </c>
      <c r="O200" s="269">
        <f t="shared" si="42"/>
        <v>3.3686065064232273E-2</v>
      </c>
      <c r="P200" s="269">
        <f t="shared" si="42"/>
        <v>4.4470229480104456E-2</v>
      </c>
      <c r="Q200" s="269">
        <f t="shared" si="42"/>
        <v>2.6801409870083521E-2</v>
      </c>
      <c r="R200" s="269">
        <f t="shared" si="42"/>
        <v>2.818579215457109E-2</v>
      </c>
      <c r="S200" s="269">
        <f t="shared" si="42"/>
        <v>3.5180696313268464E-2</v>
      </c>
      <c r="T200" s="269">
        <f t="shared" si="42"/>
        <v>3.4347051619257246E-2</v>
      </c>
      <c r="U200" s="269">
        <f t="shared" si="42"/>
        <v>4.9989063810026359E-2</v>
      </c>
      <c r="V200" s="269">
        <f t="shared" si="42"/>
        <v>4.5877368474230067E-2</v>
      </c>
      <c r="W200" s="269">
        <f t="shared" si="42"/>
        <v>4.1719446887468668E-2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6.4892553124930016E-2</v>
      </c>
      <c r="C201" s="269">
        <f t="shared" si="43"/>
        <v>6.5113838330980348E-2</v>
      </c>
      <c r="D201" s="269">
        <f t="shared" si="43"/>
        <v>8.2766069208134799E-2</v>
      </c>
      <c r="E201" s="269">
        <f t="shared" si="43"/>
        <v>5.8025404687456317E-2</v>
      </c>
      <c r="F201" s="269">
        <f t="shared" si="43"/>
        <v>5.8706341093200276E-2</v>
      </c>
      <c r="G201" s="269">
        <f t="shared" si="43"/>
        <v>5.9961627431602986E-2</v>
      </c>
      <c r="H201" s="269">
        <f t="shared" si="43"/>
        <v>6.050210538229845E-2</v>
      </c>
      <c r="I201" s="269">
        <f t="shared" si="43"/>
        <v>5.737145950435911E-2</v>
      </c>
      <c r="J201" s="269">
        <f t="shared" si="43"/>
        <v>6.8069146130897942E-2</v>
      </c>
      <c r="K201" s="269">
        <f t="shared" si="43"/>
        <v>0.10073602392747773</v>
      </c>
      <c r="L201" s="269">
        <f t="shared" si="43"/>
        <v>8.6612258281100127E-2</v>
      </c>
      <c r="M201" s="269">
        <f t="shared" si="43"/>
        <v>8.2767623527151404E-2</v>
      </c>
      <c r="N201" s="269">
        <f t="shared" si="43"/>
        <v>7.4593295961556449E-2</v>
      </c>
      <c r="O201" s="269">
        <f t="shared" si="43"/>
        <v>6.2377486217880279E-2</v>
      </c>
      <c r="P201" s="269">
        <f t="shared" si="43"/>
        <v>8.2346843456244045E-2</v>
      </c>
      <c r="Q201" s="269">
        <f t="shared" si="43"/>
        <v>4.9628965912258211E-2</v>
      </c>
      <c r="R201" s="269">
        <f t="shared" si="43"/>
        <v>5.2192467666061768E-2</v>
      </c>
      <c r="S201" s="269">
        <f t="shared" si="43"/>
        <v>6.5145139250663883E-2</v>
      </c>
      <c r="T201" s="269">
        <f t="shared" si="43"/>
        <v>6.3601454634721374E-2</v>
      </c>
      <c r="U201" s="269">
        <f t="shared" si="43"/>
        <v>9.2566232740716917E-2</v>
      </c>
      <c r="V201" s="269">
        <f t="shared" si="43"/>
        <v>8.495248448452522E-2</v>
      </c>
      <c r="W201" s="269">
        <f t="shared" si="43"/>
        <v>7.7253137707788674E-2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5.4922791811628763E-2</v>
      </c>
      <c r="C202" s="270">
        <f t="shared" si="44"/>
        <v>5.5956740702526202E-2</v>
      </c>
      <c r="D202" s="270">
        <f t="shared" si="44"/>
        <v>5.4414763969753373E-2</v>
      </c>
      <c r="E202" s="270">
        <f t="shared" si="44"/>
        <v>5.5389888960758395E-2</v>
      </c>
      <c r="F202" s="270">
        <f t="shared" si="44"/>
        <v>5.6792370256981001E-2</v>
      </c>
      <c r="G202" s="270">
        <f t="shared" si="44"/>
        <v>5.5806813643062572E-2</v>
      </c>
      <c r="H202" s="270">
        <f t="shared" si="44"/>
        <v>5.5703660001797307E-2</v>
      </c>
      <c r="I202" s="270">
        <f t="shared" si="44"/>
        <v>5.5985396974507766E-2</v>
      </c>
      <c r="J202" s="270">
        <f t="shared" si="44"/>
        <v>5.374952029005442E-2</v>
      </c>
      <c r="K202" s="270">
        <f t="shared" si="44"/>
        <v>6.1260926909136641E-2</v>
      </c>
      <c r="L202" s="270">
        <f t="shared" si="44"/>
        <v>5.4026778738459041E-2</v>
      </c>
      <c r="M202" s="270">
        <f t="shared" si="44"/>
        <v>5.2121042084926433E-2</v>
      </c>
      <c r="N202" s="270">
        <f t="shared" si="44"/>
        <v>5.0003016442170638E-2</v>
      </c>
      <c r="O202" s="270">
        <f t="shared" si="44"/>
        <v>5.4543394540254621E-2</v>
      </c>
      <c r="P202" s="270">
        <f t="shared" si="44"/>
        <v>5.1978852895602404E-2</v>
      </c>
      <c r="Q202" s="270">
        <f t="shared" si="44"/>
        <v>4.6859335354569272E-2</v>
      </c>
      <c r="R202" s="270">
        <f t="shared" si="44"/>
        <v>4.5499660015034048E-2</v>
      </c>
      <c r="S202" s="270">
        <f t="shared" si="44"/>
        <v>4.0897903300847673E-2</v>
      </c>
      <c r="T202" s="270">
        <f t="shared" si="44"/>
        <v>4.3100634750886303E-2</v>
      </c>
      <c r="U202" s="270">
        <f t="shared" si="44"/>
        <v>4.2322925859185172E-2</v>
      </c>
      <c r="V202" s="270">
        <f t="shared" si="44"/>
        <v>3.8107158278461131E-2</v>
      </c>
      <c r="W202" s="270">
        <f t="shared" si="44"/>
        <v>3.6511184309785706E-2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0.3884535157793606</v>
      </c>
      <c r="C203" s="271">
        <f t="shared" si="45"/>
        <v>0.38268546314146923</v>
      </c>
      <c r="D203" s="271">
        <f t="shared" si="45"/>
        <v>0.36014821477299441</v>
      </c>
      <c r="E203" s="271">
        <f t="shared" si="45"/>
        <v>0.40171592411794244</v>
      </c>
      <c r="F203" s="271">
        <f t="shared" si="45"/>
        <v>0.39216769840818622</v>
      </c>
      <c r="G203" s="271">
        <f t="shared" si="45"/>
        <v>0.394733777140582</v>
      </c>
      <c r="H203" s="271">
        <f t="shared" si="45"/>
        <v>0.39385747532408455</v>
      </c>
      <c r="I203" s="271">
        <f t="shared" si="45"/>
        <v>0.39929326099382745</v>
      </c>
      <c r="J203" s="271">
        <f t="shared" si="45"/>
        <v>0.38862749784779632</v>
      </c>
      <c r="K203" s="271">
        <f t="shared" si="45"/>
        <v>0.31044695320126703</v>
      </c>
      <c r="L203" s="271">
        <f t="shared" si="45"/>
        <v>0.3667062129249315</v>
      </c>
      <c r="M203" s="271">
        <f t="shared" si="45"/>
        <v>0.38655846956205503</v>
      </c>
      <c r="N203" s="271">
        <f t="shared" si="45"/>
        <v>0.40338847231218172</v>
      </c>
      <c r="O203" s="271">
        <f t="shared" si="45"/>
        <v>0.39621886180775856</v>
      </c>
      <c r="P203" s="271">
        <f t="shared" si="45"/>
        <v>0.39230541831968574</v>
      </c>
      <c r="Q203" s="271">
        <f t="shared" si="45"/>
        <v>0.47937230972689582</v>
      </c>
      <c r="R203" s="271">
        <f t="shared" si="45"/>
        <v>0.47698830398596093</v>
      </c>
      <c r="S203" s="271">
        <f t="shared" si="45"/>
        <v>0.46940584347463277</v>
      </c>
      <c r="T203" s="271">
        <f t="shared" si="45"/>
        <v>0.46582053867019163</v>
      </c>
      <c r="U203" s="271">
        <f t="shared" si="45"/>
        <v>0.40077856632065706</v>
      </c>
      <c r="V203" s="271">
        <f t="shared" si="45"/>
        <v>0.45483254689506342</v>
      </c>
      <c r="W203" s="271">
        <f t="shared" si="45"/>
        <v>0.47446792570479451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0.38801506707633787</v>
      </c>
      <c r="C204" s="320">
        <f t="shared" si="46"/>
        <v>0.3822455193175594</v>
      </c>
      <c r="D204" s="320">
        <f t="shared" si="46"/>
        <v>0.35958900306146352</v>
      </c>
      <c r="E204" s="320">
        <f t="shared" si="46"/>
        <v>0.40132387353274496</v>
      </c>
      <c r="F204" s="320">
        <f t="shared" si="46"/>
        <v>0.39177104705341564</v>
      </c>
      <c r="G204" s="320">
        <f t="shared" si="46"/>
        <v>0.39432864440173127</v>
      </c>
      <c r="H204" s="320">
        <f t="shared" si="46"/>
        <v>0.3934486908279044</v>
      </c>
      <c r="I204" s="320">
        <f t="shared" si="46"/>
        <v>0.39890562881110564</v>
      </c>
      <c r="J204" s="320">
        <f t="shared" si="46"/>
        <v>0.38816758638800986</v>
      </c>
      <c r="K204" s="320">
        <f t="shared" si="46"/>
        <v>0.30976632689036132</v>
      </c>
      <c r="L204" s="320">
        <f t="shared" si="46"/>
        <v>0.36612101430844135</v>
      </c>
      <c r="M204" s="320">
        <f t="shared" si="46"/>
        <v>0.38599924734871588</v>
      </c>
      <c r="N204" s="320">
        <f t="shared" si="46"/>
        <v>0.40288448021611523</v>
      </c>
      <c r="O204" s="320">
        <f t="shared" si="46"/>
        <v>0.39579740623831289</v>
      </c>
      <c r="P204" s="320">
        <f t="shared" si="46"/>
        <v>0.39174903912095238</v>
      </c>
      <c r="Q204" s="320">
        <f t="shared" si="46"/>
        <v>0.47898341982923415</v>
      </c>
      <c r="R204" s="320">
        <f t="shared" si="46"/>
        <v>0.47662676043505764</v>
      </c>
      <c r="S204" s="320">
        <f t="shared" si="46"/>
        <v>0.46904875953480052</v>
      </c>
      <c r="T204" s="320">
        <f t="shared" si="46"/>
        <v>0.46541315650785897</v>
      </c>
      <c r="U204" s="320">
        <f t="shared" si="46"/>
        <v>0.40034973301176102</v>
      </c>
      <c r="V204" s="320">
        <f t="shared" si="46"/>
        <v>0.4544322942238459</v>
      </c>
      <c r="W204" s="320">
        <f t="shared" si="46"/>
        <v>0.47410394841896114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4.3844870302276964E-4</v>
      </c>
      <c r="C205" s="320">
        <f t="shared" si="47"/>
        <v>4.3994382390981671E-4</v>
      </c>
      <c r="D205" s="320">
        <f t="shared" si="47"/>
        <v>5.59211711530862E-4</v>
      </c>
      <c r="E205" s="320">
        <f t="shared" si="47"/>
        <v>3.9205058519746743E-4</v>
      </c>
      <c r="F205" s="320">
        <f t="shared" si="47"/>
        <v>3.9665135477059044E-4</v>
      </c>
      <c r="G205" s="320">
        <f t="shared" si="47"/>
        <v>4.0513273885075233E-4</v>
      </c>
      <c r="H205" s="320">
        <f t="shared" si="47"/>
        <v>4.087844961801126E-4</v>
      </c>
      <c r="I205" s="320">
        <f t="shared" si="47"/>
        <v>3.8763218272184021E-4</v>
      </c>
      <c r="J205" s="320">
        <f t="shared" si="47"/>
        <v>4.5991145978650013E-4</v>
      </c>
      <c r="K205" s="320">
        <f t="shared" si="47"/>
        <v>6.8062631090570085E-4</v>
      </c>
      <c r="L205" s="320">
        <f t="shared" si="47"/>
        <v>5.8519861649013302E-4</v>
      </c>
      <c r="M205" s="320">
        <f t="shared" si="47"/>
        <v>5.5922221333922211E-4</v>
      </c>
      <c r="N205" s="320">
        <f t="shared" si="47"/>
        <v>5.0399209606646683E-4</v>
      </c>
      <c r="O205" s="320">
        <f t="shared" si="47"/>
        <v>4.214555694456626E-4</v>
      </c>
      <c r="P205" s="320">
        <f t="shared" si="47"/>
        <v>5.5637919873333986E-4</v>
      </c>
      <c r="Q205" s="320">
        <f t="shared" si="47"/>
        <v>3.8888989766166593E-4</v>
      </c>
      <c r="R205" s="320">
        <f t="shared" si="47"/>
        <v>3.6154355090326455E-4</v>
      </c>
      <c r="S205" s="320">
        <f t="shared" si="47"/>
        <v>3.5708393983224107E-4</v>
      </c>
      <c r="T205" s="320">
        <f t="shared" si="47"/>
        <v>4.0738216233267689E-4</v>
      </c>
      <c r="U205" s="320">
        <f t="shared" si="47"/>
        <v>4.2883330889604025E-4</v>
      </c>
      <c r="V205" s="320">
        <f t="shared" si="47"/>
        <v>4.00252671217523E-4</v>
      </c>
      <c r="W205" s="320">
        <f t="shared" si="47"/>
        <v>3.6397728583335338E-4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0.20605155874705031</v>
      </c>
      <c r="C206" s="271">
        <f t="shared" si="48"/>
        <v>0.20862770287128335</v>
      </c>
      <c r="D206" s="271">
        <f t="shared" si="48"/>
        <v>0.1860280055699105</v>
      </c>
      <c r="E206" s="271">
        <f t="shared" si="48"/>
        <v>0.21051089487627928</v>
      </c>
      <c r="F206" s="271">
        <f t="shared" si="48"/>
        <v>0.21453359598132196</v>
      </c>
      <c r="G206" s="271">
        <f t="shared" si="48"/>
        <v>0.21098577539294217</v>
      </c>
      <c r="H206" s="271">
        <f t="shared" si="48"/>
        <v>0.21088541362403102</v>
      </c>
      <c r="I206" s="271">
        <f t="shared" si="48"/>
        <v>0.21305530636381365</v>
      </c>
      <c r="J206" s="271">
        <f t="shared" si="48"/>
        <v>0.20003740171362058</v>
      </c>
      <c r="K206" s="271">
        <f t="shared" si="48"/>
        <v>0.16595556050313315</v>
      </c>
      <c r="L206" s="271">
        <f t="shared" si="48"/>
        <v>0.16814457497379226</v>
      </c>
      <c r="M206" s="271">
        <f t="shared" si="48"/>
        <v>0.16325557106383745</v>
      </c>
      <c r="N206" s="271">
        <f t="shared" si="48"/>
        <v>0.17577786348426241</v>
      </c>
      <c r="O206" s="271">
        <f t="shared" si="48"/>
        <v>0.2060496669773049</v>
      </c>
      <c r="P206" s="271">
        <f t="shared" si="48"/>
        <v>0.15899924450638162</v>
      </c>
      <c r="Q206" s="271">
        <f t="shared" si="48"/>
        <v>0.18572113934150716</v>
      </c>
      <c r="R206" s="271">
        <f t="shared" si="48"/>
        <v>0.1829597269873082</v>
      </c>
      <c r="S206" s="271">
        <f t="shared" si="48"/>
        <v>0.16276226375596231</v>
      </c>
      <c r="T206" s="271">
        <f t="shared" si="48"/>
        <v>0.16104109772744776</v>
      </c>
      <c r="U206" s="271">
        <f t="shared" si="48"/>
        <v>0.14920219128331053</v>
      </c>
      <c r="V206" s="271">
        <f t="shared" si="48"/>
        <v>0.12425322638106202</v>
      </c>
      <c r="W206" s="271">
        <f t="shared" si="48"/>
        <v>0.13049201423432977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0.20039623223373201</v>
      </c>
      <c r="C207" s="320">
        <f t="shared" si="49"/>
        <v>0.203337192846063</v>
      </c>
      <c r="D207" s="320">
        <f t="shared" si="49"/>
        <v>0.16965011698648086</v>
      </c>
      <c r="E207" s="320">
        <f t="shared" si="49"/>
        <v>0.20656961824192435</v>
      </c>
      <c r="F207" s="320">
        <f t="shared" si="49"/>
        <v>0.21088913708448367</v>
      </c>
      <c r="G207" s="320">
        <f t="shared" si="49"/>
        <v>0.20679642091365233</v>
      </c>
      <c r="H207" s="320">
        <f t="shared" si="49"/>
        <v>0.20658644493264691</v>
      </c>
      <c r="I207" s="320">
        <f t="shared" si="49"/>
        <v>0.20944295956267833</v>
      </c>
      <c r="J207" s="320">
        <f t="shared" si="49"/>
        <v>0.19269136233761439</v>
      </c>
      <c r="K207" s="320">
        <f t="shared" si="49"/>
        <v>9.9490651841237829E-2</v>
      </c>
      <c r="L207" s="320">
        <f t="shared" si="49"/>
        <v>0.13569080240588571</v>
      </c>
      <c r="M207" s="320">
        <f t="shared" si="49"/>
        <v>0.13025140303443516</v>
      </c>
      <c r="N207" s="320">
        <f t="shared" si="49"/>
        <v>0.15827247019056168</v>
      </c>
      <c r="O207" s="320">
        <f t="shared" si="49"/>
        <v>0.20084348706402677</v>
      </c>
      <c r="P207" s="320">
        <f t="shared" si="49"/>
        <v>0.12166559723642865</v>
      </c>
      <c r="Q207" s="320">
        <f t="shared" si="49"/>
        <v>0.17814613401769785</v>
      </c>
      <c r="R207" s="320">
        <f t="shared" si="49"/>
        <v>0.17677021575534371</v>
      </c>
      <c r="S207" s="320">
        <f t="shared" si="49"/>
        <v>0.15445130470053636</v>
      </c>
      <c r="T207" s="320">
        <f t="shared" si="49"/>
        <v>0.14841545408950563</v>
      </c>
      <c r="U207" s="320">
        <f t="shared" si="49"/>
        <v>0.13149356286249295</v>
      </c>
      <c r="V207" s="320">
        <f t="shared" si="49"/>
        <v>9.6175395009059444E-2</v>
      </c>
      <c r="W207" s="320">
        <f t="shared" si="49"/>
        <v>0.11389244838749368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5.6553265133183301E-3</v>
      </c>
      <c r="C208" s="320">
        <f t="shared" si="50"/>
        <v>5.2905100252203666E-3</v>
      </c>
      <c r="D208" s="320">
        <f t="shared" si="50"/>
        <v>1.6377888583429603E-2</v>
      </c>
      <c r="E208" s="320">
        <f t="shared" si="50"/>
        <v>3.9412766343548964E-3</v>
      </c>
      <c r="F208" s="320">
        <f t="shared" si="50"/>
        <v>3.6444588968383967E-3</v>
      </c>
      <c r="G208" s="320">
        <f t="shared" si="50"/>
        <v>4.1893544792898233E-3</v>
      </c>
      <c r="H208" s="320">
        <f t="shared" si="50"/>
        <v>4.2989686913841247E-3</v>
      </c>
      <c r="I208" s="320">
        <f t="shared" si="50"/>
        <v>3.6123468011353449E-3</v>
      </c>
      <c r="J208" s="320">
        <f t="shared" si="50"/>
        <v>7.3460393760061997E-3</v>
      </c>
      <c r="K208" s="320">
        <f t="shared" si="50"/>
        <v>6.6464908661895208E-2</v>
      </c>
      <c r="L208" s="320">
        <f t="shared" si="50"/>
        <v>3.2453772567906609E-2</v>
      </c>
      <c r="M208" s="320">
        <f t="shared" si="50"/>
        <v>3.300416802940228E-2</v>
      </c>
      <c r="N208" s="320">
        <f t="shared" si="50"/>
        <v>1.7505393293700815E-2</v>
      </c>
      <c r="O208" s="320">
        <f t="shared" si="50"/>
        <v>5.2061799132781493E-3</v>
      </c>
      <c r="P208" s="320">
        <f t="shared" si="50"/>
        <v>3.7333647269952912E-2</v>
      </c>
      <c r="Q208" s="320">
        <f t="shared" si="50"/>
        <v>7.5750053238092972E-3</v>
      </c>
      <c r="R208" s="320">
        <f t="shared" si="50"/>
        <v>6.1895112319644884E-3</v>
      </c>
      <c r="S208" s="320">
        <f t="shared" si="50"/>
        <v>8.3109590554259483E-3</v>
      </c>
      <c r="T208" s="320">
        <f t="shared" si="50"/>
        <v>1.2625643637942106E-2</v>
      </c>
      <c r="U208" s="320">
        <f t="shared" si="50"/>
        <v>1.7708628420817645E-2</v>
      </c>
      <c r="V208" s="320">
        <f t="shared" si="50"/>
        <v>2.8077831372002638E-2</v>
      </c>
      <c r="W208" s="320">
        <f t="shared" si="50"/>
        <v>1.6599565846836011E-2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0.15782074071984414</v>
      </c>
      <c r="C209" s="271">
        <f t="shared" si="51"/>
        <v>0.15932141334048078</v>
      </c>
      <c r="D209" s="271">
        <f t="shared" si="51"/>
        <v>0.15356763081381719</v>
      </c>
      <c r="E209" s="271">
        <f t="shared" si="51"/>
        <v>0.1600295004164948</v>
      </c>
      <c r="F209" s="271">
        <f t="shared" si="51"/>
        <v>0.16212994738084935</v>
      </c>
      <c r="G209" s="271">
        <f t="shared" si="51"/>
        <v>0.1603686486756257</v>
      </c>
      <c r="H209" s="271">
        <f t="shared" si="51"/>
        <v>0.15984307556343436</v>
      </c>
      <c r="I209" s="271">
        <f t="shared" si="51"/>
        <v>0.16125466792126339</v>
      </c>
      <c r="J209" s="271">
        <f t="shared" si="51"/>
        <v>0.15539870197389768</v>
      </c>
      <c r="K209" s="271">
        <f t="shared" si="51"/>
        <v>0.16311872935147637</v>
      </c>
      <c r="L209" s="271">
        <f t="shared" si="51"/>
        <v>0.15385665130298412</v>
      </c>
      <c r="M209" s="271">
        <f t="shared" si="51"/>
        <v>0.15221891559691378</v>
      </c>
      <c r="N209" s="271">
        <f t="shared" si="51"/>
        <v>0.14926498254471107</v>
      </c>
      <c r="O209" s="271">
        <f t="shared" si="51"/>
        <v>0.15790722736710505</v>
      </c>
      <c r="P209" s="271">
        <f t="shared" si="51"/>
        <v>0.15212033238983816</v>
      </c>
      <c r="Q209" s="271">
        <f t="shared" si="51"/>
        <v>0.14063350091784063</v>
      </c>
      <c r="R209" s="271">
        <f t="shared" si="51"/>
        <v>0.13952418391462948</v>
      </c>
      <c r="S209" s="271">
        <f t="shared" si="51"/>
        <v>0.13343233589978132</v>
      </c>
      <c r="T209" s="271">
        <f t="shared" si="51"/>
        <v>0.14112130649425839</v>
      </c>
      <c r="U209" s="271">
        <f t="shared" si="51"/>
        <v>0.13274534849853259</v>
      </c>
      <c r="V209" s="271">
        <f t="shared" si="51"/>
        <v>0.13047133915516018</v>
      </c>
      <c r="W209" s="271">
        <f t="shared" si="51"/>
        <v>0.12906263986947586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8.8273664070281366E-2</v>
      </c>
      <c r="C210" s="320">
        <f t="shared" si="52"/>
        <v>9.2313634323846788E-2</v>
      </c>
      <c r="D210" s="320">
        <f t="shared" si="52"/>
        <v>5.6212411240659246E-2</v>
      </c>
      <c r="E210" s="320">
        <f t="shared" si="52"/>
        <v>9.5779401568927489E-2</v>
      </c>
      <c r="F210" s="320">
        <f t="shared" si="52"/>
        <v>0.10037521263516287</v>
      </c>
      <c r="G210" s="320">
        <f t="shared" si="52"/>
        <v>9.6149633080146679E-2</v>
      </c>
      <c r="H210" s="320">
        <f t="shared" si="52"/>
        <v>9.4697639533015091E-2</v>
      </c>
      <c r="I210" s="320">
        <f t="shared" si="52"/>
        <v>9.8633990836648186E-2</v>
      </c>
      <c r="J210" s="320">
        <f t="shared" si="52"/>
        <v>7.9690537641087994E-2</v>
      </c>
      <c r="K210" s="320">
        <f t="shared" si="52"/>
        <v>1.3490509387330417E-2</v>
      </c>
      <c r="L210" s="320">
        <f t="shared" si="52"/>
        <v>2.6696965254166621E-2</v>
      </c>
      <c r="M210" s="320">
        <f t="shared" si="52"/>
        <v>2.2039592000262689E-2</v>
      </c>
      <c r="N210" s="320">
        <f t="shared" si="52"/>
        <v>4.4545003429357195E-2</v>
      </c>
      <c r="O210" s="320">
        <f t="shared" si="52"/>
        <v>8.944731401742885E-2</v>
      </c>
      <c r="P210" s="320">
        <f t="shared" si="52"/>
        <v>1.8436052022176897E-2</v>
      </c>
      <c r="Q210" s="320">
        <f t="shared" si="52"/>
        <v>3.1194100067201726E-2</v>
      </c>
      <c r="R210" s="320">
        <f t="shared" si="52"/>
        <v>4.2578619137704013E-2</v>
      </c>
      <c r="S210" s="320">
        <f t="shared" si="52"/>
        <v>3.4781146057787392E-2</v>
      </c>
      <c r="T210" s="320">
        <f t="shared" si="52"/>
        <v>4.0674923104581394E-2</v>
      </c>
      <c r="U210" s="320">
        <f t="shared" si="52"/>
        <v>2.738497684343422E-2</v>
      </c>
      <c r="V210" s="320">
        <f t="shared" si="52"/>
        <v>1.5292818246556083E-2</v>
      </c>
      <c r="W210" s="320">
        <f t="shared" si="52"/>
        <v>2.7595732551044212E-2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4.3638113258576396E-2</v>
      </c>
      <c r="C211" s="320">
        <f t="shared" si="53"/>
        <v>4.2989241088623294E-2</v>
      </c>
      <c r="D211" s="320">
        <f t="shared" si="53"/>
        <v>4.0441176061463462E-2</v>
      </c>
      <c r="E211" s="320">
        <f t="shared" si="53"/>
        <v>4.5134888133472988E-2</v>
      </c>
      <c r="F211" s="320">
        <f t="shared" si="53"/>
        <v>4.4060529534500105E-2</v>
      </c>
      <c r="G211" s="320">
        <f t="shared" si="53"/>
        <v>4.4348169711972064E-2</v>
      </c>
      <c r="H211" s="320">
        <f t="shared" si="53"/>
        <v>4.4249205736149502E-2</v>
      </c>
      <c r="I211" s="320">
        <f t="shared" si="53"/>
        <v>4.4862920248707611E-2</v>
      </c>
      <c r="J211" s="320">
        <f t="shared" si="53"/>
        <v>4.3655266342468302E-2</v>
      </c>
      <c r="K211" s="320">
        <f t="shared" si="53"/>
        <v>3.483786894769051E-2</v>
      </c>
      <c r="L211" s="320">
        <f t="shared" si="53"/>
        <v>4.1175798685140687E-2</v>
      </c>
      <c r="M211" s="320">
        <f t="shared" si="53"/>
        <v>4.3411404099456256E-2</v>
      </c>
      <c r="N211" s="320">
        <f t="shared" si="53"/>
        <v>4.5310401759049823E-2</v>
      </c>
      <c r="O211" s="320">
        <f t="shared" si="53"/>
        <v>4.4513354007153103E-2</v>
      </c>
      <c r="P211" s="320">
        <f t="shared" si="53"/>
        <v>4.4058054412447124E-2</v>
      </c>
      <c r="Q211" s="320">
        <f t="shared" si="53"/>
        <v>5.386886875549126E-2</v>
      </c>
      <c r="R211" s="320">
        <f t="shared" si="53"/>
        <v>5.3603827064378988E-2</v>
      </c>
      <c r="S211" s="320">
        <f t="shared" si="53"/>
        <v>5.2751567217742788E-2</v>
      </c>
      <c r="T211" s="320">
        <f t="shared" si="53"/>
        <v>5.2342689135125207E-2</v>
      </c>
      <c r="U211" s="320">
        <f t="shared" si="53"/>
        <v>4.5025331422944265E-2</v>
      </c>
      <c r="V211" s="320">
        <f t="shared" si="53"/>
        <v>5.1107726494016445E-2</v>
      </c>
      <c r="W211" s="320">
        <f t="shared" si="53"/>
        <v>5.3320099019182075E-2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2.5908963390986361E-2</v>
      </c>
      <c r="C212" s="320">
        <f t="shared" si="54"/>
        <v>2.4018537928010682E-2</v>
      </c>
      <c r="D212" s="320">
        <f t="shared" si="54"/>
        <v>5.6914043511694462E-2</v>
      </c>
      <c r="E212" s="320">
        <f t="shared" si="54"/>
        <v>1.911521071409434E-2</v>
      </c>
      <c r="F212" s="320">
        <f t="shared" si="54"/>
        <v>1.7694205211186354E-2</v>
      </c>
      <c r="G212" s="320">
        <f t="shared" si="54"/>
        <v>1.9870845883506974E-2</v>
      </c>
      <c r="H212" s="320">
        <f t="shared" si="54"/>
        <v>2.0896230294269753E-2</v>
      </c>
      <c r="I212" s="320">
        <f t="shared" si="54"/>
        <v>1.77577568359076E-2</v>
      </c>
      <c r="J212" s="320">
        <f t="shared" si="54"/>
        <v>3.2052897990341382E-2</v>
      </c>
      <c r="K212" s="320">
        <f t="shared" si="54"/>
        <v>0.11479035101645542</v>
      </c>
      <c r="L212" s="320">
        <f t="shared" si="54"/>
        <v>8.5983887363676792E-2</v>
      </c>
      <c r="M212" s="320">
        <f t="shared" si="54"/>
        <v>8.6767919497194798E-2</v>
      </c>
      <c r="N212" s="320">
        <f t="shared" si="54"/>
        <v>5.9409577356304047E-2</v>
      </c>
      <c r="O212" s="320">
        <f t="shared" si="54"/>
        <v>2.3946559342523099E-2</v>
      </c>
      <c r="P212" s="320">
        <f t="shared" si="54"/>
        <v>8.9626225955214162E-2</v>
      </c>
      <c r="Q212" s="320">
        <f t="shared" si="54"/>
        <v>5.5570532095147632E-2</v>
      </c>
      <c r="R212" s="320">
        <f t="shared" si="54"/>
        <v>4.3341737712546499E-2</v>
      </c>
      <c r="S212" s="320">
        <f t="shared" si="54"/>
        <v>4.5899622624251145E-2</v>
      </c>
      <c r="T212" s="320">
        <f t="shared" si="54"/>
        <v>4.8103694254551785E-2</v>
      </c>
      <c r="U212" s="320">
        <f t="shared" si="54"/>
        <v>6.0335040232154115E-2</v>
      </c>
      <c r="V212" s="320">
        <f t="shared" si="54"/>
        <v>6.407079441458767E-2</v>
      </c>
      <c r="W212" s="320">
        <f t="shared" si="54"/>
        <v>4.814680829924959E-2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6.0650769138468986E-2</v>
      </c>
      <c r="C213" s="321">
        <f t="shared" si="55"/>
        <v>6.0857589756546343E-2</v>
      </c>
      <c r="D213" s="321">
        <f t="shared" si="55"/>
        <v>7.7355960188175213E-2</v>
      </c>
      <c r="E213" s="321">
        <f t="shared" si="55"/>
        <v>5.4232500562736062E-2</v>
      </c>
      <c r="F213" s="321">
        <f t="shared" si="55"/>
        <v>5.4868926697230258E-2</v>
      </c>
      <c r="G213" s="321">
        <f t="shared" si="55"/>
        <v>5.6042159653045112E-2</v>
      </c>
      <c r="H213" s="321">
        <f t="shared" si="55"/>
        <v>5.6547308577436457E-2</v>
      </c>
      <c r="I213" s="321">
        <f t="shared" si="55"/>
        <v>5.3621301335408947E-2</v>
      </c>
      <c r="J213" s="321">
        <f t="shared" si="55"/>
        <v>6.3619720116263365E-2</v>
      </c>
      <c r="K213" s="321">
        <f t="shared" si="55"/>
        <v>9.4151286040332252E-2</v>
      </c>
      <c r="L213" s="321">
        <f t="shared" si="55"/>
        <v>8.0950738237333286E-2</v>
      </c>
      <c r="M213" s="321">
        <f t="shared" si="55"/>
        <v>7.7357412907159209E-2</v>
      </c>
      <c r="N213" s="321">
        <f t="shared" si="55"/>
        <v>6.9717410623867035E-2</v>
      </c>
      <c r="O213" s="321">
        <f t="shared" si="55"/>
        <v>5.8300102767651241E-2</v>
      </c>
      <c r="P213" s="321">
        <f t="shared" si="55"/>
        <v>7.6964137658926304E-2</v>
      </c>
      <c r="Q213" s="321">
        <f t="shared" si="55"/>
        <v>4.6384905650582911E-2</v>
      </c>
      <c r="R213" s="321">
        <f t="shared" si="55"/>
        <v>4.8780840863005159E-2</v>
      </c>
      <c r="S213" s="321">
        <f t="shared" si="55"/>
        <v>6.0886844651940809E-2</v>
      </c>
      <c r="T213" s="321">
        <f t="shared" si="55"/>
        <v>5.944406493754293E-2</v>
      </c>
      <c r="U213" s="321">
        <f t="shared" si="55"/>
        <v>8.651552360972177E-2</v>
      </c>
      <c r="V213" s="321">
        <f t="shared" si="55"/>
        <v>7.9399457658738362E-2</v>
      </c>
      <c r="W213" s="321">
        <f t="shared" si="55"/>
        <v>7.220338844300167E-2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1995.9123547874347</v>
      </c>
      <c r="C217" s="322">
        <f t="shared" si="56"/>
        <v>2104.8298096856383</v>
      </c>
      <c r="D217" s="322">
        <f t="shared" si="56"/>
        <v>1297.1831770861504</v>
      </c>
      <c r="E217" s="322">
        <f t="shared" si="56"/>
        <v>1290.2131036117817</v>
      </c>
      <c r="F217" s="322">
        <f t="shared" si="56"/>
        <v>1839.5944125569442</v>
      </c>
      <c r="G217" s="322">
        <f t="shared" si="56"/>
        <v>1846.8916463228686</v>
      </c>
      <c r="H217" s="322">
        <f t="shared" si="56"/>
        <v>1829.6879554151267</v>
      </c>
      <c r="I217" s="322">
        <f t="shared" si="56"/>
        <v>1775.4368724206558</v>
      </c>
      <c r="J217" s="322">
        <f t="shared" si="56"/>
        <v>1721.3819979294867</v>
      </c>
      <c r="K217" s="322">
        <f t="shared" si="56"/>
        <v>1264.9572881008205</v>
      </c>
      <c r="L217" s="322">
        <f t="shared" si="56"/>
        <v>763.66996963750466</v>
      </c>
      <c r="M217" s="322">
        <f t="shared" si="56"/>
        <v>743.32713621650339</v>
      </c>
      <c r="N217" s="322">
        <f t="shared" si="56"/>
        <v>902.1427402181688</v>
      </c>
      <c r="O217" s="322">
        <f t="shared" si="56"/>
        <v>1352.0387440166462</v>
      </c>
      <c r="P217" s="322">
        <f t="shared" si="56"/>
        <v>585.20397793013603</v>
      </c>
      <c r="Q217" s="322">
        <f t="shared" si="56"/>
        <v>633.76880382952311</v>
      </c>
      <c r="R217" s="322">
        <f t="shared" si="56"/>
        <v>575.51414421413642</v>
      </c>
      <c r="S217" s="322">
        <f t="shared" si="56"/>
        <v>573.45308356808391</v>
      </c>
      <c r="T217" s="322">
        <f t="shared" si="56"/>
        <v>536.33979969542918</v>
      </c>
      <c r="U217" s="322">
        <f t="shared" si="56"/>
        <v>511.72208827984474</v>
      </c>
      <c r="V217" s="322">
        <f t="shared" si="56"/>
        <v>509.54397530730711</v>
      </c>
      <c r="W217" s="322">
        <f t="shared" si="56"/>
        <v>508.49928600685359</v>
      </c>
      <c r="DA217" s="95"/>
    </row>
    <row r="218" spans="1:105" ht="12" customHeight="1" x14ac:dyDescent="0.25">
      <c r="A218" s="55" t="s">
        <v>92</v>
      </c>
      <c r="B218" s="275">
        <f>IF(B$6=0,0,B$6/CHI!B$10*1000)</f>
        <v>6.5188141973260851</v>
      </c>
      <c r="C218" s="275">
        <f>IF(C$6=0,0,C$6/CHI!C$10*1000)</f>
        <v>6.4536960581068401</v>
      </c>
      <c r="D218" s="275">
        <f>IF(D$6=0,0,D$6/CHI!D$10*1000)</f>
        <v>7.8945768466158732</v>
      </c>
      <c r="E218" s="275">
        <f>IF(E$6=0,0,E$6/CHI!E$10*1000)</f>
        <v>5.083943327862066</v>
      </c>
      <c r="F218" s="275">
        <f>IF(F$6=0,0,F$6/CHI!F$10*1000)</f>
        <v>5.7297514956910494</v>
      </c>
      <c r="G218" s="275">
        <f>IF(G$6=0,0,G$6/CHI!G$10*1000)</f>
        <v>5.7187977557321918</v>
      </c>
      <c r="H218" s="275">
        <f>IF(H$6=0,0,H$6/CHI!H$10*1000)</f>
        <v>5.7406189608718288</v>
      </c>
      <c r="I218" s="275">
        <f>IF(I$6=0,0,I$6/CHI!I$10*1000)</f>
        <v>5.1921173523752868</v>
      </c>
      <c r="J218" s="275">
        <f>IF(J$6=0,0,J$6/CHI!J$10*1000)</f>
        <v>5.5158624880734921</v>
      </c>
      <c r="K218" s="275">
        <f>IF(K$6=0,0,K$6/CHI!K$10*1000)</f>
        <v>7.8457222114694698</v>
      </c>
      <c r="L218" s="275">
        <f>IF(L$6=0,0,L$6/CHI!L$10*1000)</f>
        <v>7.4007190761854362</v>
      </c>
      <c r="M218" s="275">
        <f>IF(M$6=0,0,M$6/CHI!M$10*1000)</f>
        <v>6.8720807067293777</v>
      </c>
      <c r="N218" s="275">
        <f>IF(N$6=0,0,N$6/CHI!N$10*1000)</f>
        <v>5.0205505539508506</v>
      </c>
      <c r="O218" s="275">
        <f>IF(O$6=0,0,O$6/CHI!O$10*1000)</f>
        <v>3.8325920264492863</v>
      </c>
      <c r="P218" s="275">
        <f>IF(P$6=0,0,P$6/CHI!P$10*1000)</f>
        <v>5.3817590004878202</v>
      </c>
      <c r="Q218" s="275">
        <f>IF(Q$6=0,0,Q$6/CHI!Q$10*1000)</f>
        <v>3.9452031718282039</v>
      </c>
      <c r="R218" s="275">
        <f>IF(R$6=0,0,R$6/CHI!R$10*1000)</f>
        <v>3.4028594991028278</v>
      </c>
      <c r="S218" s="275">
        <f>IF(S$6=0,0,S$6/CHI!S$10*1000)</f>
        <v>3.4783170800559087</v>
      </c>
      <c r="T218" s="275">
        <f>IF(T$6=0,0,T$6/CHI!T$10*1000)</f>
        <v>3.6198360279281636</v>
      </c>
      <c r="U218" s="275">
        <f>IF(U$6=0,0,U$6/CHI!U$10*1000)</f>
        <v>3.9472314615398685</v>
      </c>
      <c r="V218" s="275">
        <f>IF(V$6=0,0,V$6/CHI!V$10*1000)</f>
        <v>3.6062139233549573</v>
      </c>
      <c r="W218" s="275">
        <f>IF(W$6=0,0,W$6/CHI!W$10*1000)</f>
        <v>3.2432623595749277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51.578809677832083</v>
      </c>
      <c r="C219" s="276">
        <f>IF(C$7=0,0,C$7/CHI!C$10*1000)</f>
        <v>51.063575463802508</v>
      </c>
      <c r="D219" s="276">
        <f>IF(D$7=0,0,D$7/CHI!D$10*1000)</f>
        <v>62.464255665646071</v>
      </c>
      <c r="E219" s="276">
        <f>IF(E$7=0,0,E$7/CHI!E$10*1000)</f>
        <v>40.225681754856851</v>
      </c>
      <c r="F219" s="276">
        <f>IF(F$7=0,0,F$7/CHI!F$10*1000)</f>
        <v>45.335509335232416</v>
      </c>
      <c r="G219" s="276">
        <f>IF(G$7=0,0,G$7/CHI!G$10*1000)</f>
        <v>45.248840065101952</v>
      </c>
      <c r="H219" s="276">
        <f>IF(H$7=0,0,H$7/CHI!H$10*1000)</f>
        <v>45.421495973487858</v>
      </c>
      <c r="I219" s="276">
        <f>IF(I$7=0,0,I$7/CHI!I$10*1000)</f>
        <v>41.08158702436755</v>
      </c>
      <c r="J219" s="276">
        <f>IF(J$7=0,0,J$7/CHI!J$10*1000)</f>
        <v>43.643155468080991</v>
      </c>
      <c r="K219" s="276">
        <f>IF(K$7=0,0,K$7/CHI!K$10*1000)</f>
        <v>62.077703165172942</v>
      </c>
      <c r="L219" s="276">
        <f>IF(L$7=0,0,L$7/CHI!L$10*1000)</f>
        <v>58.556705123800803</v>
      </c>
      <c r="M219" s="276">
        <f>IF(M$7=0,0,M$7/CHI!M$10*1000)</f>
        <v>54.373960069070172</v>
      </c>
      <c r="N219" s="276">
        <f>IF(N$7=0,0,N$7/CHI!N$10*1000)</f>
        <v>39.724099147722953</v>
      </c>
      <c r="O219" s="276">
        <f>IF(O$7=0,0,O$7/CHI!O$10*1000)</f>
        <v>30.324615600501396</v>
      </c>
      <c r="P219" s="276">
        <f>IF(P$7=0,0,P$7/CHI!P$10*1000)</f>
        <v>42.582088523397708</v>
      </c>
      <c r="Q219" s="276">
        <f>IF(Q$7=0,0,Q$7/CHI!Q$10*1000)</f>
        <v>31.215628698786102</v>
      </c>
      <c r="R219" s="276">
        <f>IF(R$7=0,0,R$7/CHI!R$10*1000)</f>
        <v>26.924443181187982</v>
      </c>
      <c r="S219" s="276">
        <f>IF(S$7=0,0,S$7/CHI!S$10*1000)</f>
        <v>27.521486153869255</v>
      </c>
      <c r="T219" s="276">
        <f>IF(T$7=0,0,T$7/CHI!T$10*1000)</f>
        <v>28.641226440546596</v>
      </c>
      <c r="U219" s="276">
        <f>IF(U$7=0,0,U$7/CHI!U$10*1000)</f>
        <v>31.231677134259584</v>
      </c>
      <c r="V219" s="276">
        <f>IF(V$7=0,0,V$7/CHI!V$10*1000)</f>
        <v>28.533444270672661</v>
      </c>
      <c r="W219" s="276">
        <f>IF(W$7=0,0,W$7/CHI!W$10*1000)</f>
        <v>25.661662829477326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56.924003144593044</v>
      </c>
      <c r="C220" s="276">
        <f>IF(C$8=0,0,C$8/CHI!C$10*1000)</f>
        <v>56.355374395639423</v>
      </c>
      <c r="D220" s="276">
        <f>IF(D$8=0,0,D$8/CHI!D$10*1000)</f>
        <v>68.937525083369664</v>
      </c>
      <c r="E220" s="276">
        <f>IF(E$8=0,0,E$8/CHI!E$10*1000)</f>
        <v>44.394332653453993</v>
      </c>
      <c r="F220" s="276">
        <f>IF(F$8=0,0,F$8/CHI!F$10*1000)</f>
        <v>50.033699732113803</v>
      </c>
      <c r="G220" s="276">
        <f>IF(G$8=0,0,G$8/CHI!G$10*1000)</f>
        <v>49.938048788707746</v>
      </c>
      <c r="H220" s="276">
        <f>IF(H$8=0,0,H$8/CHI!H$10*1000)</f>
        <v>50.128597301426041</v>
      </c>
      <c r="I220" s="276">
        <f>IF(I$8=0,0,I$8/CHI!I$10*1000)</f>
        <v>45.338936737135292</v>
      </c>
      <c r="J220" s="276">
        <f>IF(J$8=0,0,J$8/CHI!J$10*1000)</f>
        <v>48.165964562240433</v>
      </c>
      <c r="K220" s="276">
        <f>IF(K$8=0,0,K$8/CHI!K$10*1000)</f>
        <v>68.510913537079148</v>
      </c>
      <c r="L220" s="276">
        <f>IF(L$8=0,0,L$8/CHI!L$10*1000)</f>
        <v>64.625028910600236</v>
      </c>
      <c r="M220" s="276">
        <f>IF(M$8=0,0,M$8/CHI!M$10*1000)</f>
        <v>60.00881938316612</v>
      </c>
      <c r="N220" s="276">
        <f>IF(N$8=0,0,N$8/CHI!N$10*1000)</f>
        <v>43.840770248968447</v>
      </c>
      <c r="O220" s="276">
        <f>IF(O$8=0,0,O$8/CHI!O$10*1000)</f>
        <v>33.467203384172194</v>
      </c>
      <c r="P220" s="276">
        <f>IF(P$8=0,0,P$8/CHI!P$10*1000)</f>
        <v>46.994937575129967</v>
      </c>
      <c r="Q220" s="276">
        <f>IF(Q$8=0,0,Q$8/CHI!Q$10*1000)</f>
        <v>34.450553576342905</v>
      </c>
      <c r="R220" s="276">
        <f>IF(R$8=0,0,R$8/CHI!R$10*1000)</f>
        <v>29.714665729695444</v>
      </c>
      <c r="S220" s="276">
        <f>IF(S$8=0,0,S$8/CHI!S$10*1000)</f>
        <v>30.373581208099232</v>
      </c>
      <c r="T220" s="276">
        <f>IF(T$8=0,0,T$8/CHI!T$10*1000)</f>
        <v>31.609361948253515</v>
      </c>
      <c r="U220" s="276">
        <f>IF(U$8=0,0,U$8/CHI!U$10*1000)</f>
        <v>34.4682651365178</v>
      </c>
      <c r="V220" s="276">
        <f>IF(V$8=0,0,V$8/CHI!V$10*1000)</f>
        <v>31.490410141975747</v>
      </c>
      <c r="W220" s="276">
        <f>IF(W$8=0,0,W$8/CHI!W$10*1000)</f>
        <v>28.321021456772204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92.617126191973455</v>
      </c>
      <c r="C221" s="276">
        <f>IF(C$9=0,0,C$9/CHI!C$10*1000)</f>
        <v>91.691949505709061</v>
      </c>
      <c r="D221" s="276">
        <f>IF(D$9=0,0,D$9/CHI!D$10*1000)</f>
        <v>112.16350058499445</v>
      </c>
      <c r="E221" s="276">
        <f>IF(E$9=0,0,E$9/CHI!E$10*1000)</f>
        <v>72.230962027201514</v>
      </c>
      <c r="F221" s="276">
        <f>IF(F$9=0,0,F$9/CHI!F$10*1000)</f>
        <v>81.406387919867441</v>
      </c>
      <c r="G221" s="276">
        <f>IF(G$9=0,0,G$9/CHI!G$10*1000)</f>
        <v>81.250760855598656</v>
      </c>
      <c r="H221" s="276">
        <f>IF(H$9=0,0,H$9/CHI!H$10*1000)</f>
        <v>81.560789221019419</v>
      </c>
      <c r="I221" s="276">
        <f>IF(I$9=0,0,I$9/CHI!I$10*1000)</f>
        <v>73.767862293992991</v>
      </c>
      <c r="J221" s="276">
        <f>IF(J$9=0,0,J$9/CHI!J$10*1000)</f>
        <v>78.367524622042993</v>
      </c>
      <c r="K221" s="276">
        <f>IF(K$9=0,0,K$9/CHI!K$10*1000)</f>
        <v>111.46939031103189</v>
      </c>
      <c r="L221" s="276">
        <f>IF(L$9=0,0,L$9/CHI!L$10*1000)</f>
        <v>105.14693498574724</v>
      </c>
      <c r="M221" s="276">
        <f>IF(M$9=0,0,M$9/CHI!M$10*1000)</f>
        <v>97.63621829836039</v>
      </c>
      <c r="N221" s="276">
        <f>IF(N$9=0,0,N$9/CHI!N$10*1000)</f>
        <v>71.330298752674921</v>
      </c>
      <c r="O221" s="276">
        <f>IF(O$9=0,0,O$9/CHI!O$10*1000)</f>
        <v>54.452182346538656</v>
      </c>
      <c r="P221" s="276">
        <f>IF(P$9=0,0,P$9/CHI!P$10*1000)</f>
        <v>76.462227238724324</v>
      </c>
      <c r="Q221" s="276">
        <f>IF(Q$9=0,0,Q$9/CHI!Q$10*1000)</f>
        <v>56.05212373871084</v>
      </c>
      <c r="R221" s="276">
        <f>IF(R$9=0,0,R$9/CHI!R$10*1000)</f>
        <v>48.346686698209176</v>
      </c>
      <c r="S221" s="276">
        <f>IF(S$9=0,0,S$9/CHI!S$10*1000)</f>
        <v>49.418762705550982</v>
      </c>
      <c r="T221" s="276">
        <f>IF(T$9=0,0,T$9/CHI!T$10*1000)</f>
        <v>51.429416462029643</v>
      </c>
      <c r="U221" s="276">
        <f>IF(U$9=0,0,U$9/CHI!U$10*1000)</f>
        <v>56.080940998797224</v>
      </c>
      <c r="V221" s="276">
        <f>IF(V$9=0,0,V$9/CHI!V$10*1000)</f>
        <v>51.235878168090487</v>
      </c>
      <c r="W221" s="276">
        <f>IF(W$9=0,0,W$9/CHI!W$10*1000)</f>
        <v>46.079184056763047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23.497901085468843</v>
      </c>
      <c r="C222" s="277">
        <f>IF(C$10=0,0,C$10/CHI!C$10*1000)</f>
        <v>23.620568523800696</v>
      </c>
      <c r="D222" s="277">
        <f>IF(D$10=0,0,D$10/CHI!D$10*1000)</f>
        <v>22.105279033599608</v>
      </c>
      <c r="E222" s="277">
        <f>IF(E$10=0,0,E$10/CHI!E$10*1000)</f>
        <v>20.66882280746545</v>
      </c>
      <c r="F222" s="277">
        <f>IF(F$10=0,0,F$10/CHI!F$10*1000)</f>
        <v>23.607146357651878</v>
      </c>
      <c r="G222" s="277">
        <f>IF(G$10=0,0,G$10/CHI!G$10*1000)</f>
        <v>22.668421429129207</v>
      </c>
      <c r="H222" s="277">
        <f>IF(H$10=0,0,H$10/CHI!H$10*1000)</f>
        <v>22.509958259387179</v>
      </c>
      <c r="I222" s="277">
        <f>IF(I$10=0,0,I$10/CHI!I$10*1000)</f>
        <v>21.578740307184916</v>
      </c>
      <c r="J222" s="277">
        <f>IF(J$10=0,0,J$10/CHI!J$10*1000)</f>
        <v>18.549851841987756</v>
      </c>
      <c r="K222" s="277">
        <f>IF(K$10=0,0,K$10/CHI!K$10*1000)</f>
        <v>20.320500972211864</v>
      </c>
      <c r="L222" s="277">
        <f>IF(L$10=0,0,L$10/CHI!L$10*1000)</f>
        <v>19.661034077370257</v>
      </c>
      <c r="M222" s="277">
        <f>IF(M$10=0,0,M$10/CHI!M$10*1000)</f>
        <v>18.430774294935638</v>
      </c>
      <c r="N222" s="277">
        <f>IF(N$10=0,0,N$10/CHI!N$10*1000)</f>
        <v>14.333441433876136</v>
      </c>
      <c r="O222" s="277">
        <f>IF(O$10=0,0,O$10/CHI!O$10*1000)</f>
        <v>14.272814149116938</v>
      </c>
      <c r="P222" s="277">
        <f>IF(P$10=0,0,P$10/CHI!P$10*1000)</f>
        <v>14.467940210944537</v>
      </c>
      <c r="Q222" s="277">
        <f>IF(Q$10=0,0,Q$10/CHI!Q$10*1000)</f>
        <v>13.679350889542478</v>
      </c>
      <c r="R222" s="277">
        <f>IF(R$10=0,0,R$10/CHI!R$10*1000)</f>
        <v>12.323049799405743</v>
      </c>
      <c r="S222" s="277">
        <f>IF(S$10=0,0,S$10/CHI!S$10*1000)</f>
        <v>11.463745831847108</v>
      </c>
      <c r="T222" s="277">
        <f>IF(T$10=0,0,T$10/CHI!T$10*1000)</f>
        <v>11.020396207573315</v>
      </c>
      <c r="U222" s="277">
        <f>IF(U$10=0,0,U$10/CHI!U$10*1000)</f>
        <v>11.210020829516102</v>
      </c>
      <c r="V222" s="277">
        <f>IF(V$10=0,0,V$10/CHI!V$10*1000)</f>
        <v>9.8798525699294295</v>
      </c>
      <c r="W222" s="277">
        <f>IF(W$10=0,0,W$10/CHI!W$10*1000)</f>
        <v>9.3618218671936813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1108.9979944011602</v>
      </c>
      <c r="C223" s="323">
        <f>IF(C$16=0,0,C$16/CHI!C$10*1000)</f>
        <v>1231.5932567543043</v>
      </c>
      <c r="D223" s="323">
        <f>IF(D$16=0,0,D$16/CHI!D$10*1000)</f>
        <v>446.15813931278063</v>
      </c>
      <c r="E223" s="323">
        <f>IF(E$16=0,0,E$16/CHI!E$10*1000)</f>
        <v>520.27496114924054</v>
      </c>
      <c r="F223" s="323">
        <f>IF(F$16=0,0,F$16/CHI!F$10*1000)</f>
        <v>984.32927847957535</v>
      </c>
      <c r="G223" s="323">
        <f>IF(G$16=0,0,G$16/CHI!G$10*1000)</f>
        <v>1008.7723788623377</v>
      </c>
      <c r="H223" s="323">
        <f>IF(H$16=0,0,H$16/CHI!H$10*1000)</f>
        <v>995.27200265222655</v>
      </c>
      <c r="I223" s="323">
        <f>IF(I$16=0,0,I$16/CHI!I$10*1000)</f>
        <v>981.61004988147363</v>
      </c>
      <c r="J223" s="323">
        <f>IF(J$16=0,0,J$16/CHI!J$10*1000)</f>
        <v>1002.9231994778792</v>
      </c>
      <c r="K223" s="323">
        <f>IF(K$16=0,0,K$16/CHI!K$10*1000)</f>
        <v>575.02221351826961</v>
      </c>
      <c r="L223" s="323">
        <f>IF(L$16=0,0,L$16/CHI!L$10*1000)</f>
        <v>0</v>
      </c>
      <c r="M223" s="323">
        <f>IF(M$16=0,0,M$16/CHI!M$10*1000)</f>
        <v>0</v>
      </c>
      <c r="N223" s="323">
        <f>IF(N$16=0,0,N$16/CHI!N$10*1000)</f>
        <v>298.85704330571997</v>
      </c>
      <c r="O223" s="323">
        <f>IF(O$16=0,0,O$16/CHI!O$10*1000)</f>
        <v>809.91020056621744</v>
      </c>
      <c r="P223" s="323">
        <f>IF(P$16=0,0,P$16/CHI!P$10*1000)</f>
        <v>0</v>
      </c>
      <c r="Q223" s="323">
        <f>IF(Q$16=0,0,Q$16/CHI!Q$10*1000)</f>
        <v>0</v>
      </c>
      <c r="R223" s="323">
        <f>IF(R$16=0,0,R$16/CHI!R$10*1000)</f>
        <v>0</v>
      </c>
      <c r="S223" s="323">
        <f>IF(S$16=0,0,S$16/CHI!S$10*1000)</f>
        <v>0</v>
      </c>
      <c r="T223" s="323">
        <f>IF(T$16=0,0,T$16/CHI!T$10*1000)</f>
        <v>0</v>
      </c>
      <c r="U223" s="323">
        <f>IF(U$16=0,0,U$16/CHI!U$10*1000)</f>
        <v>0</v>
      </c>
      <c r="V223" s="323">
        <f>IF(V$16=0,0,V$16/CHI!V$10*1000)</f>
        <v>0</v>
      </c>
      <c r="W223" s="323">
        <f>IF(W$16=0,0,W$16/CHI!W$10*1000)</f>
        <v>0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381.5055158890911</v>
      </c>
      <c r="C224" s="278">
        <f>IF(C$25=0,0,C$25/CHI!C$10*1000)</f>
        <v>370.8139846575902</v>
      </c>
      <c r="D224" s="278">
        <f>IF(D$25=0,0,D$25/CHI!D$10*1000)</f>
        <v>335.70778949946487</v>
      </c>
      <c r="E224" s="278">
        <f>IF(E$25=0,0,E$25/CHI!E$10*1000)</f>
        <v>344.1565250521449</v>
      </c>
      <c r="F224" s="278">
        <f>IF(F$25=0,0,F$25/CHI!F$10*1000)</f>
        <v>374.24982019174325</v>
      </c>
      <c r="G224" s="278">
        <f>IF(G$25=0,0,G$25/CHI!G$10*1000)</f>
        <v>368.10197042955735</v>
      </c>
      <c r="H224" s="278">
        <f>IF(H$25=0,0,H$25/CHI!H$10*1000)</f>
        <v>365.38846080259935</v>
      </c>
      <c r="I224" s="278">
        <f>IF(I$25=0,0,I$25/CHI!I$10*1000)</f>
        <v>353.34362162044425</v>
      </c>
      <c r="J224" s="278">
        <f>IF(J$25=0,0,J$25/CHI!J$10*1000)</f>
        <v>307.8654015802789</v>
      </c>
      <c r="K224" s="278">
        <f>IF(K$25=0,0,K$25/CHI!K$10*1000)</f>
        <v>236.1352474169507</v>
      </c>
      <c r="L224" s="278">
        <f>IF(L$25=0,0,L$25/CHI!L$10*1000)</f>
        <v>306.19472437011626</v>
      </c>
      <c r="M224" s="278">
        <f>IF(M$25=0,0,M$25/CHI!M$10*1000)</f>
        <v>313.684250002326</v>
      </c>
      <c r="N224" s="278">
        <f>IF(N$25=0,0,N$25/CHI!N$10*1000)</f>
        <v>265.40590134807076</v>
      </c>
      <c r="O224" s="278">
        <f>IF(O$25=0,0,O$25/CHI!O$10*1000)</f>
        <v>238.02148293216433</v>
      </c>
      <c r="P224" s="278">
        <f>IF(P$25=0,0,P$25/CHI!P$10*1000)</f>
        <v>250.58999033273798</v>
      </c>
      <c r="Q224" s="278">
        <f>IF(Q$25=0,0,Q$25/CHI!Q$10*1000)</f>
        <v>321.34060791561399</v>
      </c>
      <c r="R224" s="278">
        <f>IF(R$25=0,0,R$25/CHI!R$10*1000)</f>
        <v>296.66358421590911</v>
      </c>
      <c r="S224" s="278">
        <f>IF(S$25=0,0,S$25/CHI!S$10*1000)</f>
        <v>302.14767839189346</v>
      </c>
      <c r="T224" s="278">
        <f>IF(T$25=0,0,T$25/CHI!T$10*1000)</f>
        <v>273.4815064590257</v>
      </c>
      <c r="U224" s="278">
        <f>IF(U$25=0,0,U$25/CHI!U$10*1000)</f>
        <v>243.69467767385271</v>
      </c>
      <c r="V224" s="278">
        <f>IF(V$25=0,0,V$25/CHI!V$10*1000)</f>
        <v>270.76270995781448</v>
      </c>
      <c r="W224" s="278">
        <f>IF(W$25=0,0,W$25/CHI!W$10*1000)</f>
        <v>279.37258753561389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197.86764027157884</v>
      </c>
      <c r="C225" s="278">
        <f>IF(C$36=0,0,C$36/CHI!C$10*1000)</f>
        <v>197.66615583101594</v>
      </c>
      <c r="D225" s="278">
        <f>IF(D$36=0,0,D$36/CHI!D$10*1000)</f>
        <v>169.62114305942646</v>
      </c>
      <c r="E225" s="278">
        <f>IF(E$36=0,0,E$36/CHI!E$10*1000)</f>
        <v>176.31214495261045</v>
      </c>
      <c r="F225" s="278">
        <f>IF(F$36=0,0,F$36/CHI!F$10*1000)</f>
        <v>200.15719875280701</v>
      </c>
      <c r="G225" s="278">
        <f>IF(G$36=0,0,G$36/CHI!G$10*1000)</f>
        <v>192.35772478056023</v>
      </c>
      <c r="H225" s="278">
        <f>IF(H$36=0,0,H$36/CHI!H$10*1000)</f>
        <v>191.27574582714891</v>
      </c>
      <c r="I225" s="278">
        <f>IF(I$36=0,0,I$36/CHI!I$10*1000)</f>
        <v>184.31729392140599</v>
      </c>
      <c r="J225" s="278">
        <f>IF(J$36=0,0,J$36/CHI!J$10*1000)</f>
        <v>154.95281182158803</v>
      </c>
      <c r="K225" s="278">
        <f>IF(K$36=0,0,K$36/CHI!K$10*1000)</f>
        <v>123.556346917857</v>
      </c>
      <c r="L225" s="278">
        <f>IF(L$36=0,0,L$36/CHI!L$10*1000)</f>
        <v>137.34174007567231</v>
      </c>
      <c r="M225" s="278">
        <f>IF(M$36=0,0,M$36/CHI!M$10*1000)</f>
        <v>129.57490672404418</v>
      </c>
      <c r="N225" s="278">
        <f>IF(N$36=0,0,N$36/CHI!N$10*1000)</f>
        <v>113.09433666349406</v>
      </c>
      <c r="O225" s="278">
        <f>IF(O$36=0,0,O$36/CHI!O$10*1000)</f>
        <v>121.02128741474608</v>
      </c>
      <c r="P225" s="278">
        <f>IF(P$36=0,0,P$36/CHI!P$10*1000)</f>
        <v>99.33389822131889</v>
      </c>
      <c r="Q225" s="278">
        <f>IF(Q$36=0,0,Q$36/CHI!Q$10*1000)</f>
        <v>121.68950055939129</v>
      </c>
      <c r="R225" s="278">
        <f>IF(R$36=0,0,R$36/CHI!R$10*1000)</f>
        <v>111.22129808808339</v>
      </c>
      <c r="S225" s="278">
        <f>IF(S$36=0,0,S$36/CHI!S$10*1000)</f>
        <v>102.40039462206994</v>
      </c>
      <c r="T225" s="278">
        <f>IF(T$36=0,0,T$36/CHI!T$10*1000)</f>
        <v>92.421426760883136</v>
      </c>
      <c r="U225" s="278">
        <f>IF(U$36=0,0,U$36/CHI!U$10*1000)</f>
        <v>88.700964338689374</v>
      </c>
      <c r="V225" s="278">
        <f>IF(V$36=0,0,V$36/CHI!V$10*1000)</f>
        <v>72.30594035646287</v>
      </c>
      <c r="W225" s="278">
        <f>IF(W$36=0,0,W$36/CHI!W$10*1000)</f>
        <v>75.100147799627038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32.058831909163231</v>
      </c>
      <c r="C226" s="278">
        <f>IF(C$44=0,0,C$44/CHI!C$10*1000)</f>
        <v>31.909420849164245</v>
      </c>
      <c r="D226" s="278">
        <f>IF(D$44=0,0,D$44/CHI!D$10*1000)</f>
        <v>29.579716111677016</v>
      </c>
      <c r="E226" s="278">
        <f>IF(E$44=0,0,E$44/CHI!E$10*1000)</f>
        <v>28.368822763879709</v>
      </c>
      <c r="F226" s="278">
        <f>IF(F$44=0,0,F$44/CHI!F$10*1000)</f>
        <v>31.982363588462153</v>
      </c>
      <c r="G226" s="278">
        <f>IF(G$44=0,0,G$44/CHI!G$10*1000)</f>
        <v>30.928739983161393</v>
      </c>
      <c r="H226" s="278">
        <f>IF(H$44=0,0,H$44/CHI!H$10*1000)</f>
        <v>30.669488778854621</v>
      </c>
      <c r="I226" s="278">
        <f>IF(I$44=0,0,I$44/CHI!I$10*1000)</f>
        <v>29.515322155383306</v>
      </c>
      <c r="J226" s="278">
        <f>IF(J$44=0,0,J$44/CHI!J$10*1000)</f>
        <v>25.475286144779336</v>
      </c>
      <c r="K226" s="278">
        <f>IF(K$44=0,0,K$44/CHI!K$10*1000)</f>
        <v>25.522496321573776</v>
      </c>
      <c r="L226" s="278">
        <f>IF(L$44=0,0,L$44/CHI!L$10*1000)</f>
        <v>26.559584536193885</v>
      </c>
      <c r="M226" s="278">
        <f>IF(M$44=0,0,M$44/CHI!M$10*1000)</f>
        <v>25.579769927119845</v>
      </c>
      <c r="N226" s="278">
        <f>IF(N$44=0,0,N$44/CHI!N$10*1000)</f>
        <v>20.372013918150316</v>
      </c>
      <c r="O226" s="278">
        <f>IF(O$44=0,0,O$44/CHI!O$10*1000)</f>
        <v>19.629938424252138</v>
      </c>
      <c r="P226" s="278">
        <f>IF(P$44=0,0,P$44/CHI!P$10*1000)</f>
        <v>20.130937930965896</v>
      </c>
      <c r="Q226" s="278">
        <f>IF(Q$44=0,0,Q$44/CHI!Q$10*1000)</f>
        <v>19.707395087953699</v>
      </c>
      <c r="R226" s="278">
        <f>IF(R$44=0,0,R$44/CHI!R$10*1000)</f>
        <v>18.141849791940263</v>
      </c>
      <c r="S226" s="278">
        <f>IF(S$44=0,0,S$44/CHI!S$10*1000)</f>
        <v>17.976463396373425</v>
      </c>
      <c r="T226" s="278">
        <f>IF(T$44=0,0,T$44/CHI!T$10*1000)</f>
        <v>17.299639404498656</v>
      </c>
      <c r="U226" s="278">
        <f>IF(U$44=0,0,U$44/CHI!U$10*1000)</f>
        <v>16.802206292759166</v>
      </c>
      <c r="V226" s="278">
        <f>IF(V$44=0,0,V$44/CHI!V$10*1000)</f>
        <v>16.252327153748301</v>
      </c>
      <c r="W226" s="278">
        <f>IF(W$44=0,0,W$44/CHI!W$10*1000)</f>
        <v>15.934633801564628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44.345718019247656</v>
      </c>
      <c r="C227" s="279">
        <f>IF(C$58=0,0,C$58/CHI!C$10*1000)</f>
        <v>43.661827646505117</v>
      </c>
      <c r="D227" s="279">
        <f>IF(D$58=0,0,D$58/CHI!D$10*1000)</f>
        <v>42.551251888575813</v>
      </c>
      <c r="E227" s="279">
        <f>IF(E$58=0,0,E$58/CHI!E$10*1000)</f>
        <v>38.496907123066144</v>
      </c>
      <c r="F227" s="279">
        <f>IF(F$58=0,0,F$58/CHI!F$10*1000)</f>
        <v>42.763256703799605</v>
      </c>
      <c r="G227" s="279">
        <f>IF(G$58=0,0,G$58/CHI!G$10*1000)</f>
        <v>41.905963372982448</v>
      </c>
      <c r="H227" s="279">
        <f>IF(H$58=0,0,H$58/CHI!H$10*1000)</f>
        <v>41.720797638104912</v>
      </c>
      <c r="I227" s="279">
        <f>IF(I$58=0,0,I$58/CHI!I$10*1000)</f>
        <v>39.691341126892596</v>
      </c>
      <c r="J227" s="279">
        <f>IF(J$58=0,0,J$58/CHI!J$10*1000)</f>
        <v>35.922939922535825</v>
      </c>
      <c r="K227" s="279">
        <f>IF(K$58=0,0,K$58/CHI!K$10*1000)</f>
        <v>34.496753729204386</v>
      </c>
      <c r="L227" s="279">
        <f>IF(L$58=0,0,L$58/CHI!L$10*1000)</f>
        <v>38.183498481818226</v>
      </c>
      <c r="M227" s="279">
        <f>IF(M$58=0,0,M$58/CHI!M$10*1000)</f>
        <v>37.16635681075168</v>
      </c>
      <c r="N227" s="279">
        <f>IF(N$58=0,0,N$58/CHI!N$10*1000)</f>
        <v>30.16428484554044</v>
      </c>
      <c r="O227" s="279">
        <f>IF(O$58=0,0,O$58/CHI!O$10*1000)</f>
        <v>27.106427172487901</v>
      </c>
      <c r="P227" s="279">
        <f>IF(P$58=0,0,P$58/CHI!P$10*1000)</f>
        <v>29.260198896428975</v>
      </c>
      <c r="Q227" s="279">
        <f>IF(Q$58=0,0,Q$58/CHI!Q$10*1000)</f>
        <v>31.688440191353585</v>
      </c>
      <c r="R227" s="279">
        <f>IF(R$58=0,0,R$58/CHI!R$10*1000)</f>
        <v>28.775707210602626</v>
      </c>
      <c r="S227" s="279">
        <f>IF(S$58=0,0,S$58/CHI!S$10*1000)</f>
        <v>28.672654178324645</v>
      </c>
      <c r="T227" s="279">
        <f>IF(T$58=0,0,T$58/CHI!T$10*1000)</f>
        <v>26.816989984690398</v>
      </c>
      <c r="U227" s="279">
        <f>IF(U$58=0,0,U$58/CHI!U$10*1000)</f>
        <v>25.586104413912917</v>
      </c>
      <c r="V227" s="279">
        <f>IF(V$58=0,0,V$58/CHI!V$10*1000)</f>
        <v>25.477198765258166</v>
      </c>
      <c r="W227" s="279">
        <f>IF(W$58=0,0,W$58/CHI!W$10*1000)</f>
        <v>25.424964300266812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1075.3132447013058</v>
      </c>
      <c r="C229" s="322">
        <f t="shared" si="57"/>
        <v>1077.8978950869414</v>
      </c>
      <c r="D229" s="322">
        <f t="shared" si="57"/>
        <v>1039.1529182394124</v>
      </c>
      <c r="E229" s="322">
        <f t="shared" si="57"/>
        <v>1000.8094517624113</v>
      </c>
      <c r="F229" s="322">
        <f t="shared" si="57"/>
        <v>1118.10721586606</v>
      </c>
      <c r="G229" s="322">
        <f t="shared" si="57"/>
        <v>1066.3961097620947</v>
      </c>
      <c r="H229" s="322">
        <f t="shared" si="57"/>
        <v>1061.7099229473308</v>
      </c>
      <c r="I229" s="322">
        <f t="shared" si="57"/>
        <v>977.14915705787485</v>
      </c>
      <c r="J229" s="322">
        <f t="shared" si="57"/>
        <v>820.06448234413756</v>
      </c>
      <c r="K229" s="322">
        <f t="shared" si="57"/>
        <v>738.65107781621896</v>
      </c>
      <c r="L229" s="322">
        <f t="shared" si="57"/>
        <v>779.25617374226294</v>
      </c>
      <c r="M229" s="322">
        <f t="shared" si="57"/>
        <v>710.83271992037737</v>
      </c>
      <c r="N229" s="322">
        <f t="shared" si="57"/>
        <v>641.67378022319087</v>
      </c>
      <c r="O229" s="322">
        <f t="shared" si="57"/>
        <v>578.10538074339775</v>
      </c>
      <c r="P229" s="322">
        <f t="shared" si="57"/>
        <v>536.69923722843316</v>
      </c>
      <c r="Q229" s="322">
        <f t="shared" si="57"/>
        <v>598.7093981425096</v>
      </c>
      <c r="R229" s="322">
        <f t="shared" si="57"/>
        <v>506.39085384984418</v>
      </c>
      <c r="S229" s="322">
        <f t="shared" si="57"/>
        <v>524.12782104407859</v>
      </c>
      <c r="T229" s="322">
        <f t="shared" si="57"/>
        <v>491.34044341791565</v>
      </c>
      <c r="U229" s="322">
        <f t="shared" si="57"/>
        <v>509.8772798755075</v>
      </c>
      <c r="V229" s="322">
        <f t="shared" si="57"/>
        <v>534.34840377751755</v>
      </c>
      <c r="W229" s="322">
        <f t="shared" si="57"/>
        <v>536.06181153984744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8.8327893190938482</v>
      </c>
      <c r="C230" s="275">
        <f>IF(C$62=0,0,C$62/CHI!C$11*1000)</f>
        <v>8.9012777811273871</v>
      </c>
      <c r="D230" s="275">
        <f>IF(D$62=0,0,D$62/CHI!D$11*1000)</f>
        <v>10.614773277789148</v>
      </c>
      <c r="E230" s="275">
        <f>IF(E$62=0,0,E$62/CHI!E$11*1000)</f>
        <v>7.4259220524674667</v>
      </c>
      <c r="F230" s="275">
        <f>IF(F$62=0,0,F$62/CHI!F$11*1000)</f>
        <v>8.4131883024625758</v>
      </c>
      <c r="G230" s="275">
        <f>IF(G$62=0,0,G$62/CHI!G$11*1000)</f>
        <v>8.1640321705107262</v>
      </c>
      <c r="H230" s="275">
        <f>IF(H$62=0,0,H$62/CHI!H$11*1000)</f>
        <v>8.1923296837099766</v>
      </c>
      <c r="I230" s="275">
        <f>IF(I$62=0,0,I$62/CHI!I$11*1000)</f>
        <v>7.1859309223490699</v>
      </c>
      <c r="J230" s="275">
        <f>IF(J$62=0,0,J$62/CHI!J$11*1000)</f>
        <v>7.0177013243568505</v>
      </c>
      <c r="K230" s="275">
        <f>IF(K$62=0,0,K$62/CHI!K$11*1000)</f>
        <v>9.0956601738987182</v>
      </c>
      <c r="L230" s="275">
        <f>IF(L$62=0,0,L$62/CHI!L$11*1000)</f>
        <v>8.2794730704051922</v>
      </c>
      <c r="M230" s="275">
        <f>IF(M$62=0,0,M$62/CHI!M$11*1000)</f>
        <v>7.225175255911668</v>
      </c>
      <c r="N230" s="275">
        <f>IF(N$62=0,0,N$62/CHI!N$11*1000)</f>
        <v>5.9161709618960616</v>
      </c>
      <c r="O230" s="275">
        <f>IF(O$62=0,0,O$62/CHI!O$11*1000)</f>
        <v>4.5764424014990128</v>
      </c>
      <c r="P230" s="275">
        <f>IF(P$62=0,0,P$62/CHI!P$11*1000)</f>
        <v>5.4264154862327034</v>
      </c>
      <c r="Q230" s="275">
        <f>IF(Q$62=0,0,Q$62/CHI!Q$11*1000)</f>
        <v>4.1950198726053802</v>
      </c>
      <c r="R230" s="275">
        <f>IF(R$62=0,0,R$62/CHI!R$11*1000)</f>
        <v>3.3776237119304797</v>
      </c>
      <c r="S230" s="275">
        <f>IF(S$62=0,0,S$62/CHI!S$11*1000)</f>
        <v>3.5789210585266633</v>
      </c>
      <c r="T230" s="275">
        <f>IF(T$62=0,0,T$62/CHI!T$11*1000)</f>
        <v>3.7124146022061395</v>
      </c>
      <c r="U230" s="275">
        <f>IF(U$62=0,0,U$62/CHI!U$11*1000)</f>
        <v>4.3726743178134617</v>
      </c>
      <c r="V230" s="275">
        <f>IF(V$62=0,0,V$62/CHI!V$11*1000)</f>
        <v>4.2146555572607571</v>
      </c>
      <c r="W230" s="275">
        <f>IF(W$62=0,0,W$62/CHI!W$11*1000)</f>
        <v>3.8317463733588388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70.097640950362788</v>
      </c>
      <c r="C231" s="276">
        <f>IF(C$63=0,0,C$63/CHI!C$11*1000)</f>
        <v>70.641170230574616</v>
      </c>
      <c r="D231" s="276">
        <f>IF(D$63=0,0,D$63/CHI!D$11*1000)</f>
        <v>84.239591720761553</v>
      </c>
      <c r="E231" s="276">
        <f>IF(E$63=0,0,E$63/CHI!E$11*1000)</f>
        <v>58.932642787482173</v>
      </c>
      <c r="F231" s="276">
        <f>IF(F$63=0,0,F$63/CHI!F$11*1000)</f>
        <v>66.76765759588109</v>
      </c>
      <c r="G231" s="276">
        <f>IF(G$63=0,0,G$63/CHI!G$11*1000)</f>
        <v>64.790336905078803</v>
      </c>
      <c r="H231" s="276">
        <f>IF(H$63=0,0,H$63/CHI!H$11*1000)</f>
        <v>65.014907971858506</v>
      </c>
      <c r="I231" s="276">
        <f>IF(I$63=0,0,I$63/CHI!I$11*1000)</f>
        <v>57.02805619964797</v>
      </c>
      <c r="J231" s="276">
        <f>IF(J$63=0,0,J$63/CHI!J$11*1000)</f>
        <v>55.692974207848359</v>
      </c>
      <c r="K231" s="276">
        <f>IF(K$63=0,0,K$63/CHI!K$11*1000)</f>
        <v>72.183802652034274</v>
      </c>
      <c r="L231" s="276">
        <f>IF(L$63=0,0,L$63/CHI!L$11*1000)</f>
        <v>65.706484054009053</v>
      </c>
      <c r="M231" s="276">
        <f>IF(M$63=0,0,M$63/CHI!M$11*1000)</f>
        <v>57.339502007311559</v>
      </c>
      <c r="N231" s="276">
        <f>IF(N$63=0,0,N$63/CHI!N$11*1000)</f>
        <v>46.951151318810965</v>
      </c>
      <c r="O231" s="276">
        <f>IF(O$63=0,0,O$63/CHI!O$11*1000)</f>
        <v>36.318970678585643</v>
      </c>
      <c r="P231" s="276">
        <f>IF(P$63=0,0,P$63/CHI!P$11*1000)</f>
        <v>43.064417214068826</v>
      </c>
      <c r="Q231" s="276">
        <f>IF(Q$63=0,0,Q$63/CHI!Q$11*1000)</f>
        <v>33.291974503892767</v>
      </c>
      <c r="R231" s="276">
        <f>IF(R$63=0,0,R$63/CHI!R$11*1000)</f>
        <v>26.805060742536046</v>
      </c>
      <c r="S231" s="276">
        <f>IF(S$63=0,0,S$63/CHI!S$11*1000)</f>
        <v>28.402570726778226</v>
      </c>
      <c r="T231" s="276">
        <f>IF(T$63=0,0,T$63/CHI!T$11*1000)</f>
        <v>29.461984933998952</v>
      </c>
      <c r="U231" s="276">
        <f>IF(U$63=0,0,U$63/CHI!U$11*1000)</f>
        <v>34.701852749999212</v>
      </c>
      <c r="V231" s="276">
        <f>IF(V$63=0,0,V$63/CHI!V$11*1000)</f>
        <v>33.447804686529587</v>
      </c>
      <c r="W231" s="276">
        <f>IF(W$63=0,0,W$63/CHI!W$11*1000)</f>
        <v>30.409010312511086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78.466041289758721</v>
      </c>
      <c r="C232" s="276">
        <f>IF(C$64=0,0,C$64/CHI!C$11*1000)</f>
        <v>79.074458211713278</v>
      </c>
      <c r="D232" s="276">
        <f>IF(D$64=0,0,D$64/CHI!D$11*1000)</f>
        <v>94.296287187100916</v>
      </c>
      <c r="E232" s="276">
        <f>IF(E$64=0,0,E$64/CHI!E$11*1000)</f>
        <v>65.968142716124405</v>
      </c>
      <c r="F232" s="276">
        <f>IF(F$64=0,0,F$64/CHI!F$11*1000)</f>
        <v>74.738517683479373</v>
      </c>
      <c r="G232" s="276">
        <f>IF(G$64=0,0,G$64/CHI!G$11*1000)</f>
        <v>72.52514038769489</v>
      </c>
      <c r="H232" s="276">
        <f>IF(H$64=0,0,H$64/CHI!H$11*1000)</f>
        <v>72.776521209638645</v>
      </c>
      <c r="I232" s="276">
        <f>IF(I$64=0,0,I$64/CHI!I$11*1000)</f>
        <v>63.836182669897653</v>
      </c>
      <c r="J232" s="276">
        <f>IF(J$64=0,0,J$64/CHI!J$11*1000)</f>
        <v>62.341715847997861</v>
      </c>
      <c r="K232" s="276">
        <f>IF(K$64=0,0,K$64/CHI!K$11*1000)</f>
        <v>80.801253259821777</v>
      </c>
      <c r="L232" s="276">
        <f>IF(L$64=0,0,L$64/CHI!L$11*1000)</f>
        <v>73.55065906479787</v>
      </c>
      <c r="M232" s="276">
        <f>IF(M$64=0,0,M$64/CHI!M$11*1000)</f>
        <v>64.184809517710676</v>
      </c>
      <c r="N232" s="276">
        <f>IF(N$64=0,0,N$64/CHI!N$11*1000)</f>
        <v>52.556276188984427</v>
      </c>
      <c r="O232" s="276">
        <f>IF(O$64=0,0,O$64/CHI!O$11*1000)</f>
        <v>40.654803988131739</v>
      </c>
      <c r="P232" s="276">
        <f>IF(P$64=0,0,P$64/CHI!P$11*1000)</f>
        <v>48.205535784453986</v>
      </c>
      <c r="Q232" s="276">
        <f>IF(Q$64=0,0,Q$64/CHI!Q$11*1000)</f>
        <v>37.26643879342312</v>
      </c>
      <c r="R232" s="276">
        <f>IF(R$64=0,0,R$64/CHI!R$11*1000)</f>
        <v>30.005103944763192</v>
      </c>
      <c r="S232" s="276">
        <f>IF(S$64=0,0,S$64/CHI!S$11*1000)</f>
        <v>31.793327951803764</v>
      </c>
      <c r="T232" s="276">
        <f>IF(T$64=0,0,T$64/CHI!T$11*1000)</f>
        <v>32.979217202850059</v>
      </c>
      <c r="U232" s="276">
        <f>IF(U$64=0,0,U$64/CHI!U$11*1000)</f>
        <v>38.844631200081409</v>
      </c>
      <c r="V232" s="276">
        <f>IF(V$64=0,0,V$64/CHI!V$11*1000)</f>
        <v>37.440872303298718</v>
      </c>
      <c r="W232" s="276">
        <f>IF(W$64=0,0,W$64/CHI!W$11*1000)</f>
        <v>34.039300415998468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126.32366322530014</v>
      </c>
      <c r="C233" s="276">
        <f>IF(C$65=0,0,C$65/CHI!C$11*1000)</f>
        <v>127.30316280354114</v>
      </c>
      <c r="D233" s="276">
        <f>IF(D$65=0,0,D$65/CHI!D$11*1000)</f>
        <v>151.80901483269085</v>
      </c>
      <c r="E233" s="276">
        <f>IF(E$65=0,0,E$65/CHI!E$11*1000)</f>
        <v>106.2031078297548</v>
      </c>
      <c r="F233" s="276">
        <f>IF(F$65=0,0,F$65/CHI!F$11*1000)</f>
        <v>120.32266675645646</v>
      </c>
      <c r="G233" s="276">
        <f>IF(G$65=0,0,G$65/CHI!G$11*1000)</f>
        <v>116.75931726784523</v>
      </c>
      <c r="H233" s="276">
        <f>IF(H$65=0,0,H$65/CHI!H$11*1000)</f>
        <v>117.1640190441877</v>
      </c>
      <c r="I233" s="276">
        <f>IF(I$65=0,0,I$65/CHI!I$11*1000)</f>
        <v>102.770833199067</v>
      </c>
      <c r="J233" s="276">
        <f>IF(J$65=0,0,J$65/CHI!J$11*1000)</f>
        <v>100.3648685243116</v>
      </c>
      <c r="K233" s="276">
        <f>IF(K$65=0,0,K$65/CHI!K$11*1000)</f>
        <v>130.08315619343134</v>
      </c>
      <c r="L233" s="276">
        <f>IF(L$65=0,0,L$65/CHI!L$11*1000)</f>
        <v>118.41031525204608</v>
      </c>
      <c r="M233" s="276">
        <f>IF(M$65=0,0,M$65/CHI!M$11*1000)</f>
        <v>103.33209281903171</v>
      </c>
      <c r="N233" s="276">
        <f>IF(N$65=0,0,N$65/CHI!N$11*1000)</f>
        <v>84.611141642233662</v>
      </c>
      <c r="O233" s="276">
        <f>IF(O$65=0,0,O$65/CHI!O$11*1000)</f>
        <v>65.450782058985368</v>
      </c>
      <c r="P233" s="276">
        <f>IF(P$65=0,0,P$65/CHI!P$11*1000)</f>
        <v>77.60681905110097</v>
      </c>
      <c r="Q233" s="276">
        <f>IF(Q$65=0,0,Q$65/CHI!Q$11*1000)</f>
        <v>59.995801831805636</v>
      </c>
      <c r="R233" s="276">
        <f>IF(R$65=0,0,R$65/CHI!R$11*1000)</f>
        <v>48.305669350151149</v>
      </c>
      <c r="S233" s="276">
        <f>IF(S$65=0,0,S$65/CHI!S$11*1000)</f>
        <v>51.184558147441265</v>
      </c>
      <c r="T233" s="276">
        <f>IF(T$65=0,0,T$65/CHI!T$11*1000)</f>
        <v>53.093739137195463</v>
      </c>
      <c r="U233" s="276">
        <f>IF(U$65=0,0,U$65/CHI!U$11*1000)</f>
        <v>62.53655758813624</v>
      </c>
      <c r="V233" s="276">
        <f>IF(V$65=0,0,V$65/CHI!V$11*1000)</f>
        <v>60.276624970000711</v>
      </c>
      <c r="W233" s="276">
        <f>IF(W$65=0,0,W$65/CHI!W$11*1000)</f>
        <v>54.800383089246466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31.838920921229604</v>
      </c>
      <c r="C234" s="277">
        <f>IF(C$66=0,0,C$66/CHI!C$11*1000)</f>
        <v>32.578733160883019</v>
      </c>
      <c r="D234" s="277">
        <f>IF(D$66=0,0,D$66/CHI!D$11*1000)</f>
        <v>29.721988871957084</v>
      </c>
      <c r="E234" s="277">
        <f>IF(E$66=0,0,E$66/CHI!E$11*1000)</f>
        <v>30.190160901940192</v>
      </c>
      <c r="F234" s="277">
        <f>IF(F$66=0,0,F$66/CHI!F$11*1000)</f>
        <v>34.663173043382713</v>
      </c>
      <c r="G234" s="277">
        <f>IF(G$66=0,0,G$66/CHI!G$11*1000)</f>
        <v>32.360948875418337</v>
      </c>
      <c r="H234" s="277">
        <f>IF(H$66=0,0,H$66/CHI!H$11*1000)</f>
        <v>32.123539375176549</v>
      </c>
      <c r="I234" s="277">
        <f>IF(I$66=0,0,I$66/CHI!I$11*1000)</f>
        <v>29.865144933175074</v>
      </c>
      <c r="J234" s="277">
        <f>IF(J$66=0,0,J$66/CHI!J$11*1000)</f>
        <v>23.600537562278536</v>
      </c>
      <c r="K234" s="277">
        <f>IF(K$66=0,0,K$66/CHI!K$11*1000)</f>
        <v>23.557853110886661</v>
      </c>
      <c r="L234" s="277">
        <f>IF(L$66=0,0,L$66/CHI!L$11*1000)</f>
        <v>21.995565634118119</v>
      </c>
      <c r="M234" s="277">
        <f>IF(M$66=0,0,M$66/CHI!M$11*1000)</f>
        <v>19.377766365965726</v>
      </c>
      <c r="N234" s="277">
        <f>IF(N$66=0,0,N$66/CHI!N$11*1000)</f>
        <v>16.890396597720716</v>
      </c>
      <c r="O234" s="277">
        <f>IF(O$66=0,0,O$66/CHI!O$11*1000)</f>
        <v>17.042959806303415</v>
      </c>
      <c r="P234" s="277">
        <f>IF(P$66=0,0,P$66/CHI!P$11*1000)</f>
        <v>14.587991548384535</v>
      </c>
      <c r="Q234" s="277">
        <f>IF(Q$66=0,0,Q$66/CHI!Q$11*1000)</f>
        <v>14.545549703434132</v>
      </c>
      <c r="R234" s="277">
        <f>IF(R$66=0,0,R$66/CHI!R$11*1000)</f>
        <v>12.23166140616358</v>
      </c>
      <c r="S234" s="277">
        <f>IF(S$66=0,0,S$66/CHI!S$11*1000)</f>
        <v>11.795313774710751</v>
      </c>
      <c r="T234" s="277">
        <f>IF(T$66=0,0,T$66/CHI!T$11*1000)</f>
        <v>11.302246700524982</v>
      </c>
      <c r="U234" s="277">
        <f>IF(U$66=0,0,U$66/CHI!U$11*1000)</f>
        <v>12.418265982369528</v>
      </c>
      <c r="V234" s="277">
        <f>IF(V$66=0,0,V$66/CHI!V$11*1000)</f>
        <v>11.546784640005853</v>
      </c>
      <c r="W234" s="277">
        <f>IF(W$66=0,0,W$66/CHI!W$11*1000)</f>
        <v>11.060507294991883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469.47987811754052</v>
      </c>
      <c r="C235" s="278">
        <f>IF(C$72=0,0,C$72/CHI!C$11*1000)</f>
        <v>464.50807910195067</v>
      </c>
      <c r="D235" s="278">
        <f>IF(D$72=0,0,D$72/CHI!D$11*1000)</f>
        <v>410.07237746264519</v>
      </c>
      <c r="E235" s="278">
        <f>IF(E$72=0,0,E$72/CHI!E$11*1000)</f>
        <v>456.50511330525637</v>
      </c>
      <c r="F235" s="278">
        <f>IF(F$72=0,0,F$72/CHI!F$11*1000)</f>
        <v>499.04221050494658</v>
      </c>
      <c r="G235" s="278">
        <f>IF(G$72=0,0,G$72/CHI!G$11*1000)</f>
        <v>477.22540062977475</v>
      </c>
      <c r="H235" s="278">
        <f>IF(H$72=0,0,H$72/CHI!H$11*1000)</f>
        <v>473.54637707080929</v>
      </c>
      <c r="I235" s="278">
        <f>IF(I$72=0,0,I$72/CHI!I$11*1000)</f>
        <v>444.09324436928983</v>
      </c>
      <c r="J235" s="278">
        <f>IF(J$72=0,0,J$72/CHI!J$11*1000)</f>
        <v>355.75093021824398</v>
      </c>
      <c r="K235" s="278">
        <f>IF(K$72=0,0,K$72/CHI!K$11*1000)</f>
        <v>248.81474517349704</v>
      </c>
      <c r="L235" s="278">
        <f>IF(L$72=0,0,L$72/CHI!L$11*1000)</f>
        <v>311.21245240641178</v>
      </c>
      <c r="M235" s="278">
        <f>IF(M$72=0,0,M$72/CHI!M$11*1000)</f>
        <v>299.59700850730042</v>
      </c>
      <c r="N235" s="278">
        <f>IF(N$72=0,0,N$72/CHI!N$11*1000)</f>
        <v>284.06905801231039</v>
      </c>
      <c r="O235" s="278">
        <f>IF(O$72=0,0,O$72/CHI!O$11*1000)</f>
        <v>258.11811313602459</v>
      </c>
      <c r="P235" s="278">
        <f>IF(P$72=0,0,P$72/CHI!P$11*1000)</f>
        <v>229.52415573810538</v>
      </c>
      <c r="Q235" s="278">
        <f>IF(Q$72=0,0,Q$72/CHI!Q$11*1000)</f>
        <v>310.25559206241115</v>
      </c>
      <c r="R235" s="278">
        <f>IF(R$72=0,0,R$72/CHI!R$11*1000)</f>
        <v>267.36495412861541</v>
      </c>
      <c r="S235" s="278">
        <f>IF(S$72=0,0,S$72/CHI!S$11*1000)</f>
        <v>282.27736022584554</v>
      </c>
      <c r="T235" s="278">
        <f>IF(T$72=0,0,T$72/CHI!T$11*1000)</f>
        <v>254.68557066720189</v>
      </c>
      <c r="U235" s="278">
        <f>IF(U$72=0,0,U$72/CHI!U$11*1000)</f>
        <v>245.17119070402194</v>
      </c>
      <c r="V235" s="278">
        <f>IF(V$72=0,0,V$72/CHI!V$11*1000)</f>
        <v>287.34916006669812</v>
      </c>
      <c r="W235" s="278">
        <f>IF(W$72=0,0,W$72/CHI!W$11*1000)</f>
        <v>299.69139212840361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221.87300434558881</v>
      </c>
      <c r="C236" s="278">
        <f>IF(C$85=0,0,C$85/CHI!C$11*1000)</f>
        <v>225.61947433636348</v>
      </c>
      <c r="D236" s="278">
        <f>IF(D$85=0,0,D$85/CHI!D$11*1000)</f>
        <v>188.73927048633198</v>
      </c>
      <c r="E236" s="278">
        <f>IF(E$85=0,0,E$85/CHI!E$11*1000)</f>
        <v>213.1239884946641</v>
      </c>
      <c r="F236" s="278">
        <f>IF(F$85=0,0,F$85/CHI!F$11*1000)</f>
        <v>243.21841707821426</v>
      </c>
      <c r="G236" s="278">
        <f>IF(G$85=0,0,G$85/CHI!G$11*1000)</f>
        <v>227.25320743246434</v>
      </c>
      <c r="H236" s="278">
        <f>IF(H$85=0,0,H$85/CHI!H$11*1000)</f>
        <v>225.89625177511567</v>
      </c>
      <c r="I236" s="278">
        <f>IF(I$85=0,0,I$85/CHI!I$11*1000)</f>
        <v>211.10817167042919</v>
      </c>
      <c r="J236" s="278">
        <f>IF(J$85=0,0,J$85/CHI!J$11*1000)</f>
        <v>163.1478414346912</v>
      </c>
      <c r="K236" s="278">
        <f>IF(K$85=0,0,K$85/CHI!K$11*1000)</f>
        <v>118.54050660306203</v>
      </c>
      <c r="L236" s="278">
        <f>IF(L$85=0,0,L$85/CHI!L$11*1000)</f>
        <v>127.15450304464476</v>
      </c>
      <c r="M236" s="278">
        <f>IF(M$85=0,0,M$85/CHI!M$11*1000)</f>
        <v>112.74089032940675</v>
      </c>
      <c r="N236" s="278">
        <f>IF(N$85=0,0,N$85/CHI!N$11*1000)</f>
        <v>110.28860645325013</v>
      </c>
      <c r="O236" s="278">
        <f>IF(O$85=0,0,O$85/CHI!O$11*1000)</f>
        <v>119.59075241097537</v>
      </c>
      <c r="P236" s="278">
        <f>IF(P$85=0,0,P$85/CHI!P$11*1000)</f>
        <v>82.887052727981171</v>
      </c>
      <c r="Q236" s="278">
        <f>IF(Q$85=0,0,Q$85/CHI!Q$11*1000)</f>
        <v>107.08242019116408</v>
      </c>
      <c r="R236" s="278">
        <f>IF(R$85=0,0,R$85/CHI!R$11*1000)</f>
        <v>91.359902445047339</v>
      </c>
      <c r="S236" s="278">
        <f>IF(S$85=0,0,S$85/CHI!S$11*1000)</f>
        <v>87.193678655755249</v>
      </c>
      <c r="T236" s="278">
        <f>IF(T$85=0,0,T$85/CHI!T$11*1000)</f>
        <v>78.440555995701729</v>
      </c>
      <c r="U236" s="278">
        <f>IF(U$85=0,0,U$85/CHI!U$11*1000)</f>
        <v>81.317365513740668</v>
      </c>
      <c r="V236" s="278">
        <f>IF(V$85=0,0,V$85/CHI!V$11*1000)</f>
        <v>69.933457640639858</v>
      </c>
      <c r="W236" s="278">
        <f>IF(W$85=0,0,W$85/CHI!W$11*1000)</f>
        <v>73.427017067040026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44.441730778710259</v>
      </c>
      <c r="C237" s="278">
        <f>IF(C$93=0,0,C$93/CHI!C$11*1000)</f>
        <v>45.126183832208362</v>
      </c>
      <c r="D237" s="278">
        <f>IF(D$93=0,0,D$93/CHI!D$11*1000)</f>
        <v>40.866279104795929</v>
      </c>
      <c r="E237" s="278">
        <f>IF(E$93=0,0,E$93/CHI!E$11*1000)</f>
        <v>42.317026479435576</v>
      </c>
      <c r="F237" s="278">
        <f>IF(F$93=0,0,F$93/CHI!F$11*1000)</f>
        <v>48.120007057725481</v>
      </c>
      <c r="G237" s="278">
        <f>IF(G$93=0,0,G$93/CHI!G$11*1000)</f>
        <v>45.172202162115781</v>
      </c>
      <c r="H237" s="278">
        <f>IF(H$93=0,0,H$93/CHI!H$11*1000)</f>
        <v>44.773693847625694</v>
      </c>
      <c r="I237" s="278">
        <f>IF(I$93=0,0,I$93/CHI!I$11*1000)</f>
        <v>41.769239084980491</v>
      </c>
      <c r="J237" s="278">
        <f>IF(J$93=0,0,J$93/CHI!J$11*1000)</f>
        <v>33.111894088930974</v>
      </c>
      <c r="K237" s="278">
        <f>IF(K$93=0,0,K$93/CHI!K$11*1000)</f>
        <v>30.901468812265186</v>
      </c>
      <c r="L237" s="278">
        <f>IF(L$93=0,0,L$93/CHI!L$11*1000)</f>
        <v>30.488055548072456</v>
      </c>
      <c r="M237" s="278">
        <f>IF(M$93=0,0,M$93/CHI!M$11*1000)</f>
        <v>27.43666803380771</v>
      </c>
      <c r="N237" s="278">
        <f>IF(N$93=0,0,N$93/CHI!N$11*1000)</f>
        <v>24.3429401768324</v>
      </c>
      <c r="O237" s="278">
        <f>IF(O$93=0,0,O$93/CHI!O$11*1000)</f>
        <v>23.938627384930069</v>
      </c>
      <c r="P237" s="278">
        <f>IF(P$93=0,0,P$93/CHI!P$11*1000)</f>
        <v>20.677307728598638</v>
      </c>
      <c r="Q237" s="278">
        <f>IF(Q$93=0,0,Q$93/CHI!Q$11*1000)</f>
        <v>20.697308324519913</v>
      </c>
      <c r="R237" s="278">
        <f>IF(R$93=0,0,R$93/CHI!R$11*1000)</f>
        <v>17.77883108543541</v>
      </c>
      <c r="S237" s="278">
        <f>IF(S$93=0,0,S$93/CHI!S$11*1000)</f>
        <v>18.194009950113223</v>
      </c>
      <c r="T237" s="278">
        <f>IF(T$93=0,0,T$93/CHI!T$11*1000)</f>
        <v>17.594522795034234</v>
      </c>
      <c r="U237" s="278">
        <f>IF(U$93=0,0,U$93/CHI!U$11*1000)</f>
        <v>18.653548511187203</v>
      </c>
      <c r="V237" s="278">
        <f>IF(V$93=0,0,V$93/CHI!V$11*1000)</f>
        <v>18.70648784817919</v>
      </c>
      <c r="W237" s="278">
        <f>IF(W$93=0,0,W$93/CHI!W$11*1000)</f>
        <v>18.408567470642595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23.959575753721357</v>
      </c>
      <c r="C238" s="279">
        <f>IF(C$107=0,0,C$107/CHI!C$11*1000)</f>
        <v>24.145355628579384</v>
      </c>
      <c r="D238" s="279">
        <f>IF(D$107=0,0,D$107/CHI!D$11*1000)</f>
        <v>28.793335295339908</v>
      </c>
      <c r="E238" s="279">
        <f>IF(E$107=0,0,E$107/CHI!E$11*1000)</f>
        <v>20.143347195286342</v>
      </c>
      <c r="F238" s="279">
        <f>IF(F$107=0,0,F$107/CHI!F$11*1000)</f>
        <v>22.821377843511613</v>
      </c>
      <c r="G238" s="279">
        <f>IF(G$107=0,0,G$107/CHI!G$11*1000)</f>
        <v>22.145523931192006</v>
      </c>
      <c r="H238" s="279">
        <f>IF(H$107=0,0,H$107/CHI!H$11*1000)</f>
        <v>22.222282969208891</v>
      </c>
      <c r="I238" s="279">
        <f>IF(I$107=0,0,I$107/CHI!I$11*1000)</f>
        <v>19.492354009038493</v>
      </c>
      <c r="J238" s="279">
        <f>IF(J$107=0,0,J$107/CHI!J$11*1000)</f>
        <v>19.036019135478281</v>
      </c>
      <c r="K238" s="279">
        <f>IF(K$107=0,0,K$107/CHI!K$11*1000)</f>
        <v>24.672631837322029</v>
      </c>
      <c r="L238" s="279">
        <f>IF(L$107=0,0,L$107/CHI!L$11*1000)</f>
        <v>22.458665667757629</v>
      </c>
      <c r="M238" s="279">
        <f>IF(M$107=0,0,M$107/CHI!M$11*1000)</f>
        <v>19.598807083931245</v>
      </c>
      <c r="N238" s="279">
        <f>IF(N$107=0,0,N$107/CHI!N$11*1000)</f>
        <v>16.048038871152105</v>
      </c>
      <c r="O238" s="279">
        <f>IF(O$107=0,0,O$107/CHI!O$11*1000)</f>
        <v>12.41392887796253</v>
      </c>
      <c r="P238" s="279">
        <f>IF(P$107=0,0,P$107/CHI!P$11*1000)</f>
        <v>14.719541949506995</v>
      </c>
      <c r="Q238" s="279">
        <f>IF(Q$107=0,0,Q$107/CHI!Q$11*1000)</f>
        <v>11.379292859253502</v>
      </c>
      <c r="R238" s="279">
        <f>IF(R$107=0,0,R$107/CHI!R$11*1000)</f>
        <v>9.1620470352015655</v>
      </c>
      <c r="S238" s="279">
        <f>IF(S$107=0,0,S$107/CHI!S$11*1000)</f>
        <v>9.7080805531038301</v>
      </c>
      <c r="T238" s="279">
        <f>IF(T$107=0,0,T$107/CHI!T$11*1000)</f>
        <v>10.070191383202202</v>
      </c>
      <c r="U238" s="279">
        <f>IF(U$107=0,0,U$107/CHI!U$11*1000)</f>
        <v>11.861193308157782</v>
      </c>
      <c r="V238" s="279">
        <f>IF(V$107=0,0,V$107/CHI!V$11*1000)</f>
        <v>11.432556064904698</v>
      </c>
      <c r="W238" s="279">
        <f>IF(W$107=0,0,W$107/CHI!W$11*1000)</f>
        <v>10.393887387654416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534.43641337600104</v>
      </c>
      <c r="C240" s="322">
        <f t="shared" si="58"/>
        <v>574.80195373758852</v>
      </c>
      <c r="D240" s="322">
        <f t="shared" si="58"/>
        <v>618.71680032031452</v>
      </c>
      <c r="E240" s="322">
        <f t="shared" si="58"/>
        <v>561.04181214184734</v>
      </c>
      <c r="F240" s="322">
        <f t="shared" si="58"/>
        <v>600.49968713924147</v>
      </c>
      <c r="G240" s="322">
        <f t="shared" si="58"/>
        <v>607.41481882118114</v>
      </c>
      <c r="H240" s="322">
        <f t="shared" si="58"/>
        <v>593.38166860164222</v>
      </c>
      <c r="I240" s="322">
        <f t="shared" si="58"/>
        <v>600.12114158957957</v>
      </c>
      <c r="J240" s="322">
        <f t="shared" si="58"/>
        <v>600.63822280714612</v>
      </c>
      <c r="K240" s="322">
        <f t="shared" si="58"/>
        <v>220.14134398896653</v>
      </c>
      <c r="L240" s="322">
        <f t="shared" si="58"/>
        <v>568.28722329114203</v>
      </c>
      <c r="M240" s="322">
        <f t="shared" si="58"/>
        <v>824.81947256122214</v>
      </c>
      <c r="N240" s="322">
        <f t="shared" si="58"/>
        <v>249.70783321478308</v>
      </c>
      <c r="O240" s="322">
        <f t="shared" si="58"/>
        <v>215.89017407883119</v>
      </c>
      <c r="P240" s="322">
        <f t="shared" si="58"/>
        <v>711.30470088464756</v>
      </c>
      <c r="Q240" s="322">
        <f t="shared" si="58"/>
        <v>753.10124069526137</v>
      </c>
      <c r="R240" s="322">
        <f t="shared" si="58"/>
        <v>702.61229833060941</v>
      </c>
      <c r="S240" s="322">
        <f t="shared" si="58"/>
        <v>625.71703671719456</v>
      </c>
      <c r="T240" s="322">
        <f t="shared" si="58"/>
        <v>706.6986803235344</v>
      </c>
      <c r="U240" s="322">
        <f t="shared" si="58"/>
        <v>442.43377616069893</v>
      </c>
      <c r="V240" s="322">
        <f t="shared" si="58"/>
        <v>278.3006330968023</v>
      </c>
      <c r="W240" s="322">
        <f t="shared" si="58"/>
        <v>263.15796885145647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1.9141712418609493</v>
      </c>
      <c r="C241" s="275">
        <f>IF(C$111=0,0,C$111/CHI!C$12*1000)</f>
        <v>2.0657673909472654</v>
      </c>
      <c r="D241" s="275">
        <f>IF(D$111=0,0,D$111/CHI!D$12*1000)</f>
        <v>2.8264032493930027</v>
      </c>
      <c r="E241" s="275">
        <f>IF(E$111=0,0,E$111/CHI!E$12*1000)</f>
        <v>1.796814699292534</v>
      </c>
      <c r="F241" s="275">
        <f>IF(F$111=0,0,F$111/CHI!F$12*1000)</f>
        <v>1.9457528898166381</v>
      </c>
      <c r="G241" s="275">
        <f>IF(G$111=0,0,G$111/CHI!G$12*1000)</f>
        <v>2.0102435610175236</v>
      </c>
      <c r="H241" s="275">
        <f>IF(H$111=0,0,H$111/CHI!H$12*1000)</f>
        <v>1.9815019236791338</v>
      </c>
      <c r="I241" s="275">
        <f>IF(I$111=0,0,I$111/CHI!I$12*1000)</f>
        <v>1.9003111217773352</v>
      </c>
      <c r="J241" s="275">
        <f>IF(J$111=0,0,J$111/CHI!J$12*1000)</f>
        <v>2.2565925697698503</v>
      </c>
      <c r="K241" s="275">
        <f>IF(K$111=0,0,K$111/CHI!K$12*1000)</f>
        <v>1.2239855870160916</v>
      </c>
      <c r="L241" s="275">
        <f>IF(L$111=0,0,L$111/CHI!L$12*1000)</f>
        <v>2.7166715794068619</v>
      </c>
      <c r="M241" s="275">
        <f>IF(M$111=0,0,M$111/CHI!M$12*1000)</f>
        <v>3.7679859617794293</v>
      </c>
      <c r="N241" s="275">
        <f>IF(N$111=0,0,N$111/CHI!N$12*1000)</f>
        <v>1.0280680168500944</v>
      </c>
      <c r="O241" s="275">
        <f>IF(O$111=0,0,O$111/CHI!O$12*1000)</f>
        <v>0.74327689106214445</v>
      </c>
      <c r="P241" s="275">
        <f>IF(P$111=0,0,P$111/CHI!P$12*1000)</f>
        <v>3.2329018540482655</v>
      </c>
      <c r="Q241" s="275">
        <f>IF(Q$111=0,0,Q$111/CHI!Q$12*1000)</f>
        <v>2.0629014177799574</v>
      </c>
      <c r="R241" s="275">
        <f>IF(R$111=0,0,R$111/CHI!R$12*1000)</f>
        <v>2.0240137718836637</v>
      </c>
      <c r="S241" s="275">
        <f>IF(S$111=0,0,S$111/CHI!S$12*1000)</f>
        <v>2.2498309232736893</v>
      </c>
      <c r="T241" s="275">
        <f>IF(T$111=0,0,T$111/CHI!T$12*1000)</f>
        <v>2.4807969196060515</v>
      </c>
      <c r="U241" s="275">
        <f>IF(U$111=0,0,U$111/CHI!U$12*1000)</f>
        <v>2.2604283661520657</v>
      </c>
      <c r="V241" s="275">
        <f>IF(V$111=0,0,V$111/CHI!V$12*1000)</f>
        <v>1.3049088121918819</v>
      </c>
      <c r="W241" s="275">
        <f>IF(W$111=0,0,W$111/CHI!W$12*1000)</f>
        <v>1.1220766850459887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15.275323914067181</v>
      </c>
      <c r="C242" s="276">
        <f>IF(C$112=0,0,C$112/CHI!C$12*1000)</f>
        <v>16.485079985403512</v>
      </c>
      <c r="D242" s="276">
        <f>IF(D$112=0,0,D$112/CHI!D$12*1000)</f>
        <v>22.555048473237068</v>
      </c>
      <c r="E242" s="276">
        <f>IF(E$112=0,0,E$112/CHI!E$12*1000)</f>
        <v>14.338804149291718</v>
      </c>
      <c r="F242" s="276">
        <f>IF(F$112=0,0,F$112/CHI!F$12*1000)</f>
        <v>15.527349381649781</v>
      </c>
      <c r="G242" s="276">
        <f>IF(G$112=0,0,G$112/CHI!G$12*1000)</f>
        <v>16.04199293625225</v>
      </c>
      <c r="H242" s="276">
        <f>IF(H$112=0,0,H$112/CHI!H$12*1000)</f>
        <v>15.81263110562641</v>
      </c>
      <c r="I242" s="276">
        <f>IF(I$112=0,0,I$112/CHI!I$12*1000)</f>
        <v>15.1647184368063</v>
      </c>
      <c r="J242" s="276">
        <f>IF(J$112=0,0,J$112/CHI!J$12*1000)</f>
        <v>18.007888579393729</v>
      </c>
      <c r="K242" s="276">
        <f>IF(K$112=0,0,K$112/CHI!K$12*1000)</f>
        <v>9.7675567885157086</v>
      </c>
      <c r="L242" s="276">
        <f>IF(L$112=0,0,L$112/CHI!L$12*1000)</f>
        <v>21.679376137338714</v>
      </c>
      <c r="M242" s="276">
        <f>IF(M$112=0,0,M$112/CHI!M$12*1000)</f>
        <v>30.068995297349598</v>
      </c>
      <c r="N242" s="276">
        <f>IF(N$112=0,0,N$112/CHI!N$12*1000)</f>
        <v>8.2041102800240768</v>
      </c>
      <c r="O242" s="276">
        <f>IF(O$112=0,0,O$112/CHI!O$12*1000)</f>
        <v>5.9314417751762756</v>
      </c>
      <c r="P242" s="276">
        <f>IF(P$112=0,0,P$112/CHI!P$12*1000)</f>
        <v>25.798957754147974</v>
      </c>
      <c r="Q242" s="276">
        <f>IF(Q$112=0,0,Q$112/CHI!Q$12*1000)</f>
        <v>16.462209164077667</v>
      </c>
      <c r="R242" s="276">
        <f>IF(R$112=0,0,R$112/CHI!R$12*1000)</f>
        <v>16.15188092680674</v>
      </c>
      <c r="S242" s="276">
        <f>IF(S$112=0,0,S$112/CHI!S$12*1000)</f>
        <v>17.953929801744938</v>
      </c>
      <c r="T242" s="276">
        <f>IF(T$112=0,0,T$112/CHI!T$12*1000)</f>
        <v>19.797067097905597</v>
      </c>
      <c r="U242" s="276">
        <f>IF(U$112=0,0,U$112/CHI!U$12*1000)</f>
        <v>18.038498710256309</v>
      </c>
      <c r="V242" s="276">
        <f>IF(V$112=0,0,V$112/CHI!V$12*1000)</f>
        <v>10.413334161876215</v>
      </c>
      <c r="W242" s="276">
        <f>IF(W$112=0,0,W$112/CHI!W$12*1000)</f>
        <v>8.9543111115997593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18.728945087526181</v>
      </c>
      <c r="C243" s="276">
        <f>IF(C$113=0,0,C$113/CHI!C$12*1000)</f>
        <v>20.212216745582086</v>
      </c>
      <c r="D243" s="276">
        <f>IF(D$113=0,0,D$113/CHI!D$12*1000)</f>
        <v>27.654553623751756</v>
      </c>
      <c r="E243" s="276">
        <f>IF(E$113=0,0,E$113/CHI!E$12*1000)</f>
        <v>17.580686147386142</v>
      </c>
      <c r="F243" s="276">
        <f>IF(F$113=0,0,F$113/CHI!F$12*1000)</f>
        <v>19.037951375678656</v>
      </c>
      <c r="G243" s="276">
        <f>IF(G$113=0,0,G$113/CHI!G$12*1000)</f>
        <v>19.668951472830276</v>
      </c>
      <c r="H243" s="276">
        <f>IF(H$113=0,0,H$113/CHI!H$12*1000)</f>
        <v>19.387732877720183</v>
      </c>
      <c r="I243" s="276">
        <f>IF(I$113=0,0,I$113/CHI!I$12*1000)</f>
        <v>18.593332649999347</v>
      </c>
      <c r="J243" s="276">
        <f>IF(J$113=0,0,J$113/CHI!J$12*1000)</f>
        <v>22.079319446389043</v>
      </c>
      <c r="K243" s="276">
        <f>IF(K$113=0,0,K$113/CHI!K$12*1000)</f>
        <v>11.975918531124364</v>
      </c>
      <c r="L243" s="276">
        <f>IF(L$113=0,0,L$113/CHI!L$12*1000)</f>
        <v>26.580899200057161</v>
      </c>
      <c r="M243" s="276">
        <f>IF(M$113=0,0,M$113/CHI!M$12*1000)</f>
        <v>36.867340092377617</v>
      </c>
      <c r="N243" s="276">
        <f>IF(N$113=0,0,N$113/CHI!N$12*1000)</f>
        <v>10.058990028033277</v>
      </c>
      <c r="O243" s="276">
        <f>IF(O$113=0,0,O$113/CHI!O$12*1000)</f>
        <v>7.2724904507479406</v>
      </c>
      <c r="P243" s="276">
        <f>IF(P$113=0,0,P$113/CHI!P$12*1000)</f>
        <v>31.631883278617345</v>
      </c>
      <c r="Q243" s="276">
        <f>IF(Q$113=0,0,Q$113/CHI!Q$12*1000)</f>
        <v>20.184175025542125</v>
      </c>
      <c r="R243" s="276">
        <f>IF(R$113=0,0,R$113/CHI!R$12*1000)</f>
        <v>19.803684205992049</v>
      </c>
      <c r="S243" s="276">
        <f>IF(S$113=0,0,S$113/CHI!S$12*1000)</f>
        <v>22.013161046785882</v>
      </c>
      <c r="T243" s="276">
        <f>IF(T$113=0,0,T$113/CHI!T$12*1000)</f>
        <v>24.273016052333418</v>
      </c>
      <c r="U243" s="276">
        <f>IF(U$113=0,0,U$113/CHI!U$12*1000)</f>
        <v>22.116850268208093</v>
      </c>
      <c r="V243" s="276">
        <f>IF(V$113=0,0,V$113/CHI!V$12*1000)</f>
        <v>12.767700691193502</v>
      </c>
      <c r="W243" s="276">
        <f>IF(W$113=0,0,W$113/CHI!W$12*1000)</f>
        <v>10.978804904512474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34.68094334689922</v>
      </c>
      <c r="C244" s="276">
        <f>IF(C$114=0,0,C$114/CHI!C$12*1000)</f>
        <v>37.427561488000983</v>
      </c>
      <c r="D244" s="276">
        <f>IF(D$114=0,0,D$114/CHI!D$12*1000)</f>
        <v>51.208757515546871</v>
      </c>
      <c r="E244" s="276">
        <f>IF(E$114=0,0,E$114/CHI!E$12*1000)</f>
        <v>32.55467819611453</v>
      </c>
      <c r="F244" s="276">
        <f>IF(F$114=0,0,F$114/CHI!F$12*1000)</f>
        <v>35.253139459556358</v>
      </c>
      <c r="G244" s="276">
        <f>IF(G$114=0,0,G$114/CHI!G$12*1000)</f>
        <v>36.421581062590299</v>
      </c>
      <c r="H244" s="276">
        <f>IF(H$114=0,0,H$114/CHI!H$12*1000)</f>
        <v>35.90084024566066</v>
      </c>
      <c r="I244" s="276">
        <f>IF(I$114=0,0,I$114/CHI!I$12*1000)</f>
        <v>34.429825772416329</v>
      </c>
      <c r="J244" s="276">
        <f>IF(J$114=0,0,J$114/CHI!J$12*1000)</f>
        <v>40.884930960062448</v>
      </c>
      <c r="K244" s="276">
        <f>IF(K$114=0,0,K$114/CHI!K$12*1000)</f>
        <v>22.176163695499636</v>
      </c>
      <c r="L244" s="276">
        <f>IF(L$114=0,0,L$114/CHI!L$12*1000)</f>
        <v>49.220639761541619</v>
      </c>
      <c r="M244" s="276">
        <f>IF(M$114=0,0,M$114/CHI!M$12*1000)</f>
        <v>68.268347582810804</v>
      </c>
      <c r="N244" s="276">
        <f>IF(N$114=0,0,N$114/CHI!N$12*1000)</f>
        <v>18.626530306909281</v>
      </c>
      <c r="O244" s="276">
        <f>IF(O$114=0,0,O$114/CHI!O$12*1000)</f>
        <v>13.46668635817807</v>
      </c>
      <c r="P244" s="276">
        <f>IF(P$114=0,0,P$114/CHI!P$12*1000)</f>
        <v>58.573696853438584</v>
      </c>
      <c r="Q244" s="276">
        <f>IF(Q$114=0,0,Q$114/CHI!Q$12*1000)</f>
        <v>37.375635802944501</v>
      </c>
      <c r="R244" s="276">
        <f>IF(R$114=0,0,R$114/CHI!R$12*1000)</f>
        <v>36.671069662397663</v>
      </c>
      <c r="S244" s="276">
        <f>IF(S$114=0,0,S$114/CHI!S$12*1000)</f>
        <v>40.762423488454417</v>
      </c>
      <c r="T244" s="276">
        <f>IF(T$114=0,0,T$114/CHI!T$12*1000)</f>
        <v>44.947064057014749</v>
      </c>
      <c r="U244" s="276">
        <f>IF(U$114=0,0,U$114/CHI!U$12*1000)</f>
        <v>40.954427896445502</v>
      </c>
      <c r="V244" s="276">
        <f>IF(V$114=0,0,V$114/CHI!V$12*1000)</f>
        <v>23.642330215189634</v>
      </c>
      <c r="W244" s="276">
        <f>IF(W$114=0,0,W$114/CHI!W$12*1000)</f>
        <v>20.32977880658353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29.352739868403685</v>
      </c>
      <c r="C245" s="277">
        <f>IF(C$115=0,0,C$115/CHI!C$12*1000)</f>
        <v>32.164043880599699</v>
      </c>
      <c r="D245" s="277">
        <f>IF(D$115=0,0,D$115/CHI!D$12*1000)</f>
        <v>33.667328653550946</v>
      </c>
      <c r="E245" s="277">
        <f>IF(E$115=0,0,E$115/CHI!E$12*1000)</f>
        <v>31.076043676879596</v>
      </c>
      <c r="F245" s="277">
        <f>IF(F$115=0,0,F$115/CHI!F$12*1000)</f>
        <v>34.10380057121305</v>
      </c>
      <c r="G245" s="277">
        <f>IF(G$115=0,0,G$115/CHI!G$12*1000)</f>
        <v>33.897885597988271</v>
      </c>
      <c r="H245" s="277">
        <f>IF(H$115=0,0,H$115/CHI!H$12*1000)</f>
        <v>33.053530719085053</v>
      </c>
      <c r="I245" s="277">
        <f>IF(I$115=0,0,I$115/CHI!I$12*1000)</f>
        <v>33.598020344687399</v>
      </c>
      <c r="J245" s="277">
        <f>IF(J$115=0,0,J$115/CHI!J$12*1000)</f>
        <v>32.284016343754914</v>
      </c>
      <c r="K245" s="277">
        <f>IF(K$115=0,0,K$115/CHI!K$12*1000)</f>
        <v>13.486062783787185</v>
      </c>
      <c r="L245" s="277">
        <f>IF(L$115=0,0,L$115/CHI!L$12*1000)</f>
        <v>30.702728072643801</v>
      </c>
      <c r="M245" s="277">
        <f>IF(M$115=0,0,M$115/CHI!M$12*1000)</f>
        <v>42.990450441830276</v>
      </c>
      <c r="N245" s="277">
        <f>IF(N$115=0,0,N$115/CHI!N$12*1000)</f>
        <v>12.486144889977597</v>
      </c>
      <c r="O245" s="277">
        <f>IF(O$115=0,0,O$115/CHI!O$12*1000)</f>
        <v>11.775382942145942</v>
      </c>
      <c r="P245" s="277">
        <f>IF(P$115=0,0,P$115/CHI!P$12*1000)</f>
        <v>36.972802411233573</v>
      </c>
      <c r="Q245" s="277">
        <f>IF(Q$115=0,0,Q$115/CHI!Q$12*1000)</f>
        <v>35.289823593681447</v>
      </c>
      <c r="R245" s="277">
        <f>IF(R$115=0,0,R$115/CHI!R$12*1000)</f>
        <v>31.968620696424395</v>
      </c>
      <c r="S245" s="277">
        <f>IF(S$115=0,0,S$115/CHI!S$12*1000)</f>
        <v>25.590514861352784</v>
      </c>
      <c r="T245" s="277">
        <f>IF(T$115=0,0,T$115/CHI!T$12*1000)</f>
        <v>30.459161699558024</v>
      </c>
      <c r="U245" s="277">
        <f>IF(U$115=0,0,U$115/CHI!U$12*1000)</f>
        <v>18.725091906048586</v>
      </c>
      <c r="V245" s="277">
        <f>IF(V$115=0,0,V$115/CHI!V$12*1000)</f>
        <v>10.60524627441578</v>
      </c>
      <c r="W245" s="277">
        <f>IF(W$115=0,0,W$115/CHI!W$12*1000)</f>
        <v>9.6082091033243735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207.60370373641936</v>
      </c>
      <c r="C246" s="278">
        <f>IF(C$121=0,0,C$121/CHI!C$12*1000)</f>
        <v>219.96835188069042</v>
      </c>
      <c r="D246" s="278">
        <f>IF(D$121=0,0,D$121/CHI!D$12*1000)</f>
        <v>222.82975108542053</v>
      </c>
      <c r="E246" s="278">
        <f>IF(E$121=0,0,E$121/CHI!E$12*1000)</f>
        <v>225.37943003336727</v>
      </c>
      <c r="F246" s="278">
        <f>IF(F$121=0,0,F$121/CHI!F$12*1000)</f>
        <v>235.49658020023224</v>
      </c>
      <c r="G246" s="278">
        <f>IF(G$121=0,0,G$121/CHI!G$12*1000)</f>
        <v>239.76714572444712</v>
      </c>
      <c r="H246" s="278">
        <f>IF(H$121=0,0,H$121/CHI!H$12*1000)</f>
        <v>233.70780589903544</v>
      </c>
      <c r="I246" s="278">
        <f>IF(I$121=0,0,I$121/CHI!I$12*1000)</f>
        <v>239.62432761664172</v>
      </c>
      <c r="J246" s="278">
        <f>IF(J$121=0,0,J$121/CHI!J$12*1000)</f>
        <v>233.42452964128827</v>
      </c>
      <c r="K246" s="278">
        <f>IF(K$121=0,0,K$121/CHI!K$12*1000)</f>
        <v>68.342209515006715</v>
      </c>
      <c r="L246" s="278">
        <f>IF(L$121=0,0,L$121/CHI!L$12*1000)</f>
        <v>208.39445550671965</v>
      </c>
      <c r="M246" s="278">
        <f>IF(M$121=0,0,M$121/CHI!M$12*1000)</f>
        <v>318.84095297824746</v>
      </c>
      <c r="N246" s="278">
        <f>IF(N$121=0,0,N$121/CHI!N$12*1000)</f>
        <v>100.72926136489636</v>
      </c>
      <c r="O246" s="278">
        <f>IF(O$121=0,0,O$121/CHI!O$12*1000)</f>
        <v>85.539759048993375</v>
      </c>
      <c r="P246" s="278">
        <f>IF(P$121=0,0,P$121/CHI!P$12*1000)</f>
        <v>279.04868823331066</v>
      </c>
      <c r="Q246" s="278">
        <f>IF(Q$121=0,0,Q$121/CHI!Q$12*1000)</f>
        <v>361.01588121027839</v>
      </c>
      <c r="R246" s="278">
        <f>IF(R$121=0,0,R$121/CHI!R$12*1000)</f>
        <v>335.13784854039528</v>
      </c>
      <c r="S246" s="278">
        <f>IF(S$121=0,0,S$121/CHI!S$12*1000)</f>
        <v>293.71523339668255</v>
      </c>
      <c r="T246" s="278">
        <f>IF(T$121=0,0,T$121/CHI!T$12*1000)</f>
        <v>329.1947599458224</v>
      </c>
      <c r="U246" s="278">
        <f>IF(U$121=0,0,U$121/CHI!U$12*1000)</f>
        <v>177.31797450151939</v>
      </c>
      <c r="V246" s="278">
        <f>IF(V$121=0,0,V$121/CHI!V$12*1000)</f>
        <v>126.58018575392713</v>
      </c>
      <c r="W246" s="278">
        <f>IF(W$121=0,0,W$121/CHI!W$12*1000)</f>
        <v>124.86001561363747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110.12145602730799</v>
      </c>
      <c r="C247" s="278">
        <f>IF(C$134=0,0,C$134/CHI!C$12*1000)</f>
        <v>119.91961121419877</v>
      </c>
      <c r="D247" s="278">
        <f>IF(D$134=0,0,D$134/CHI!D$12*1000)</f>
        <v>115.09865237618467</v>
      </c>
      <c r="E247" s="278">
        <f>IF(E$134=0,0,E$134/CHI!E$12*1000)</f>
        <v>118.10541393698965</v>
      </c>
      <c r="F247" s="278">
        <f>IF(F$134=0,0,F$134/CHI!F$12*1000)</f>
        <v>128.82735726764028</v>
      </c>
      <c r="G247" s="278">
        <f>IF(G$134=0,0,G$134/CHI!G$12*1000)</f>
        <v>128.1558865341504</v>
      </c>
      <c r="H247" s="278">
        <f>IF(H$134=0,0,H$134/CHI!H$12*1000)</f>
        <v>125.13553861997504</v>
      </c>
      <c r="I247" s="278">
        <f>IF(I$134=0,0,I$134/CHI!I$12*1000)</f>
        <v>127.85899367676947</v>
      </c>
      <c r="J247" s="278">
        <f>IF(J$134=0,0,J$134/CHI!J$12*1000)</f>
        <v>120.15010946022817</v>
      </c>
      <c r="K247" s="278">
        <f>IF(K$134=0,0,K$134/CHI!K$12*1000)</f>
        <v>36.533680131601976</v>
      </c>
      <c r="L247" s="278">
        <f>IF(L$134=0,0,L$134/CHI!L$12*1000)</f>
        <v>95.554413623325672</v>
      </c>
      <c r="M247" s="278">
        <f>IF(M$134=0,0,M$134/CHI!M$12*1000)</f>
        <v>134.65637401755552</v>
      </c>
      <c r="N247" s="278">
        <f>IF(N$134=0,0,N$134/CHI!N$12*1000)</f>
        <v>43.893109417779087</v>
      </c>
      <c r="O247" s="278">
        <f>IF(O$134=0,0,O$134/CHI!O$12*1000)</f>
        <v>44.484098472615557</v>
      </c>
      <c r="P247" s="278">
        <f>IF(P$134=0,0,P$134/CHI!P$12*1000)</f>
        <v>113.09691005449675</v>
      </c>
      <c r="Q247" s="278">
        <f>IF(Q$134=0,0,Q$134/CHI!Q$12*1000)</f>
        <v>139.86682046142658</v>
      </c>
      <c r="R247" s="278">
        <f>IF(R$134=0,0,R$134/CHI!R$12*1000)</f>
        <v>128.5497542804934</v>
      </c>
      <c r="S247" s="278">
        <f>IF(S$134=0,0,S$134/CHI!S$12*1000)</f>
        <v>101.84312136676319</v>
      </c>
      <c r="T247" s="278">
        <f>IF(T$134=0,0,T$134/CHI!T$12*1000)</f>
        <v>113.80753124184071</v>
      </c>
      <c r="U247" s="278">
        <f>IF(U$134=0,0,U$134/CHI!U$12*1000)</f>
        <v>66.012088900925988</v>
      </c>
      <c r="V247" s="278">
        <f>IF(V$134=0,0,V$134/CHI!V$12*1000)</f>
        <v>34.579751566169847</v>
      </c>
      <c r="W247" s="278">
        <f>IF(W$134=0,0,W$134/CHI!W$12*1000)</f>
        <v>34.340013417241572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84.345150626657315</v>
      </c>
      <c r="C248" s="278">
        <f>IF(C$142=0,0,C$142/CHI!C$12*1000)</f>
        <v>91.578259660342255</v>
      </c>
      <c r="D248" s="278">
        <f>IF(D$142=0,0,D$142/CHI!D$12*1000)</f>
        <v>95.014873169896305</v>
      </c>
      <c r="E248" s="278">
        <f>IF(E$142=0,0,E$142/CHI!E$12*1000)</f>
        <v>89.783240909824755</v>
      </c>
      <c r="F248" s="278">
        <f>IF(F$142=0,0,F$142/CHI!F$12*1000)</f>
        <v>97.358982678101711</v>
      </c>
      <c r="G248" s="278">
        <f>IF(G$142=0,0,G$142/CHI!G$12*1000)</f>
        <v>97.410293679902836</v>
      </c>
      <c r="H248" s="278">
        <f>IF(H$142=0,0,H$142/CHI!H$12*1000)</f>
        <v>94.847950892249074</v>
      </c>
      <c r="I248" s="278">
        <f>IF(I$142=0,0,I$142/CHI!I$12*1000)</f>
        <v>96.77233539955715</v>
      </c>
      <c r="J248" s="278">
        <f>IF(J$142=0,0,J$142/CHI!J$12*1000)</f>
        <v>93.338400180139217</v>
      </c>
      <c r="K248" s="278">
        <f>IF(K$142=0,0,K$142/CHI!K$12*1000)</f>
        <v>35.909176309206487</v>
      </c>
      <c r="L248" s="278">
        <f>IF(L$142=0,0,L$142/CHI!L$12*1000)</f>
        <v>87.434769153846318</v>
      </c>
      <c r="M248" s="278">
        <f>IF(M$142=0,0,M$142/CHI!M$12*1000)</f>
        <v>125.55312567648758</v>
      </c>
      <c r="N248" s="278">
        <f>IF(N$142=0,0,N$142/CHI!N$12*1000)</f>
        <v>37.272635366082206</v>
      </c>
      <c r="O248" s="278">
        <f>IF(O$142=0,0,O$142/CHI!O$12*1000)</f>
        <v>34.090618804589894</v>
      </c>
      <c r="P248" s="278">
        <f>IF(P$142=0,0,P$142/CHI!P$12*1000)</f>
        <v>108.20390752902702</v>
      </c>
      <c r="Q248" s="278">
        <f>IF(Q$142=0,0,Q$142/CHI!Q$12*1000)</f>
        <v>105.91126402454397</v>
      </c>
      <c r="R248" s="278">
        <f>IF(R$142=0,0,R$142/CHI!R$12*1000)</f>
        <v>98.031407532960444</v>
      </c>
      <c r="S248" s="278">
        <f>IF(S$142=0,0,S$142/CHI!S$12*1000)</f>
        <v>83.490885821464516</v>
      </c>
      <c r="T248" s="278">
        <f>IF(T$142=0,0,T$142/CHI!T$12*1000)</f>
        <v>99.730241065025453</v>
      </c>
      <c r="U248" s="278">
        <f>IF(U$142=0,0,U$142/CHI!U$12*1000)</f>
        <v>58.731025803973736</v>
      </c>
      <c r="V248" s="278">
        <f>IF(V$142=0,0,V$142/CHI!V$12*1000)</f>
        <v>36.310256287868683</v>
      </c>
      <c r="W248" s="278">
        <f>IF(W$142=0,0,W$142/CHI!W$12*1000)</f>
        <v>33.963862162658273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32.413979526859222</v>
      </c>
      <c r="C249" s="279">
        <f>IF(C$156=0,0,C$156/CHI!C$12*1000)</f>
        <v>34.981061491823489</v>
      </c>
      <c r="D249" s="279">
        <f>IF(D$156=0,0,D$156/CHI!D$12*1000)</f>
        <v>47.861432173333405</v>
      </c>
      <c r="E249" s="279">
        <f>IF(E$156=0,0,E$156/CHI!E$12*1000)</f>
        <v>30.426700392701196</v>
      </c>
      <c r="F249" s="279">
        <f>IF(F$156=0,0,F$156/CHI!F$12*1000)</f>
        <v>32.948773315352746</v>
      </c>
      <c r="G249" s="279">
        <f>IF(G$156=0,0,G$156/CHI!G$12*1000)</f>
        <v>34.040838252002104</v>
      </c>
      <c r="H249" s="279">
        <f>IF(H$156=0,0,H$156/CHI!H$12*1000)</f>
        <v>33.554136318611206</v>
      </c>
      <c r="I249" s="279">
        <f>IF(I$156=0,0,I$156/CHI!I$12*1000)</f>
        <v>32.179276570924472</v>
      </c>
      <c r="J249" s="279">
        <f>IF(J$156=0,0,J$156/CHI!J$12*1000)</f>
        <v>38.212435626120453</v>
      </c>
      <c r="K249" s="279">
        <f>IF(K$156=0,0,K$156/CHI!K$12*1000)</f>
        <v>20.726590647208361</v>
      </c>
      <c r="L249" s="279">
        <f>IF(L$156=0,0,L$156/CHI!L$12*1000)</f>
        <v>46.003270256262212</v>
      </c>
      <c r="M249" s="279">
        <f>IF(M$156=0,0,M$156/CHI!M$12*1000)</f>
        <v>63.805900512783715</v>
      </c>
      <c r="N249" s="279">
        <f>IF(N$156=0,0,N$156/CHI!N$12*1000)</f>
        <v>17.408983544231127</v>
      </c>
      <c r="O249" s="279">
        <f>IF(O$156=0,0,O$156/CHI!O$12*1000)</f>
        <v>12.586419335321976</v>
      </c>
      <c r="P249" s="279">
        <f>IF(P$156=0,0,P$156/CHI!P$12*1000)</f>
        <v>54.744952916327428</v>
      </c>
      <c r="Q249" s="279">
        <f>IF(Q$156=0,0,Q$156/CHI!Q$12*1000)</f>
        <v>34.932529994986631</v>
      </c>
      <c r="R249" s="279">
        <f>IF(R$156=0,0,R$156/CHI!R$12*1000)</f>
        <v>34.274018713255749</v>
      </c>
      <c r="S249" s="279">
        <f>IF(S$156=0,0,S$156/CHI!S$12*1000)</f>
        <v>38.097936010672576</v>
      </c>
      <c r="T249" s="279">
        <f>IF(T$156=0,0,T$156/CHI!T$12*1000)</f>
        <v>42.00904224442808</v>
      </c>
      <c r="U249" s="279">
        <f>IF(U$156=0,0,U$156/CHI!U$12*1000)</f>
        <v>38.2773898071693</v>
      </c>
      <c r="V249" s="279">
        <f>IF(V$156=0,0,V$156/CHI!V$12*1000)</f>
        <v>22.09691933396963</v>
      </c>
      <c r="W249" s="279">
        <f>IF(W$156=0,0,W$156/CHI!W$12*1000)</f>
        <v>19.000897046853044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EE: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137.22153415563963</v>
      </c>
      <c r="C5" s="225">
        <f t="shared" si="0"/>
        <v>142.48384306140224</v>
      </c>
      <c r="D5" s="225">
        <f t="shared" si="0"/>
        <v>51.977003273899378</v>
      </c>
      <c r="E5" s="225">
        <f t="shared" si="0"/>
        <v>101.77443065428919</v>
      </c>
      <c r="F5" s="225">
        <f t="shared" si="0"/>
        <v>153.66244458033856</v>
      </c>
      <c r="G5" s="225">
        <f t="shared" si="0"/>
        <v>164.8330149706477</v>
      </c>
      <c r="H5" s="225">
        <f t="shared" si="0"/>
        <v>164.87518519882576</v>
      </c>
      <c r="I5" s="225">
        <f t="shared" si="0"/>
        <v>156.49645005246458</v>
      </c>
      <c r="J5" s="225">
        <f t="shared" si="0"/>
        <v>156.87242938734667</v>
      </c>
      <c r="K5" s="225">
        <f t="shared" si="0"/>
        <v>20.46067485171594</v>
      </c>
      <c r="L5" s="225">
        <f t="shared" si="0"/>
        <v>17.982083171285982</v>
      </c>
      <c r="M5" s="225">
        <f t="shared" si="0"/>
        <v>16.2054428420719</v>
      </c>
      <c r="N5" s="225">
        <f t="shared" si="0"/>
        <v>21.320907063819867</v>
      </c>
      <c r="O5" s="225">
        <f t="shared" si="0"/>
        <v>91.359483840801417</v>
      </c>
      <c r="P5" s="225">
        <f t="shared" si="0"/>
        <v>12.922000823627938</v>
      </c>
      <c r="Q5" s="225">
        <f t="shared" si="0"/>
        <v>17.530259294007134</v>
      </c>
      <c r="R5" s="225">
        <f t="shared" si="0"/>
        <v>16.583583786436982</v>
      </c>
      <c r="S5" s="225">
        <f t="shared" si="0"/>
        <v>16.279265787199517</v>
      </c>
      <c r="T5" s="225">
        <f t="shared" si="0"/>
        <v>14.097623887626836</v>
      </c>
      <c r="U5" s="225">
        <f t="shared" si="0"/>
        <v>12.934000539585993</v>
      </c>
      <c r="V5" s="225">
        <f t="shared" si="0"/>
        <v>11.266344435819411</v>
      </c>
      <c r="W5" s="225">
        <f t="shared" si="0"/>
        <v>12.37355639382606</v>
      </c>
      <c r="DA5" s="89"/>
    </row>
    <row r="6" spans="1:105" ht="12" customHeight="1" x14ac:dyDescent="0.25">
      <c r="A6" s="55" t="s">
        <v>92</v>
      </c>
      <c r="B6" s="261">
        <v>0.22722105439467191</v>
      </c>
      <c r="C6" s="261">
        <v>0.21750216355377369</v>
      </c>
      <c r="D6" s="261">
        <v>0.18791020561063809</v>
      </c>
      <c r="E6" s="261">
        <v>0.22886629483662591</v>
      </c>
      <c r="F6" s="261">
        <v>0.24840316766425791</v>
      </c>
      <c r="G6" s="261">
        <v>0.26466957703568222</v>
      </c>
      <c r="H6" s="261">
        <v>0.26864131417408982</v>
      </c>
      <c r="I6" s="261">
        <v>0.23621096636257749</v>
      </c>
      <c r="J6" s="261">
        <v>0.25632073389438897</v>
      </c>
      <c r="K6" s="261">
        <v>7.0550449454688316E-2</v>
      </c>
      <c r="L6" s="261">
        <v>0.14061954284243491</v>
      </c>
      <c r="M6" s="261">
        <v>0.1194532013353202</v>
      </c>
      <c r="N6" s="261">
        <v>7.134731090046946E-2</v>
      </c>
      <c r="O6" s="261">
        <v>0.13038969303716119</v>
      </c>
      <c r="P6" s="261">
        <v>9.4154608499312384E-2</v>
      </c>
      <c r="Q6" s="261">
        <v>8.56363370025712E-2</v>
      </c>
      <c r="R6" s="261">
        <v>7.6571540585827838E-2</v>
      </c>
      <c r="S6" s="261">
        <v>7.6259270332932824E-2</v>
      </c>
      <c r="T6" s="261">
        <v>7.3610036498765005E-2</v>
      </c>
      <c r="U6" s="261">
        <v>7.8102578274288764E-2</v>
      </c>
      <c r="V6" s="261">
        <v>6.0464717318628847E-2</v>
      </c>
      <c r="W6" s="261">
        <v>5.969757683176085E-2</v>
      </c>
      <c r="DA6" s="67" t="s">
        <v>1136</v>
      </c>
    </row>
    <row r="7" spans="1:105" ht="12" customHeight="1" x14ac:dyDescent="0.25">
      <c r="A7" s="202" t="s">
        <v>93</v>
      </c>
      <c r="B7" s="226">
        <v>0.47106840385879678</v>
      </c>
      <c r="C7" s="226">
        <v>0.45091946824234808</v>
      </c>
      <c r="D7" s="226">
        <v>0.38957023970159532</v>
      </c>
      <c r="E7" s="226">
        <v>0.47447927082717639</v>
      </c>
      <c r="F7" s="226">
        <v>0.51498257508224543</v>
      </c>
      <c r="G7" s="226">
        <v>0.54870564497787666</v>
      </c>
      <c r="H7" s="226">
        <v>0.55693974053438522</v>
      </c>
      <c r="I7" s="226">
        <v>0.48970604064309131</v>
      </c>
      <c r="J7" s="226">
        <v>0.53139705434962758</v>
      </c>
      <c r="K7" s="226">
        <v>0.14626324001830729</v>
      </c>
      <c r="L7" s="226">
        <v>0.29152854595543493</v>
      </c>
      <c r="M7" s="226">
        <v>0.2476470723136133</v>
      </c>
      <c r="N7" s="226">
        <v>0.14791527112238231</v>
      </c>
      <c r="O7" s="226">
        <v>0.27032030434981691</v>
      </c>
      <c r="P7" s="226">
        <v>0.19519872953622311</v>
      </c>
      <c r="Q7" s="226">
        <v>0.17753888472872589</v>
      </c>
      <c r="R7" s="226">
        <v>0.15874599957679281</v>
      </c>
      <c r="S7" s="226">
        <v>0.15809860952750471</v>
      </c>
      <c r="T7" s="226">
        <v>0.15260629123404909</v>
      </c>
      <c r="U7" s="226">
        <v>0.16192010455607089</v>
      </c>
      <c r="V7" s="226">
        <v>0.12535377917746229</v>
      </c>
      <c r="W7" s="226">
        <v>0.1237633647431701</v>
      </c>
      <c r="DA7" s="174" t="s">
        <v>1137</v>
      </c>
    </row>
    <row r="8" spans="1:105" ht="12" customHeight="1" x14ac:dyDescent="0.25">
      <c r="A8" s="202" t="s">
        <v>94</v>
      </c>
      <c r="B8" s="226">
        <v>2.8178431073418939</v>
      </c>
      <c r="C8" s="226">
        <v>2.6973159421106958</v>
      </c>
      <c r="D8" s="226">
        <v>2.3303363286019079</v>
      </c>
      <c r="E8" s="226">
        <v>2.8382462757526312</v>
      </c>
      <c r="F8" s="226">
        <v>3.0805294681399689</v>
      </c>
      <c r="G8" s="226">
        <v>3.2822545664174112</v>
      </c>
      <c r="H8" s="226">
        <v>3.3315093863523462</v>
      </c>
      <c r="I8" s="226">
        <v>2.9293299655551821</v>
      </c>
      <c r="J8" s="226">
        <v>3.178717813792769</v>
      </c>
      <c r="K8" s="226">
        <v>0.87491935219374539</v>
      </c>
      <c r="L8" s="226">
        <v>1.743869249316425</v>
      </c>
      <c r="M8" s="226">
        <v>1.4813784793375571</v>
      </c>
      <c r="N8" s="226">
        <v>0.88480149334691782</v>
      </c>
      <c r="O8" s="226">
        <v>1.6170055137364301</v>
      </c>
      <c r="P8" s="226">
        <v>1.167642300098767</v>
      </c>
      <c r="Q8" s="226">
        <v>1.0620044106544779</v>
      </c>
      <c r="R8" s="226">
        <v>0.94958888573568911</v>
      </c>
      <c r="S8" s="226">
        <v>0.945716319515572</v>
      </c>
      <c r="T8" s="226">
        <v>0.91286229848642919</v>
      </c>
      <c r="U8" s="226">
        <v>0.96857578819947554</v>
      </c>
      <c r="V8" s="226">
        <v>0.74984286727995009</v>
      </c>
      <c r="W8" s="226">
        <v>0.74032930552378828</v>
      </c>
      <c r="DA8" s="174" t="s">
        <v>1138</v>
      </c>
    </row>
    <row r="9" spans="1:105" ht="12" customHeight="1" x14ac:dyDescent="0.25">
      <c r="A9" s="202" t="s">
        <v>95</v>
      </c>
      <c r="B9" s="226">
        <v>3.2544727976085772</v>
      </c>
      <c r="C9" s="226">
        <v>3.1152697385043329</v>
      </c>
      <c r="D9" s="226">
        <v>2.691425995632545</v>
      </c>
      <c r="E9" s="226">
        <v>3.278037472449689</v>
      </c>
      <c r="F9" s="226">
        <v>3.5578628668756269</v>
      </c>
      <c r="G9" s="226">
        <v>3.7908456199708298</v>
      </c>
      <c r="H9" s="226">
        <v>3.8477325599185139</v>
      </c>
      <c r="I9" s="226">
        <v>3.3832347383996182</v>
      </c>
      <c r="J9" s="226">
        <v>3.6712656674561979</v>
      </c>
      <c r="K9" s="226">
        <v>1.0104896274732109</v>
      </c>
      <c r="L9" s="226">
        <v>2.0140848224300369</v>
      </c>
      <c r="M9" s="226">
        <v>1.710920651119803</v>
      </c>
      <c r="N9" s="226">
        <v>1.021903023585057</v>
      </c>
      <c r="O9" s="226">
        <v>1.8675633303809041</v>
      </c>
      <c r="P9" s="226">
        <v>1.348570505258966</v>
      </c>
      <c r="Q9" s="226">
        <v>1.226563841120192</v>
      </c>
      <c r="R9" s="226">
        <v>1.096729335102502</v>
      </c>
      <c r="S9" s="226">
        <v>1.0922567080114221</v>
      </c>
      <c r="T9" s="226">
        <v>1.0543118992842011</v>
      </c>
      <c r="U9" s="226">
        <v>1.118658291125014</v>
      </c>
      <c r="V9" s="226">
        <v>0.86603232368938532</v>
      </c>
      <c r="W9" s="226">
        <v>0.85504461899314899</v>
      </c>
      <c r="DA9" s="174" t="s">
        <v>1139</v>
      </c>
    </row>
    <row r="10" spans="1:105" ht="12" customHeight="1" x14ac:dyDescent="0.25">
      <c r="A10" s="56" t="s">
        <v>96</v>
      </c>
      <c r="B10" s="262">
        <v>1.227602372504963</v>
      </c>
      <c r="C10" s="262">
        <v>1.1874640607572731</v>
      </c>
      <c r="D10" s="262">
        <v>0.83936808924444239</v>
      </c>
      <c r="E10" s="262">
        <v>1.371651537745759</v>
      </c>
      <c r="F10" s="262">
        <v>1.5064205887542199</v>
      </c>
      <c r="G10" s="262">
        <v>1.552037700367203</v>
      </c>
      <c r="H10" s="262">
        <v>1.558658796528448</v>
      </c>
      <c r="I10" s="262">
        <v>1.4459118270219411</v>
      </c>
      <c r="J10" s="262">
        <v>1.310033873739644</v>
      </c>
      <c r="K10" s="262">
        <v>0.31537817595462259</v>
      </c>
      <c r="L10" s="262">
        <v>0.62607655808136398</v>
      </c>
      <c r="M10" s="262">
        <v>0.53948332611908389</v>
      </c>
      <c r="N10" s="262">
        <v>0.32981168837051461</v>
      </c>
      <c r="O10" s="262">
        <v>0.72512771250474639</v>
      </c>
      <c r="P10" s="262">
        <v>0.43263656879086138</v>
      </c>
      <c r="Q10" s="262">
        <v>0.43789011184087562</v>
      </c>
      <c r="R10" s="262">
        <v>0.40805233593043327</v>
      </c>
      <c r="S10" s="262">
        <v>0.38445085411755181</v>
      </c>
      <c r="T10" s="262">
        <v>0.35484393902368883</v>
      </c>
      <c r="U10" s="262">
        <v>0.3629770779817309</v>
      </c>
      <c r="V10" s="262">
        <v>0.27969057959855798</v>
      </c>
      <c r="W10" s="262">
        <v>0.28107474204079469</v>
      </c>
      <c r="DA10" s="68" t="s">
        <v>1140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2.1083243770067879E-2</v>
      </c>
      <c r="F11" s="228">
        <v>0</v>
      </c>
      <c r="G11" s="228">
        <v>0</v>
      </c>
      <c r="H11" s="228">
        <v>2.0198552291144759E-2</v>
      </c>
      <c r="I11" s="228">
        <v>0</v>
      </c>
      <c r="J11" s="228">
        <v>0</v>
      </c>
      <c r="K11" s="228">
        <v>3.162502250215892E-3</v>
      </c>
      <c r="L11" s="228">
        <v>1.1946435833592251E-2</v>
      </c>
      <c r="M11" s="228">
        <v>1.3844210899160971E-2</v>
      </c>
      <c r="N11" s="228">
        <v>0</v>
      </c>
      <c r="O11" s="228">
        <v>0</v>
      </c>
      <c r="P11" s="228">
        <v>0</v>
      </c>
      <c r="Q11" s="228">
        <v>0.1760578621247734</v>
      </c>
      <c r="R11" s="228">
        <v>0.13937183477056439</v>
      </c>
      <c r="S11" s="228">
        <v>8.4136764464707858E-2</v>
      </c>
      <c r="T11" s="228">
        <v>2.2119131899678429E-2</v>
      </c>
      <c r="U11" s="228">
        <v>1.7423170517496311E-2</v>
      </c>
      <c r="V11" s="228">
        <v>6.5835285224062979E-3</v>
      </c>
      <c r="W11" s="228">
        <v>6.3617513980160929E-3</v>
      </c>
      <c r="DA11" s="69" t="s">
        <v>1141</v>
      </c>
    </row>
    <row r="12" spans="1:105" ht="12" customHeight="1" x14ac:dyDescent="0.25">
      <c r="A12" s="37" t="s">
        <v>162</v>
      </c>
      <c r="B12" s="228">
        <v>0.89887247259789327</v>
      </c>
      <c r="C12" s="228">
        <v>0.89674579961736756</v>
      </c>
      <c r="D12" s="228">
        <v>0.37114487696023318</v>
      </c>
      <c r="E12" s="228">
        <v>1.081602577112132</v>
      </c>
      <c r="F12" s="228">
        <v>1.235127558465219</v>
      </c>
      <c r="G12" s="228">
        <v>1.234216819207788</v>
      </c>
      <c r="H12" s="228">
        <v>1.2066844176042031</v>
      </c>
      <c r="I12" s="228">
        <v>1.1809839108648881</v>
      </c>
      <c r="J12" s="228">
        <v>0.87267675769180031</v>
      </c>
      <c r="K12" s="228">
        <v>2.6909854589649451E-2</v>
      </c>
      <c r="L12" s="228">
        <v>0.12250563904016699</v>
      </c>
      <c r="M12" s="228">
        <v>8.9009321402208061E-2</v>
      </c>
      <c r="N12" s="228">
        <v>0.12390534065506149</v>
      </c>
      <c r="O12" s="228">
        <v>0.54374579985130722</v>
      </c>
      <c r="P12" s="228">
        <v>6.1302158684312262E-2</v>
      </c>
      <c r="Q12" s="228">
        <v>8.1321932691941393E-2</v>
      </c>
      <c r="R12" s="228">
        <v>0.11844787428033909</v>
      </c>
      <c r="S12" s="228">
        <v>0.1135693121224064</v>
      </c>
      <c r="T12" s="228">
        <v>0.13451140014416629</v>
      </c>
      <c r="U12" s="228">
        <v>9.2264955276097446E-2</v>
      </c>
      <c r="V12" s="228">
        <v>4.3905822404376023E-2</v>
      </c>
      <c r="W12" s="228">
        <v>8.6552636731728499E-2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25">
      <c r="A15" s="37" t="s">
        <v>38</v>
      </c>
      <c r="B15" s="228">
        <v>0.32872989990706991</v>
      </c>
      <c r="C15" s="228">
        <v>0.29071826113990512</v>
      </c>
      <c r="D15" s="228">
        <v>0.4682232122842091</v>
      </c>
      <c r="E15" s="228">
        <v>0.2689657168635588</v>
      </c>
      <c r="F15" s="228">
        <v>0.27129303028900192</v>
      </c>
      <c r="G15" s="228">
        <v>0.31782088115941542</v>
      </c>
      <c r="H15" s="228">
        <v>0.33177582663310051</v>
      </c>
      <c r="I15" s="228">
        <v>0.26492791615705252</v>
      </c>
      <c r="J15" s="228">
        <v>0.43735711604784322</v>
      </c>
      <c r="K15" s="228">
        <v>0.28530581911475722</v>
      </c>
      <c r="L15" s="228">
        <v>0.49162448320760482</v>
      </c>
      <c r="M15" s="228">
        <v>0.43662979381771488</v>
      </c>
      <c r="N15" s="228">
        <v>0.20590634771545299</v>
      </c>
      <c r="O15" s="228">
        <v>0.1813819126534392</v>
      </c>
      <c r="P15" s="228">
        <v>0.37133441010654911</v>
      </c>
      <c r="Q15" s="228">
        <v>0.1805103170241607</v>
      </c>
      <c r="R15" s="228">
        <v>0.15023262687952979</v>
      </c>
      <c r="S15" s="228">
        <v>0.1867447775304375</v>
      </c>
      <c r="T15" s="228">
        <v>0.1982134069798441</v>
      </c>
      <c r="U15" s="228">
        <v>0.25328895218813707</v>
      </c>
      <c r="V15" s="228">
        <v>0.2292012286717757</v>
      </c>
      <c r="W15" s="228">
        <v>0.1881603539110501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99.376612209802232</v>
      </c>
      <c r="C16" s="316">
        <f>CHI_fec!C16</f>
        <v>106.5348237317283</v>
      </c>
      <c r="D16" s="316">
        <f>CHI_fec!D16</f>
        <v>27.257093723129831</v>
      </c>
      <c r="E16" s="316">
        <f>CHI_fec!E16</f>
        <v>59.415305245055883</v>
      </c>
      <c r="F16" s="316">
        <f>CHI_fec!F16</f>
        <v>108.2545141874462</v>
      </c>
      <c r="G16" s="316">
        <f>CHI_fec!G16</f>
        <v>117.2184006878762</v>
      </c>
      <c r="H16" s="316">
        <f>CHI_fec!H16</f>
        <v>116.938950988822</v>
      </c>
      <c r="I16" s="316">
        <f>CHI_fec!I16</f>
        <v>112.1238177128117</v>
      </c>
      <c r="J16" s="316">
        <f>CHI_fec!J16</f>
        <v>116.0576096302665</v>
      </c>
      <c r="K16" s="316">
        <f>CHI_fec!K16</f>
        <v>12.87618228718831</v>
      </c>
      <c r="L16" s="316">
        <f>CHI_fec!L16</f>
        <v>0</v>
      </c>
      <c r="M16" s="316">
        <f>CHI_fec!M16</f>
        <v>0</v>
      </c>
      <c r="N16" s="316">
        <f>CHI_fec!N16</f>
        <v>10.576096302665521</v>
      </c>
      <c r="O16" s="316">
        <f>CHI_fec!O16</f>
        <v>68.615649183147028</v>
      </c>
      <c r="P16" s="316">
        <f>CHI_fec!P16</f>
        <v>0</v>
      </c>
      <c r="Q16" s="316">
        <f>CHI_fec!Q16</f>
        <v>0</v>
      </c>
      <c r="R16" s="316">
        <f>CHI_fec!R16</f>
        <v>0</v>
      </c>
      <c r="S16" s="316">
        <f>CHI_fec!S16</f>
        <v>0</v>
      </c>
      <c r="T16" s="316">
        <f>CHI_fec!T16</f>
        <v>0</v>
      </c>
      <c r="U16" s="316">
        <f>CHI_fec!U16</f>
        <v>0</v>
      </c>
      <c r="V16" s="316">
        <f>CHI_fec!V16</f>
        <v>0</v>
      </c>
      <c r="W16" s="316">
        <f>CHI_fec!W16</f>
        <v>0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0</v>
      </c>
      <c r="G19" s="317">
        <f>CHI_fec!G19</f>
        <v>0</v>
      </c>
      <c r="H19" s="317">
        <f>CHI_fec!H19</f>
        <v>0</v>
      </c>
      <c r="I19" s="317">
        <f>CHI_fec!I19</f>
        <v>0</v>
      </c>
      <c r="J19" s="317">
        <f>CHI_fec!J19</f>
        <v>0</v>
      </c>
      <c r="K19" s="317">
        <f>CHI_fec!K19</f>
        <v>0</v>
      </c>
      <c r="L19" s="317">
        <f>CHI_fec!L19</f>
        <v>0</v>
      </c>
      <c r="M19" s="317">
        <f>CHI_fec!M19</f>
        <v>0</v>
      </c>
      <c r="N19" s="317">
        <f>CHI_fec!N19</f>
        <v>0</v>
      </c>
      <c r="O19" s="317">
        <f>CHI_fec!O19</f>
        <v>0</v>
      </c>
      <c r="P19" s="317">
        <f>CHI_fec!P19</f>
        <v>0</v>
      </c>
      <c r="Q19" s="317">
        <f>CHI_fec!Q19</f>
        <v>0</v>
      </c>
      <c r="R19" s="317">
        <f>CHI_fec!R19</f>
        <v>0</v>
      </c>
      <c r="S19" s="317">
        <f>CHI_fec!S19</f>
        <v>0</v>
      </c>
      <c r="T19" s="317">
        <f>CHI_fec!T19</f>
        <v>0</v>
      </c>
      <c r="U19" s="317">
        <f>CHI_fec!U19</f>
        <v>0</v>
      </c>
      <c r="V19" s="317">
        <f>CHI_fec!V19</f>
        <v>0</v>
      </c>
      <c r="W19" s="317">
        <f>CHI_fec!W19</f>
        <v>0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0</v>
      </c>
      <c r="C22" s="317">
        <f>CHI_fec!C22</f>
        <v>0</v>
      </c>
      <c r="D22" s="317">
        <f>CHI_fec!D22</f>
        <v>0</v>
      </c>
      <c r="E22" s="317">
        <f>CHI_fec!E22</f>
        <v>0</v>
      </c>
      <c r="F22" s="317">
        <f>CHI_fec!F22</f>
        <v>0</v>
      </c>
      <c r="G22" s="317">
        <f>CHI_fec!G22</f>
        <v>0</v>
      </c>
      <c r="H22" s="317">
        <f>CHI_fec!H22</f>
        <v>0</v>
      </c>
      <c r="I22" s="317">
        <f>CHI_fec!I22</f>
        <v>0</v>
      </c>
      <c r="J22" s="317">
        <f>CHI_fec!J22</f>
        <v>0</v>
      </c>
      <c r="K22" s="317">
        <f>CHI_fec!K22</f>
        <v>0</v>
      </c>
      <c r="L22" s="317">
        <f>CHI_fec!L22</f>
        <v>0</v>
      </c>
      <c r="M22" s="317">
        <f>CHI_fec!M22</f>
        <v>0</v>
      </c>
      <c r="N22" s="317">
        <f>CHI_fec!N22</f>
        <v>0</v>
      </c>
      <c r="O22" s="317">
        <f>CHI_fec!O22</f>
        <v>0</v>
      </c>
      <c r="P22" s="317">
        <f>CHI_fec!P22</f>
        <v>0</v>
      </c>
      <c r="Q22" s="317">
        <f>CHI_fec!Q22</f>
        <v>0</v>
      </c>
      <c r="R22" s="317">
        <f>CHI_fec!R22</f>
        <v>0</v>
      </c>
      <c r="S22" s="317">
        <f>CHI_fec!S22</f>
        <v>0</v>
      </c>
      <c r="T22" s="317">
        <f>CHI_fec!T22</f>
        <v>0</v>
      </c>
      <c r="U22" s="317">
        <f>CHI_fec!U22</f>
        <v>0</v>
      </c>
      <c r="V22" s="317">
        <f>CHI_fec!V22</f>
        <v>0</v>
      </c>
      <c r="W22" s="317">
        <f>CHI_fec!W22</f>
        <v>0</v>
      </c>
      <c r="DA22" s="137"/>
    </row>
    <row r="23" spans="1:105" ht="12" customHeight="1" x14ac:dyDescent="0.25">
      <c r="A23" s="135" t="s">
        <v>84</v>
      </c>
      <c r="B23" s="317">
        <f>CHI_fec!B23</f>
        <v>0</v>
      </c>
      <c r="C23" s="317">
        <f>CHI_fec!C23</f>
        <v>0</v>
      </c>
      <c r="D23" s="317">
        <f>CHI_fec!D23</f>
        <v>0</v>
      </c>
      <c r="E23" s="317">
        <f>CHI_fec!E23</f>
        <v>0</v>
      </c>
      <c r="F23" s="317">
        <f>CHI_fec!F23</f>
        <v>0</v>
      </c>
      <c r="G23" s="317">
        <f>CHI_fec!G23</f>
        <v>0</v>
      </c>
      <c r="H23" s="317">
        <f>CHI_fec!H23</f>
        <v>0</v>
      </c>
      <c r="I23" s="317">
        <f>CHI_fec!I23</f>
        <v>0</v>
      </c>
      <c r="J23" s="317">
        <f>CHI_fec!J23</f>
        <v>0</v>
      </c>
      <c r="K23" s="317">
        <f>CHI_fec!K23</f>
        <v>0</v>
      </c>
      <c r="L23" s="317">
        <f>CHI_fec!L23</f>
        <v>0</v>
      </c>
      <c r="M23" s="317">
        <f>CHI_fec!M23</f>
        <v>0</v>
      </c>
      <c r="N23" s="317">
        <f>CHI_fec!N23</f>
        <v>0</v>
      </c>
      <c r="O23" s="317">
        <f>CHI_fec!O23</f>
        <v>0</v>
      </c>
      <c r="P23" s="317">
        <f>CHI_fec!P23</f>
        <v>0</v>
      </c>
      <c r="Q23" s="317">
        <f>CHI_fec!Q23</f>
        <v>0</v>
      </c>
      <c r="R23" s="317">
        <f>CHI_fec!R23</f>
        <v>0</v>
      </c>
      <c r="S23" s="317">
        <f>CHI_fec!S23</f>
        <v>0</v>
      </c>
      <c r="T23" s="317">
        <f>CHI_fec!T23</f>
        <v>0</v>
      </c>
      <c r="U23" s="317">
        <f>CHI_fec!U23</f>
        <v>0</v>
      </c>
      <c r="V23" s="317">
        <f>CHI_fec!V23</f>
        <v>0</v>
      </c>
      <c r="W23" s="317">
        <f>CHI_fec!W23</f>
        <v>0</v>
      </c>
      <c r="DA23" s="137"/>
    </row>
    <row r="24" spans="1:105" ht="12" customHeight="1" x14ac:dyDescent="0.25">
      <c r="A24" s="135" t="s">
        <v>72</v>
      </c>
      <c r="B24" s="317">
        <f>CHI_fec!B24</f>
        <v>99.376612209802232</v>
      </c>
      <c r="C24" s="317">
        <f>CHI_fec!C24</f>
        <v>106.5348237317283</v>
      </c>
      <c r="D24" s="317">
        <f>CHI_fec!D24</f>
        <v>27.257093723129831</v>
      </c>
      <c r="E24" s="317">
        <f>CHI_fec!E24</f>
        <v>59.415305245055883</v>
      </c>
      <c r="F24" s="317">
        <f>CHI_fec!F24</f>
        <v>108.2545141874462</v>
      </c>
      <c r="G24" s="317">
        <f>CHI_fec!G24</f>
        <v>117.2184006878762</v>
      </c>
      <c r="H24" s="317">
        <f>CHI_fec!H24</f>
        <v>116.938950988822</v>
      </c>
      <c r="I24" s="317">
        <f>CHI_fec!I24</f>
        <v>112.1238177128117</v>
      </c>
      <c r="J24" s="317">
        <f>CHI_fec!J24</f>
        <v>116.0576096302665</v>
      </c>
      <c r="K24" s="317">
        <f>CHI_fec!K24</f>
        <v>12.87618228718831</v>
      </c>
      <c r="L24" s="317">
        <f>CHI_fec!L24</f>
        <v>0</v>
      </c>
      <c r="M24" s="317">
        <f>CHI_fec!M24</f>
        <v>0</v>
      </c>
      <c r="N24" s="317">
        <f>CHI_fec!N24</f>
        <v>10.576096302665521</v>
      </c>
      <c r="O24" s="317">
        <f>CHI_fec!O24</f>
        <v>68.615649183147028</v>
      </c>
      <c r="P24" s="317">
        <f>CHI_fec!P24</f>
        <v>0</v>
      </c>
      <c r="Q24" s="317">
        <f>CHI_fec!Q24</f>
        <v>0</v>
      </c>
      <c r="R24" s="317">
        <f>CHI_fec!R24</f>
        <v>0</v>
      </c>
      <c r="S24" s="317">
        <f>CHI_fec!S24</f>
        <v>0</v>
      </c>
      <c r="T24" s="317">
        <f>CHI_fec!T24</f>
        <v>0</v>
      </c>
      <c r="U24" s="317">
        <f>CHI_fec!U24</f>
        <v>0</v>
      </c>
      <c r="V24" s="317">
        <f>CHI_fec!V24</f>
        <v>0</v>
      </c>
      <c r="W24" s="317">
        <f>CHI_fec!W24</f>
        <v>0</v>
      </c>
      <c r="DA24" s="137"/>
    </row>
    <row r="25" spans="1:105" ht="12" customHeight="1" x14ac:dyDescent="0.25">
      <c r="A25" s="57" t="s">
        <v>1000</v>
      </c>
      <c r="B25" s="296">
        <v>19.664559963597359</v>
      </c>
      <c r="C25" s="296">
        <v>18.45912910515375</v>
      </c>
      <c r="D25" s="296">
        <v>11.925658900398391</v>
      </c>
      <c r="E25" s="296">
        <v>22.564774800946271</v>
      </c>
      <c r="F25" s="296">
        <v>23.878512231185699</v>
      </c>
      <c r="G25" s="296">
        <v>25.141498820154411</v>
      </c>
      <c r="H25" s="296">
        <v>25.276711249858032</v>
      </c>
      <c r="I25" s="296">
        <v>23.67320813067429</v>
      </c>
      <c r="J25" s="296">
        <v>21.06052792909718</v>
      </c>
      <c r="K25" s="296">
        <v>3.1928255088673101</v>
      </c>
      <c r="L25" s="296">
        <v>8.7747564524464181</v>
      </c>
      <c r="M25" s="296">
        <v>8.2728298925094261</v>
      </c>
      <c r="N25" s="296">
        <v>5.7044222409168306</v>
      </c>
      <c r="O25" s="296">
        <v>12.043586112558771</v>
      </c>
      <c r="P25" s="296">
        <v>6.6678077605517032</v>
      </c>
      <c r="Q25" s="296">
        <v>10.533662582130599</v>
      </c>
      <c r="R25" s="296">
        <v>10.106677950353379</v>
      </c>
      <c r="S25" s="296">
        <v>10.08286545882506</v>
      </c>
      <c r="T25" s="296">
        <v>8.4824509379469504</v>
      </c>
      <c r="U25" s="296">
        <v>7.3402472651547388</v>
      </c>
      <c r="V25" s="296">
        <v>6.9611420526582553</v>
      </c>
      <c r="W25" s="296">
        <v>7.8816100064540651</v>
      </c>
      <c r="DA25" s="70" t="s">
        <v>1146</v>
      </c>
    </row>
    <row r="26" spans="1:105" ht="12" customHeight="1" x14ac:dyDescent="0.25">
      <c r="A26" s="46" t="s">
        <v>30</v>
      </c>
      <c r="B26" s="231">
        <v>0.15203696892626439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0.25346158499708998</v>
      </c>
      <c r="E28" s="231">
        <v>0.28840942853922641</v>
      </c>
      <c r="F28" s="231">
        <v>0.3056625689024654</v>
      </c>
      <c r="G28" s="231">
        <v>0.29141095439985443</v>
      </c>
      <c r="H28" s="231">
        <v>0.58798033365147084</v>
      </c>
      <c r="I28" s="231">
        <v>0.58167880476545053</v>
      </c>
      <c r="J28" s="231">
        <v>0.54320356879913179</v>
      </c>
      <c r="K28" s="231">
        <v>8.881325528827029E-2</v>
      </c>
      <c r="L28" s="231">
        <v>0.36043835138005198</v>
      </c>
      <c r="M28" s="231">
        <v>0.34142488845247759</v>
      </c>
      <c r="N28" s="231">
        <v>0.2224333473198403</v>
      </c>
      <c r="O28" s="231">
        <v>0.19725275173666801</v>
      </c>
      <c r="P28" s="231">
        <v>0.33367511470271699</v>
      </c>
      <c r="Q28" s="231">
        <v>0.32633743464557169</v>
      </c>
      <c r="R28" s="231">
        <v>0.33787277320654358</v>
      </c>
      <c r="S28" s="231">
        <v>0.2899661409175156</v>
      </c>
      <c r="T28" s="231">
        <v>0.13566434720758061</v>
      </c>
      <c r="U28" s="231">
        <v>0.24309075998284391</v>
      </c>
      <c r="V28" s="231">
        <v>4.9499973800279817E-2</v>
      </c>
      <c r="W28" s="231">
        <v>3.5725575864006119E-2</v>
      </c>
      <c r="DA28" s="73" t="s">
        <v>1149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0.24913411377553091</v>
      </c>
      <c r="F29" s="231">
        <v>0</v>
      </c>
      <c r="G29" s="231">
        <v>0</v>
      </c>
      <c r="H29" s="231">
        <v>0.254325042979546</v>
      </c>
      <c r="I29" s="231">
        <v>0</v>
      </c>
      <c r="J29" s="231">
        <v>0</v>
      </c>
      <c r="K29" s="231">
        <v>7.8703395718012256E-2</v>
      </c>
      <c r="L29" s="231">
        <v>0.15932052122220791</v>
      </c>
      <c r="M29" s="231">
        <v>0.15056593792255921</v>
      </c>
      <c r="N29" s="231">
        <v>0</v>
      </c>
      <c r="O29" s="231">
        <v>0</v>
      </c>
      <c r="P29" s="231">
        <v>0</v>
      </c>
      <c r="Q29" s="231">
        <v>0.96928565222228835</v>
      </c>
      <c r="R29" s="231">
        <v>0.71397093888316143</v>
      </c>
      <c r="S29" s="231">
        <v>0.36815430601113858</v>
      </c>
      <c r="T29" s="231">
        <v>0.1160369230466126</v>
      </c>
      <c r="U29" s="231">
        <v>0.11632229544494201</v>
      </c>
      <c r="V29" s="231">
        <v>2.9850047309222721E-2</v>
      </c>
      <c r="W29" s="231">
        <v>2.456117781974438E-2</v>
      </c>
      <c r="DA29" s="73" t="s">
        <v>1150</v>
      </c>
    </row>
    <row r="30" spans="1:105" ht="12" customHeight="1" x14ac:dyDescent="0.25">
      <c r="A30" s="46" t="s">
        <v>70</v>
      </c>
      <c r="B30" s="231">
        <v>0.2185436810447019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1152</v>
      </c>
    </row>
    <row r="32" spans="1:105" ht="12" customHeight="1" x14ac:dyDescent="0.25">
      <c r="A32" s="46" t="s">
        <v>162</v>
      </c>
      <c r="B32" s="231">
        <v>10.99830259480855</v>
      </c>
      <c r="C32" s="231">
        <v>12.10034257524155</v>
      </c>
      <c r="D32" s="231">
        <v>5.365816699347814</v>
      </c>
      <c r="E32" s="231">
        <v>12.21270227495974</v>
      </c>
      <c r="F32" s="231">
        <v>15.7346174856206</v>
      </c>
      <c r="G32" s="231">
        <v>14.93297193090128</v>
      </c>
      <c r="H32" s="231">
        <v>14.51813650703995</v>
      </c>
      <c r="I32" s="231">
        <v>13.698270729817629</v>
      </c>
      <c r="J32" s="231">
        <v>10.19103130301958</v>
      </c>
      <c r="K32" s="231">
        <v>0.63991496396886716</v>
      </c>
      <c r="L32" s="231">
        <v>1.561125189423733</v>
      </c>
      <c r="M32" s="231">
        <v>0.92500121820822867</v>
      </c>
      <c r="N32" s="231">
        <v>1.1158563836356601</v>
      </c>
      <c r="O32" s="231">
        <v>6.2108718520046828</v>
      </c>
      <c r="P32" s="231">
        <v>0.58971398199532843</v>
      </c>
      <c r="Q32" s="231">
        <v>0.42781138625630721</v>
      </c>
      <c r="R32" s="231">
        <v>0.57980382480783743</v>
      </c>
      <c r="S32" s="231">
        <v>0.47484663011890932</v>
      </c>
      <c r="T32" s="231">
        <v>0.67427259156970887</v>
      </c>
      <c r="U32" s="231">
        <v>0.58860078872762456</v>
      </c>
      <c r="V32" s="231">
        <v>0.19022023161355239</v>
      </c>
      <c r="W32" s="231">
        <v>0.31930159324590218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1.8696348821382709</v>
      </c>
      <c r="F33" s="231">
        <v>0</v>
      </c>
      <c r="G33" s="231">
        <v>0</v>
      </c>
      <c r="H33" s="231">
        <v>0</v>
      </c>
      <c r="I33" s="231">
        <v>0</v>
      </c>
      <c r="J33" s="231">
        <v>1.5876613293624851</v>
      </c>
      <c r="K33" s="231">
        <v>6.4387259298677682E-2</v>
      </c>
      <c r="L33" s="231">
        <v>0</v>
      </c>
      <c r="M33" s="231">
        <v>0</v>
      </c>
      <c r="N33" s="231">
        <v>4.3683540838968762E-2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</v>
      </c>
      <c r="C34" s="231">
        <v>9.5535282040843054E-3</v>
      </c>
      <c r="D34" s="231">
        <v>9.2641818822923935E-3</v>
      </c>
      <c r="E34" s="231">
        <v>0.94033669236789796</v>
      </c>
      <c r="F34" s="231">
        <v>0.22418973224555161</v>
      </c>
      <c r="G34" s="231">
        <v>0.3610291491567571</v>
      </c>
      <c r="H34" s="231">
        <v>8.0748357810427066E-2</v>
      </c>
      <c r="I34" s="231">
        <v>0.51197057398279833</v>
      </c>
      <c r="J34" s="231">
        <v>0.33535853402209997</v>
      </c>
      <c r="K34" s="231">
        <v>2.8325592528584451E-2</v>
      </c>
      <c r="L34" s="231">
        <v>7.4568959936923723E-2</v>
      </c>
      <c r="M34" s="231">
        <v>9.0187512610418376E-3</v>
      </c>
      <c r="N34" s="231">
        <v>0</v>
      </c>
      <c r="O34" s="231">
        <v>6.9955743670506486E-3</v>
      </c>
      <c r="P34" s="231">
        <v>1.903573391167027E-2</v>
      </c>
      <c r="Q34" s="231">
        <v>4.6235251999200908E-2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1155</v>
      </c>
    </row>
    <row r="35" spans="1:105" ht="12" customHeight="1" x14ac:dyDescent="0.25">
      <c r="A35" s="46" t="s">
        <v>79</v>
      </c>
      <c r="B35" s="231">
        <v>8.2956767188178464</v>
      </c>
      <c r="C35" s="231">
        <v>6.3492330017081144</v>
      </c>
      <c r="D35" s="231">
        <v>6.2971164341711914</v>
      </c>
      <c r="E35" s="231">
        <v>7.0045574091656029</v>
      </c>
      <c r="F35" s="231">
        <v>7.6140424444170849</v>
      </c>
      <c r="G35" s="231">
        <v>9.5560867856965217</v>
      </c>
      <c r="H35" s="231">
        <v>9.8355210083766345</v>
      </c>
      <c r="I35" s="231">
        <v>8.881288022108409</v>
      </c>
      <c r="J35" s="231">
        <v>8.4032731938938774</v>
      </c>
      <c r="K35" s="231">
        <v>2.2926810420648982</v>
      </c>
      <c r="L35" s="231">
        <v>6.6193034304834999</v>
      </c>
      <c r="M35" s="231">
        <v>6.8468190966651186</v>
      </c>
      <c r="N35" s="231">
        <v>4.3224489691223624</v>
      </c>
      <c r="O35" s="231">
        <v>5.6284659344503689</v>
      </c>
      <c r="P35" s="231">
        <v>5.7253829299419881</v>
      </c>
      <c r="Q35" s="231">
        <v>8.7639928570072279</v>
      </c>
      <c r="R35" s="231">
        <v>8.4750304134558334</v>
      </c>
      <c r="S35" s="231">
        <v>8.9498983817774995</v>
      </c>
      <c r="T35" s="231">
        <v>7.5564770761230484</v>
      </c>
      <c r="U35" s="231">
        <v>6.3922334209993288</v>
      </c>
      <c r="V35" s="231">
        <v>6.6915717999351996</v>
      </c>
      <c r="W35" s="231">
        <v>7.502021659524412</v>
      </c>
      <c r="DA35" s="73" t="s">
        <v>1156</v>
      </c>
    </row>
    <row r="36" spans="1:105" ht="12" customHeight="1" x14ac:dyDescent="0.25">
      <c r="A36" s="57" t="s">
        <v>1012</v>
      </c>
      <c r="B36" s="263">
        <v>6.4903641818534554</v>
      </c>
      <c r="C36" s="263">
        <v>6.3013162195888537</v>
      </c>
      <c r="D36" s="263">
        <v>3.8709295050267229</v>
      </c>
      <c r="E36" s="263">
        <v>7.4783783835843876</v>
      </c>
      <c r="F36" s="263">
        <v>8.1861486369014127</v>
      </c>
      <c r="G36" s="263">
        <v>8.404175156686378</v>
      </c>
      <c r="H36" s="263">
        <v>8.4345929582656147</v>
      </c>
      <c r="I36" s="263">
        <v>7.9046499522162668</v>
      </c>
      <c r="J36" s="263">
        <v>6.8180717387499552</v>
      </c>
      <c r="K36" s="263">
        <v>1.1382239042726641</v>
      </c>
      <c r="L36" s="263">
        <v>2.5436353897226698</v>
      </c>
      <c r="M36" s="263">
        <v>2.192415771273815</v>
      </c>
      <c r="N36" s="263">
        <v>1.539429509297124</v>
      </c>
      <c r="O36" s="263">
        <v>3.8903905776384291</v>
      </c>
      <c r="P36" s="263">
        <v>1.7107933621644329</v>
      </c>
      <c r="Q36" s="263">
        <v>2.3881020478862518</v>
      </c>
      <c r="R36" s="263">
        <v>2.2780532417721151</v>
      </c>
      <c r="S36" s="263">
        <v>2.0678468049247338</v>
      </c>
      <c r="T36" s="263">
        <v>1.775740551636892</v>
      </c>
      <c r="U36" s="263">
        <v>1.6702030998862309</v>
      </c>
      <c r="V36" s="263">
        <v>1.188512121407572</v>
      </c>
      <c r="W36" s="263">
        <v>1.3298764514780379</v>
      </c>
      <c r="DA36" s="70" t="s">
        <v>1157</v>
      </c>
    </row>
    <row r="37" spans="1:105" ht="12" customHeight="1" x14ac:dyDescent="0.25">
      <c r="A37" s="60" t="s">
        <v>1014</v>
      </c>
      <c r="B37" s="264">
        <v>6.2694443638097734</v>
      </c>
      <c r="C37" s="264">
        <v>6.1041597152627807</v>
      </c>
      <c r="D37" s="264">
        <v>3.4560908348250901</v>
      </c>
      <c r="E37" s="264">
        <v>7.3049485279635409</v>
      </c>
      <c r="F37" s="264">
        <v>8.0141090243500255</v>
      </c>
      <c r="G37" s="264">
        <v>8.1978743128774418</v>
      </c>
      <c r="H37" s="264">
        <v>8.2216369581323807</v>
      </c>
      <c r="I37" s="264">
        <v>7.7387230217709426</v>
      </c>
      <c r="J37" s="264">
        <v>6.5094617560877222</v>
      </c>
      <c r="K37" s="264">
        <v>0.61890913374930334</v>
      </c>
      <c r="L37" s="264">
        <v>1.955801269138421</v>
      </c>
      <c r="M37" s="264">
        <v>1.661006190159795</v>
      </c>
      <c r="N37" s="264">
        <v>1.3526311886407081</v>
      </c>
      <c r="O37" s="264">
        <v>3.7689796298613509</v>
      </c>
      <c r="P37" s="264">
        <v>1.23456163130403</v>
      </c>
      <c r="Q37" s="264">
        <v>2.262365487694963</v>
      </c>
      <c r="R37" s="264">
        <v>2.1792410954515962</v>
      </c>
      <c r="S37" s="264">
        <v>1.934057720413954</v>
      </c>
      <c r="T37" s="264">
        <v>1.6037772548044751</v>
      </c>
      <c r="U37" s="264">
        <v>1.42708964422116</v>
      </c>
      <c r="V37" s="264">
        <v>0.86878567493644976</v>
      </c>
      <c r="W37" s="264">
        <v>1.124653295508534</v>
      </c>
      <c r="DA37" s="72" t="s">
        <v>1158</v>
      </c>
    </row>
    <row r="38" spans="1:105" ht="12" customHeight="1" x14ac:dyDescent="0.25">
      <c r="A38" s="59" t="s">
        <v>30</v>
      </c>
      <c r="B38" s="232">
        <v>8.4449616788280335E-2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0.15553180959660759</v>
      </c>
      <c r="E39" s="297">
        <v>0.16491702084605919</v>
      </c>
      <c r="F39" s="297">
        <v>0.15235645123167629</v>
      </c>
      <c r="G39" s="297">
        <v>0.1565463008268676</v>
      </c>
      <c r="H39" s="297">
        <v>0.31409709399773528</v>
      </c>
      <c r="I39" s="297">
        <v>0.31450226571316298</v>
      </c>
      <c r="J39" s="297">
        <v>0.32865845496724999</v>
      </c>
      <c r="K39" s="297">
        <v>6.8070676548190504E-2</v>
      </c>
      <c r="L39" s="297">
        <v>0.33864430721927391</v>
      </c>
      <c r="M39" s="297">
        <v>0.40038474568679822</v>
      </c>
      <c r="N39" s="297">
        <v>0.22436649383078899</v>
      </c>
      <c r="O39" s="297">
        <v>0.1157453192752886</v>
      </c>
      <c r="P39" s="297">
        <v>0.44543510653645252</v>
      </c>
      <c r="Q39" s="297">
        <v>0.43266816480678461</v>
      </c>
      <c r="R39" s="297">
        <v>0.454588673985728</v>
      </c>
      <c r="S39" s="297">
        <v>0.49750825166065149</v>
      </c>
      <c r="T39" s="297">
        <v>0.23510680543245061</v>
      </c>
      <c r="U39" s="297">
        <v>0.36622693660979611</v>
      </c>
      <c r="V39" s="297">
        <v>0.15958980593495481</v>
      </c>
      <c r="W39" s="297">
        <v>0.105762045986027</v>
      </c>
      <c r="DA39" s="122" t="s">
        <v>1160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0.13980022263565289</v>
      </c>
      <c r="F40" s="297">
        <v>0</v>
      </c>
      <c r="G40" s="297">
        <v>0</v>
      </c>
      <c r="H40" s="297">
        <v>0.13332416779052611</v>
      </c>
      <c r="I40" s="297">
        <v>0</v>
      </c>
      <c r="J40" s="297">
        <v>0</v>
      </c>
      <c r="K40" s="297">
        <v>5.9196275955086891E-2</v>
      </c>
      <c r="L40" s="297">
        <v>0.14689368987866561</v>
      </c>
      <c r="M40" s="297">
        <v>0.17327173235547011</v>
      </c>
      <c r="N40" s="297">
        <v>0</v>
      </c>
      <c r="O40" s="297">
        <v>0</v>
      </c>
      <c r="P40" s="297">
        <v>0</v>
      </c>
      <c r="Q40" s="297">
        <v>1.261125965150925</v>
      </c>
      <c r="R40" s="297">
        <v>0.94268063664687185</v>
      </c>
      <c r="S40" s="297">
        <v>0.61987128858960072</v>
      </c>
      <c r="T40" s="297">
        <v>0.1973396311146266</v>
      </c>
      <c r="U40" s="297">
        <v>0.17197425372467601</v>
      </c>
      <c r="V40" s="297">
        <v>9.4441709186351128E-2</v>
      </c>
      <c r="W40" s="297">
        <v>7.1354017746159001E-2</v>
      </c>
      <c r="DA40" s="122" t="s">
        <v>1161</v>
      </c>
    </row>
    <row r="41" spans="1:105" ht="12" customHeight="1" x14ac:dyDescent="0.25">
      <c r="A41" s="59" t="s">
        <v>70</v>
      </c>
      <c r="B41" s="297">
        <v>0.1216635640511904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1162</v>
      </c>
    </row>
    <row r="42" spans="1:105" ht="12" customHeight="1" x14ac:dyDescent="0.25">
      <c r="A42" s="59" t="s">
        <v>162</v>
      </c>
      <c r="B42" s="297">
        <v>6.0633311829703027</v>
      </c>
      <c r="C42" s="297">
        <v>6.1041597152627807</v>
      </c>
      <c r="D42" s="297">
        <v>3.3005590252284822</v>
      </c>
      <c r="E42" s="297">
        <v>7.0002312844818286</v>
      </c>
      <c r="F42" s="297">
        <v>7.8617525731183484</v>
      </c>
      <c r="G42" s="297">
        <v>8.0413280120505739</v>
      </c>
      <c r="H42" s="297">
        <v>7.77421569634412</v>
      </c>
      <c r="I42" s="297">
        <v>7.42422075605778</v>
      </c>
      <c r="J42" s="297">
        <v>6.1808033011204726</v>
      </c>
      <c r="K42" s="297">
        <v>0.49164218124602599</v>
      </c>
      <c r="L42" s="297">
        <v>1.470263272040482</v>
      </c>
      <c r="M42" s="297">
        <v>1.0873497121175271</v>
      </c>
      <c r="N42" s="297">
        <v>1.1282646948099191</v>
      </c>
      <c r="O42" s="297">
        <v>3.653234310586063</v>
      </c>
      <c r="P42" s="297">
        <v>0.78912652476757783</v>
      </c>
      <c r="Q42" s="297">
        <v>0.56857135773725387</v>
      </c>
      <c r="R42" s="297">
        <v>0.78197178481899643</v>
      </c>
      <c r="S42" s="297">
        <v>0.81667818016370142</v>
      </c>
      <c r="T42" s="297">
        <v>1.171330818257398</v>
      </c>
      <c r="U42" s="297">
        <v>0.88888845388668758</v>
      </c>
      <c r="V42" s="297">
        <v>0.61475415981514392</v>
      </c>
      <c r="W42" s="297">
        <v>0.94753723177634763</v>
      </c>
      <c r="DA42" s="122" t="s">
        <v>1163</v>
      </c>
    </row>
    <row r="43" spans="1:105" ht="12" customHeight="1" x14ac:dyDescent="0.25">
      <c r="A43" s="60" t="s">
        <v>1021</v>
      </c>
      <c r="B43" s="264">
        <v>0.22091981804368149</v>
      </c>
      <c r="C43" s="264">
        <v>0.19715650432607321</v>
      </c>
      <c r="D43" s="264">
        <v>0.41483867020163367</v>
      </c>
      <c r="E43" s="264">
        <v>0.17342985562084651</v>
      </c>
      <c r="F43" s="264">
        <v>0.172039612551388</v>
      </c>
      <c r="G43" s="264">
        <v>0.2063008438089369</v>
      </c>
      <c r="H43" s="264">
        <v>0.2129560001332334</v>
      </c>
      <c r="I43" s="264">
        <v>0.16592693044532381</v>
      </c>
      <c r="J43" s="264">
        <v>0.30860998266223338</v>
      </c>
      <c r="K43" s="264">
        <v>0.5193147705233605</v>
      </c>
      <c r="L43" s="264">
        <v>0.58783412058424855</v>
      </c>
      <c r="M43" s="264">
        <v>0.53140958111401981</v>
      </c>
      <c r="N43" s="264">
        <v>0.18679832065641569</v>
      </c>
      <c r="O43" s="264">
        <v>0.1214109477770771</v>
      </c>
      <c r="P43" s="264">
        <v>0.47623173086040299</v>
      </c>
      <c r="Q43" s="264">
        <v>0.1257365601912887</v>
      </c>
      <c r="R43" s="264">
        <v>9.8812146320518296E-2</v>
      </c>
      <c r="S43" s="264">
        <v>0.1337890845107807</v>
      </c>
      <c r="T43" s="264">
        <v>0.17196329683241621</v>
      </c>
      <c r="U43" s="264">
        <v>0.24311345566507131</v>
      </c>
      <c r="V43" s="264">
        <v>0.31972644647112181</v>
      </c>
      <c r="W43" s="264">
        <v>0.20522315596950461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1.487062237852314</v>
      </c>
      <c r="C44" s="263">
        <f t="shared" si="1"/>
        <v>1.4212579145478879</v>
      </c>
      <c r="D44" s="263">
        <f t="shared" si="1"/>
        <v>1.0400784637428802</v>
      </c>
      <c r="E44" s="263">
        <f t="shared" si="1"/>
        <v>1.6527947641957499</v>
      </c>
      <c r="F44" s="263">
        <f t="shared" si="1"/>
        <v>1.7907421522696101</v>
      </c>
      <c r="G44" s="263">
        <f t="shared" si="1"/>
        <v>1.8641325352879348</v>
      </c>
      <c r="H44" s="263">
        <f t="shared" si="1"/>
        <v>1.8766738584528451</v>
      </c>
      <c r="I44" s="263">
        <f t="shared" si="1"/>
        <v>1.7348030297318588</v>
      </c>
      <c r="J44" s="263">
        <f t="shared" si="1"/>
        <v>1.607451457652717</v>
      </c>
      <c r="K44" s="263">
        <f t="shared" si="1"/>
        <v>0.39338801641684379</v>
      </c>
      <c r="L44" s="263">
        <f t="shared" si="1"/>
        <v>0.81267833683439372</v>
      </c>
      <c r="M44" s="263">
        <f t="shared" si="1"/>
        <v>0.71984093072967859</v>
      </c>
      <c r="N44" s="263">
        <f t="shared" si="1"/>
        <v>0.43375602620366183</v>
      </c>
      <c r="O44" s="263">
        <f t="shared" si="1"/>
        <v>0.88408643785137964</v>
      </c>
      <c r="P44" s="263">
        <f t="shared" si="1"/>
        <v>0.5750371621894258</v>
      </c>
      <c r="Q44" s="263">
        <f t="shared" si="1"/>
        <v>0.63776193729346109</v>
      </c>
      <c r="R44" s="263">
        <f t="shared" si="1"/>
        <v>0.58558837277415143</v>
      </c>
      <c r="S44" s="263">
        <f t="shared" si="1"/>
        <v>0.5751388063765841</v>
      </c>
      <c r="T44" s="263">
        <f t="shared" si="1"/>
        <v>0.51337366541240725</v>
      </c>
      <c r="U44" s="263">
        <f t="shared" si="1"/>
        <v>0.51121147221697294</v>
      </c>
      <c r="V44" s="263">
        <f t="shared" si="1"/>
        <v>0.42601390379589488</v>
      </c>
      <c r="W44" s="263">
        <f t="shared" si="1"/>
        <v>0.43464952662676548</v>
      </c>
      <c r="DA44" s="70"/>
    </row>
    <row r="45" spans="1:105" ht="12" customHeight="1" x14ac:dyDescent="0.25">
      <c r="A45" s="60" t="s">
        <v>1024</v>
      </c>
      <c r="B45" s="264">
        <v>0.74953600352940219</v>
      </c>
      <c r="C45" s="264">
        <v>0.74776265078445714</v>
      </c>
      <c r="D45" s="264">
        <v>0.30948377694021401</v>
      </c>
      <c r="E45" s="264">
        <v>0.91610112312591352</v>
      </c>
      <c r="F45" s="264">
        <v>1.0299264937387711</v>
      </c>
      <c r="G45" s="264">
        <v>1.0291670624689511</v>
      </c>
      <c r="H45" s="264">
        <v>1.019645260709223</v>
      </c>
      <c r="I45" s="264">
        <v>0.98477813902103772</v>
      </c>
      <c r="J45" s="264">
        <v>0.72769238048067175</v>
      </c>
      <c r="K45" s="264">
        <v>2.2911364982265169E-2</v>
      </c>
      <c r="L45" s="264">
        <v>0.1051080190861514</v>
      </c>
      <c r="M45" s="264">
        <v>7.7134468933452854E-2</v>
      </c>
      <c r="N45" s="264">
        <v>0.1033200111047229</v>
      </c>
      <c r="O45" s="264">
        <v>0.45340920562239312</v>
      </c>
      <c r="P45" s="264">
        <v>5.1117568318859143E-2</v>
      </c>
      <c r="Q45" s="264">
        <v>0.1125473946709911</v>
      </c>
      <c r="R45" s="264">
        <v>0.1477508209503175</v>
      </c>
      <c r="S45" s="264">
        <v>0.1217020180779132</v>
      </c>
      <c r="T45" s="264">
        <v>0.1204185320346749</v>
      </c>
      <c r="U45" s="264">
        <v>8.1718578176473849E-2</v>
      </c>
      <c r="V45" s="264">
        <v>3.7851829817932621E-2</v>
      </c>
      <c r="W45" s="264">
        <v>7.4157642037304114E-2</v>
      </c>
      <c r="DA45" s="72" t="s">
        <v>1165</v>
      </c>
    </row>
    <row r="46" spans="1:105" ht="12" customHeight="1" x14ac:dyDescent="0.25">
      <c r="A46" s="60" t="s">
        <v>1026</v>
      </c>
      <c r="B46" s="264">
        <v>0.39112254789240958</v>
      </c>
      <c r="C46" s="264">
        <v>0.36714686831781562</v>
      </c>
      <c r="D46" s="264">
        <v>0.23719798983827969</v>
      </c>
      <c r="E46" s="264">
        <v>0.44880700250106298</v>
      </c>
      <c r="F46" s="264">
        <v>0.47493686922211192</v>
      </c>
      <c r="G46" s="264">
        <v>0.50005731603332126</v>
      </c>
      <c r="H46" s="264">
        <v>0.50274665310012057</v>
      </c>
      <c r="I46" s="264">
        <v>0.47085342860440038</v>
      </c>
      <c r="J46" s="264">
        <v>0.41888795675247081</v>
      </c>
      <c r="K46" s="264">
        <v>6.3504398283805427E-2</v>
      </c>
      <c r="L46" s="264">
        <v>0.17452742940444449</v>
      </c>
      <c r="M46" s="264">
        <v>0.16454425178232421</v>
      </c>
      <c r="N46" s="264">
        <v>0.113459348454872</v>
      </c>
      <c r="O46" s="264">
        <v>0.23954352880642349</v>
      </c>
      <c r="P46" s="264">
        <v>0.13262081455122879</v>
      </c>
      <c r="Q46" s="264">
        <v>0.20951157592077471</v>
      </c>
      <c r="R46" s="264">
        <v>0.20101897209944539</v>
      </c>
      <c r="S46" s="264">
        <v>0.20054534836337079</v>
      </c>
      <c r="T46" s="264">
        <v>0.16871355521627679</v>
      </c>
      <c r="U46" s="264">
        <v>0.14599544652014751</v>
      </c>
      <c r="V46" s="264">
        <v>0.13845515083565699</v>
      </c>
      <c r="W46" s="264">
        <v>0.15676299865978241</v>
      </c>
      <c r="DA46" s="72" t="s">
        <v>1166</v>
      </c>
    </row>
    <row r="47" spans="1:105" ht="12" customHeight="1" x14ac:dyDescent="0.25">
      <c r="A47" s="64" t="s">
        <v>30</v>
      </c>
      <c r="B47" s="231">
        <v>3.023972403672403E-3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5.0412793930007206E-3</v>
      </c>
      <c r="E49" s="231">
        <v>5.7363821379820086E-3</v>
      </c>
      <c r="F49" s="231">
        <v>6.0795422305804378E-3</v>
      </c>
      <c r="G49" s="231">
        <v>5.796081640251422E-3</v>
      </c>
      <c r="H49" s="231">
        <v>1.169476289498024E-2</v>
      </c>
      <c r="I49" s="231">
        <v>1.156942726387126E-2</v>
      </c>
      <c r="J49" s="231">
        <v>1.08041656790829E-2</v>
      </c>
      <c r="K49" s="231">
        <v>1.766470582574514E-3</v>
      </c>
      <c r="L49" s="231">
        <v>7.1690170850950471E-3</v>
      </c>
      <c r="M49" s="231">
        <v>6.7908446734948266E-3</v>
      </c>
      <c r="N49" s="231">
        <v>4.424136502470608E-3</v>
      </c>
      <c r="O49" s="231">
        <v>3.9233015628548518E-3</v>
      </c>
      <c r="P49" s="231">
        <v>6.6367038607735018E-3</v>
      </c>
      <c r="Q49" s="231">
        <v>6.4907594752961371E-3</v>
      </c>
      <c r="R49" s="231">
        <v>6.7201941037404551E-3</v>
      </c>
      <c r="S49" s="231">
        <v>5.7673447078467437E-3</v>
      </c>
      <c r="T49" s="231">
        <v>2.6983255784119031E-3</v>
      </c>
      <c r="U49" s="231">
        <v>4.8350066103487232E-3</v>
      </c>
      <c r="V49" s="231">
        <v>9.8454050887550153E-4</v>
      </c>
      <c r="W49" s="231">
        <v>7.1057162136962753E-4</v>
      </c>
      <c r="DA49" s="73" t="s">
        <v>1169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4.9552072117141537E-3</v>
      </c>
      <c r="F50" s="231">
        <v>0</v>
      </c>
      <c r="G50" s="231">
        <v>0</v>
      </c>
      <c r="H50" s="231">
        <v>5.0584533285843994E-3</v>
      </c>
      <c r="I50" s="231">
        <v>0</v>
      </c>
      <c r="J50" s="231">
        <v>0</v>
      </c>
      <c r="K50" s="231">
        <v>1.5653883289530901E-3</v>
      </c>
      <c r="L50" s="231">
        <v>3.1688402032555422E-3</v>
      </c>
      <c r="M50" s="231">
        <v>2.9947140121669249E-3</v>
      </c>
      <c r="N50" s="231">
        <v>0</v>
      </c>
      <c r="O50" s="231">
        <v>0</v>
      </c>
      <c r="P50" s="231">
        <v>0</v>
      </c>
      <c r="Q50" s="231">
        <v>1.927881806836956E-2</v>
      </c>
      <c r="R50" s="231">
        <v>1.420068047564046E-2</v>
      </c>
      <c r="S50" s="231">
        <v>7.3224852450904628E-3</v>
      </c>
      <c r="T50" s="231">
        <v>2.307941651153229E-3</v>
      </c>
      <c r="U50" s="231">
        <v>2.3136176276174559E-3</v>
      </c>
      <c r="V50" s="231">
        <v>5.937090166220207E-4</v>
      </c>
      <c r="W50" s="231">
        <v>4.88514895114876E-4</v>
      </c>
      <c r="DA50" s="73" t="s">
        <v>1170</v>
      </c>
    </row>
    <row r="51" spans="1:105" ht="12" customHeight="1" x14ac:dyDescent="0.25">
      <c r="A51" s="64" t="s">
        <v>70</v>
      </c>
      <c r="B51" s="231">
        <v>4.3467721380098957E-3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1172</v>
      </c>
    </row>
    <row r="53" spans="1:105" ht="12" customHeight="1" x14ac:dyDescent="0.25">
      <c r="A53" s="64" t="s">
        <v>162</v>
      </c>
      <c r="B53" s="231">
        <v>0.2187531346410197</v>
      </c>
      <c r="C53" s="231">
        <v>0.24067239883122671</v>
      </c>
      <c r="D53" s="231">
        <v>0.1067245797952058</v>
      </c>
      <c r="E53" s="231">
        <v>0.24290720154817311</v>
      </c>
      <c r="F53" s="231">
        <v>0.31295710112409603</v>
      </c>
      <c r="G53" s="231">
        <v>0.29701259728323359</v>
      </c>
      <c r="H53" s="231">
        <v>0.28876163777857011</v>
      </c>
      <c r="I53" s="231">
        <v>0.27245473885428217</v>
      </c>
      <c r="J53" s="231">
        <v>0.20269673647755251</v>
      </c>
      <c r="K53" s="231">
        <v>1.272772803486606E-2</v>
      </c>
      <c r="L53" s="231">
        <v>3.1050339432804271E-2</v>
      </c>
      <c r="M53" s="231">
        <v>1.8398013173898681E-2</v>
      </c>
      <c r="N53" s="231">
        <v>2.219406855060637E-2</v>
      </c>
      <c r="O53" s="231">
        <v>0.12353248828787571</v>
      </c>
      <c r="P53" s="231">
        <v>1.17292446712648E-2</v>
      </c>
      <c r="Q53" s="231">
        <v>8.5090477345896587E-3</v>
      </c>
      <c r="R53" s="231">
        <v>1.1532134441676081E-2</v>
      </c>
      <c r="S53" s="231">
        <v>9.44456546060728E-3</v>
      </c>
      <c r="T53" s="231">
        <v>1.341109155134728E-2</v>
      </c>
      <c r="U53" s="231">
        <v>1.170710357133849E-2</v>
      </c>
      <c r="V53" s="231">
        <v>3.7834267223423061E-3</v>
      </c>
      <c r="W53" s="231">
        <v>6.3508185755302747E-3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3.7186510152484087E-2</v>
      </c>
      <c r="F54" s="231">
        <v>0</v>
      </c>
      <c r="G54" s="231">
        <v>0</v>
      </c>
      <c r="H54" s="231">
        <v>0</v>
      </c>
      <c r="I54" s="231">
        <v>0</v>
      </c>
      <c r="J54" s="231">
        <v>3.1578135767087213E-2</v>
      </c>
      <c r="K54" s="231">
        <v>1.2806444159099871E-3</v>
      </c>
      <c r="L54" s="231">
        <v>0</v>
      </c>
      <c r="M54" s="231">
        <v>0</v>
      </c>
      <c r="N54" s="231">
        <v>8.6885329880394659E-4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0</v>
      </c>
      <c r="C55" s="231">
        <v>1.9001697975752161E-4</v>
      </c>
      <c r="D55" s="231">
        <v>1.8426196307715621E-4</v>
      </c>
      <c r="E55" s="231">
        <v>1.87030314269169E-2</v>
      </c>
      <c r="F55" s="231">
        <v>4.4590705029514599E-3</v>
      </c>
      <c r="G55" s="231">
        <v>7.1807678861372168E-3</v>
      </c>
      <c r="H55" s="231">
        <v>1.6060620478366701E-3</v>
      </c>
      <c r="I55" s="231">
        <v>1.0182950226843511E-2</v>
      </c>
      <c r="J55" s="231">
        <v>6.6701865959370287E-3</v>
      </c>
      <c r="K55" s="231">
        <v>5.6338804127074079E-4</v>
      </c>
      <c r="L55" s="231">
        <v>1.483155568098518E-3</v>
      </c>
      <c r="M55" s="231">
        <v>1.793804172865543E-4</v>
      </c>
      <c r="N55" s="231">
        <v>0</v>
      </c>
      <c r="O55" s="231">
        <v>1.391399998513439E-4</v>
      </c>
      <c r="P55" s="231">
        <v>3.7861537518851248E-4</v>
      </c>
      <c r="Q55" s="231">
        <v>9.1960611363036684E-4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1175</v>
      </c>
    </row>
    <row r="56" spans="1:105" ht="12" customHeight="1" x14ac:dyDescent="0.25">
      <c r="A56" s="64" t="s">
        <v>79</v>
      </c>
      <c r="B56" s="231">
        <v>0.1649986687097077</v>
      </c>
      <c r="C56" s="231">
        <v>0.1262844525068314</v>
      </c>
      <c r="D56" s="231">
        <v>0.125247868686996</v>
      </c>
      <c r="E56" s="231">
        <v>0.13931867002379281</v>
      </c>
      <c r="F56" s="231">
        <v>0.15144115536448399</v>
      </c>
      <c r="G56" s="231">
        <v>0.190067869223699</v>
      </c>
      <c r="H56" s="231">
        <v>0.1956257370501493</v>
      </c>
      <c r="I56" s="231">
        <v>0.17664631225940339</v>
      </c>
      <c r="J56" s="231">
        <v>0.1671387322328112</v>
      </c>
      <c r="K56" s="231">
        <v>4.5600778880231028E-2</v>
      </c>
      <c r="L56" s="231">
        <v>0.13165607711519109</v>
      </c>
      <c r="M56" s="231">
        <v>0.13618129950547719</v>
      </c>
      <c r="N56" s="231">
        <v>8.5972290102991122E-2</v>
      </c>
      <c r="O56" s="231">
        <v>0.1119485989558416</v>
      </c>
      <c r="P56" s="231">
        <v>0.11387625064400191</v>
      </c>
      <c r="Q56" s="231">
        <v>0.174313344528889</v>
      </c>
      <c r="R56" s="231">
        <v>0.16856596307838839</v>
      </c>
      <c r="S56" s="231">
        <v>0.17801095294982641</v>
      </c>
      <c r="T56" s="231">
        <v>0.1502961964353644</v>
      </c>
      <c r="U56" s="231">
        <v>0.12713971871084279</v>
      </c>
      <c r="V56" s="231">
        <v>0.13309347458781709</v>
      </c>
      <c r="W56" s="231">
        <v>0.1492130935677676</v>
      </c>
      <c r="DA56" s="73" t="s">
        <v>1176</v>
      </c>
    </row>
    <row r="57" spans="1:105" ht="12" customHeight="1" x14ac:dyDescent="0.25">
      <c r="A57" s="60" t="s">
        <v>1038</v>
      </c>
      <c r="B57" s="264">
        <v>0.34640368643050218</v>
      </c>
      <c r="C57" s="264">
        <v>0.30634839544561532</v>
      </c>
      <c r="D57" s="264">
        <v>0.49339669696438648</v>
      </c>
      <c r="E57" s="264">
        <v>0.28788663856877328</v>
      </c>
      <c r="F57" s="264">
        <v>0.28587878930872701</v>
      </c>
      <c r="G57" s="264">
        <v>0.33490815678566238</v>
      </c>
      <c r="H57" s="264">
        <v>0.35428194464350149</v>
      </c>
      <c r="I57" s="264">
        <v>0.27917146210642069</v>
      </c>
      <c r="J57" s="264">
        <v>0.46087112041957451</v>
      </c>
      <c r="K57" s="264">
        <v>0.3069722531507732</v>
      </c>
      <c r="L57" s="264">
        <v>0.53304288834379787</v>
      </c>
      <c r="M57" s="264">
        <v>0.47816221001390152</v>
      </c>
      <c r="N57" s="264">
        <v>0.2169766666440669</v>
      </c>
      <c r="O57" s="264">
        <v>0.191133703422563</v>
      </c>
      <c r="P57" s="264">
        <v>0.39129877931933787</v>
      </c>
      <c r="Q57" s="264">
        <v>0.31570296670169529</v>
      </c>
      <c r="R57" s="264">
        <v>0.23681857972438861</v>
      </c>
      <c r="S57" s="264">
        <v>0.25289143993530011</v>
      </c>
      <c r="T57" s="264">
        <v>0.22424157816145551</v>
      </c>
      <c r="U57" s="264">
        <v>0.28349744752035161</v>
      </c>
      <c r="V57" s="264">
        <v>0.2497069231423053</v>
      </c>
      <c r="W57" s="264">
        <v>0.203728885929679</v>
      </c>
      <c r="DA57" s="72" t="s">
        <v>1177</v>
      </c>
    </row>
    <row r="58" spans="1:105" ht="12" customHeight="1" x14ac:dyDescent="0.25">
      <c r="A58" s="132" t="s">
        <v>1040</v>
      </c>
      <c r="B58" s="318">
        <v>2.2047278268253709</v>
      </c>
      <c r="C58" s="318">
        <v>2.0988447172150591</v>
      </c>
      <c r="D58" s="318">
        <v>1.444631822810432</v>
      </c>
      <c r="E58" s="318">
        <v>2.4718966088950212</v>
      </c>
      <c r="F58" s="318">
        <v>2.6443287060193179</v>
      </c>
      <c r="G58" s="318">
        <v>2.7662946618737538</v>
      </c>
      <c r="H58" s="318">
        <v>2.7847743459194509</v>
      </c>
      <c r="I58" s="318">
        <v>2.5755776890480648</v>
      </c>
      <c r="J58" s="318">
        <v>2.3810334883476818</v>
      </c>
      <c r="K58" s="318">
        <v>0.4424542898762383</v>
      </c>
      <c r="L58" s="318">
        <v>1.034834273656807</v>
      </c>
      <c r="M58" s="318">
        <v>0.92147351733360372</v>
      </c>
      <c r="N58" s="318">
        <v>0.61142419741138632</v>
      </c>
      <c r="O58" s="318">
        <v>1.315364975596752</v>
      </c>
      <c r="P58" s="318">
        <v>0.73015982653824685</v>
      </c>
      <c r="Q58" s="318">
        <v>0.98109914134998089</v>
      </c>
      <c r="R58" s="318">
        <v>0.92357612460609273</v>
      </c>
      <c r="S58" s="318">
        <v>0.8966329555681557</v>
      </c>
      <c r="T58" s="318">
        <v>0.77782426810345295</v>
      </c>
      <c r="U58" s="318">
        <v>0.72210486219147052</v>
      </c>
      <c r="V58" s="318">
        <v>0.60929209089370551</v>
      </c>
      <c r="W58" s="318">
        <v>0.66751080113452954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3.739974887245582</v>
      </c>
      <c r="C61" s="225">
        <v>4.9027468810431687</v>
      </c>
      <c r="D61" s="225">
        <v>4.111663602098008</v>
      </c>
      <c r="E61" s="225">
        <v>3.3138256743188141</v>
      </c>
      <c r="F61" s="225">
        <v>3.7448946994720198</v>
      </c>
      <c r="G61" s="225">
        <v>5.3394255167163021</v>
      </c>
      <c r="H61" s="225">
        <v>5.0063077050479476</v>
      </c>
      <c r="I61" s="225">
        <v>4.8431766997224264</v>
      </c>
      <c r="J61" s="225">
        <v>5.5433591663449002</v>
      </c>
      <c r="K61" s="225">
        <v>16.860026354482159</v>
      </c>
      <c r="L61" s="225">
        <v>6.3330557056511934</v>
      </c>
      <c r="M61" s="225">
        <v>3.7229888491972631</v>
      </c>
      <c r="N61" s="225">
        <v>12.429161911214459</v>
      </c>
      <c r="O61" s="225">
        <v>14.012299529630971</v>
      </c>
      <c r="P61" s="225">
        <v>2.1088010565375819</v>
      </c>
      <c r="Q61" s="225">
        <v>3.4375598311091489</v>
      </c>
      <c r="R61" s="225">
        <v>2.2161160704465619</v>
      </c>
      <c r="S61" s="225">
        <v>2.0394645148579462</v>
      </c>
      <c r="T61" s="225">
        <v>2.6848296841687982</v>
      </c>
      <c r="U61" s="225">
        <v>4.3747095496047796</v>
      </c>
      <c r="V61" s="225">
        <v>5.4387927989999394</v>
      </c>
      <c r="W61" s="225">
        <v>6.6959334292157937</v>
      </c>
      <c r="DA61" s="89" t="s">
        <v>1179</v>
      </c>
    </row>
    <row r="62" spans="1:105" ht="12" customHeight="1" x14ac:dyDescent="0.25">
      <c r="A62" s="55" t="s">
        <v>92</v>
      </c>
      <c r="B62" s="261">
        <v>2.4372063006156009E-2</v>
      </c>
      <c r="C62" s="261">
        <v>3.2217586302302509E-2</v>
      </c>
      <c r="D62" s="261">
        <v>3.345835281104248E-2</v>
      </c>
      <c r="E62" s="261">
        <v>1.9546588288394329E-2</v>
      </c>
      <c r="F62" s="261">
        <v>2.235352776393372E-2</v>
      </c>
      <c r="G62" s="261">
        <v>3.2335988457514599E-2</v>
      </c>
      <c r="H62" s="261">
        <v>3.0553475806729052E-2</v>
      </c>
      <c r="I62" s="261">
        <v>2.8140333079175621E-2</v>
      </c>
      <c r="J62" s="261">
        <v>3.7707958254331521E-2</v>
      </c>
      <c r="K62" s="261">
        <v>0.16427375994869289</v>
      </c>
      <c r="L62" s="261">
        <v>5.2687506562449977E-2</v>
      </c>
      <c r="M62" s="261">
        <v>2.923837022584749E-2</v>
      </c>
      <c r="N62" s="261">
        <v>8.8579223006089489E-2</v>
      </c>
      <c r="O62" s="261">
        <v>8.7294384495762184E-2</v>
      </c>
      <c r="P62" s="261">
        <v>1.6365467328946011E-2</v>
      </c>
      <c r="Q62" s="261">
        <v>1.822150773763883E-2</v>
      </c>
      <c r="R62" s="261">
        <v>1.112378567445284E-2</v>
      </c>
      <c r="S62" s="261">
        <v>1.0360247971217059E-2</v>
      </c>
      <c r="T62" s="261">
        <v>1.514120483723469E-2</v>
      </c>
      <c r="U62" s="261">
        <v>2.8382764641335829E-2</v>
      </c>
      <c r="V62" s="261">
        <v>3.1370293908170629E-2</v>
      </c>
      <c r="W62" s="261">
        <v>3.4876174094492812E-2</v>
      </c>
      <c r="DA62" s="67" t="s">
        <v>1180</v>
      </c>
    </row>
    <row r="63" spans="1:105" ht="12" customHeight="1" x14ac:dyDescent="0.25">
      <c r="A63" s="202" t="s">
        <v>93</v>
      </c>
      <c r="B63" s="226">
        <v>5.1449409166411553E-2</v>
      </c>
      <c r="C63" s="226">
        <v>6.8011303745713306E-2</v>
      </c>
      <c r="D63" s="226">
        <v>7.0630561039280032E-2</v>
      </c>
      <c r="E63" s="226">
        <v>4.1262835173328329E-2</v>
      </c>
      <c r="F63" s="226">
        <v>4.718828258194125E-2</v>
      </c>
      <c r="G63" s="226">
        <v>6.8261250618415564E-2</v>
      </c>
      <c r="H63" s="226">
        <v>6.4498367571075438E-2</v>
      </c>
      <c r="I63" s="226">
        <v>5.9404224841529407E-2</v>
      </c>
      <c r="J63" s="226">
        <v>7.960147536821327E-2</v>
      </c>
      <c r="K63" s="226">
        <v>0.35128928932649262</v>
      </c>
      <c r="L63" s="226">
        <v>0.11122329211133219</v>
      </c>
      <c r="M63" s="226">
        <v>6.1722180544531269E-2</v>
      </c>
      <c r="N63" s="226">
        <v>0.1869906821975636</v>
      </c>
      <c r="O63" s="226">
        <v>0.18427838893728879</v>
      </c>
      <c r="P63" s="226">
        <v>3.4547490895366927E-2</v>
      </c>
      <c r="Q63" s="226">
        <v>3.8465590991863113E-2</v>
      </c>
      <c r="R63" s="226">
        <v>2.3482304329339451E-2</v>
      </c>
      <c r="S63" s="226">
        <v>2.1870476734037528E-2</v>
      </c>
      <c r="T63" s="226">
        <v>3.1963073571021558E-2</v>
      </c>
      <c r="U63" s="226">
        <v>5.9915997711691531E-2</v>
      </c>
      <c r="V63" s="226">
        <v>6.6222670052362459E-2</v>
      </c>
      <c r="W63" s="226">
        <v>7.3623580847191145E-2</v>
      </c>
      <c r="DA63" s="174" t="s">
        <v>1181</v>
      </c>
    </row>
    <row r="64" spans="1:105" ht="12" customHeight="1" x14ac:dyDescent="0.25">
      <c r="A64" s="202" t="s">
        <v>94</v>
      </c>
      <c r="B64" s="226">
        <v>0.30628430586068273</v>
      </c>
      <c r="C64" s="226">
        <v>0.40487918706819859</v>
      </c>
      <c r="D64" s="226">
        <v>0.42047192982323828</v>
      </c>
      <c r="E64" s="226">
        <v>0.24564244825492329</v>
      </c>
      <c r="F64" s="226">
        <v>0.28091732460172142</v>
      </c>
      <c r="G64" s="226">
        <v>0.40636714981933642</v>
      </c>
      <c r="H64" s="226">
        <v>0.38396627018120999</v>
      </c>
      <c r="I64" s="226">
        <v>0.35364024710040748</v>
      </c>
      <c r="J64" s="226">
        <v>0.47387682431455802</v>
      </c>
      <c r="K64" s="226">
        <v>2.0600095289256348</v>
      </c>
      <c r="L64" s="226">
        <v>0.6621251705665665</v>
      </c>
      <c r="M64" s="226">
        <v>0.36743930650677331</v>
      </c>
      <c r="N64" s="226">
        <v>1.11317724007385</v>
      </c>
      <c r="O64" s="226">
        <v>1.0970306434078529</v>
      </c>
      <c r="P64" s="226">
        <v>0.2056652241406825</v>
      </c>
      <c r="Q64" s="226">
        <v>0.228990128892581</v>
      </c>
      <c r="R64" s="226">
        <v>0.1397928838843977</v>
      </c>
      <c r="S64" s="226">
        <v>0.1301974870821262</v>
      </c>
      <c r="T64" s="226">
        <v>0.19027988776721411</v>
      </c>
      <c r="U64" s="226">
        <v>0.35668689041148899</v>
      </c>
      <c r="V64" s="226">
        <v>0.39423124303768431</v>
      </c>
      <c r="W64" s="226">
        <v>0.43828972421866552</v>
      </c>
      <c r="DA64" s="174" t="s">
        <v>1182</v>
      </c>
    </row>
    <row r="65" spans="1:105" ht="12" customHeight="1" x14ac:dyDescent="0.25">
      <c r="A65" s="202" t="s">
        <v>95</v>
      </c>
      <c r="B65" s="226">
        <v>0.36247790764793542</v>
      </c>
      <c r="C65" s="226">
        <v>0.47916186944764078</v>
      </c>
      <c r="D65" s="226">
        <v>0.49761539338010791</v>
      </c>
      <c r="E65" s="226">
        <v>0.29071016362641128</v>
      </c>
      <c r="F65" s="226">
        <v>0.33245687779381328</v>
      </c>
      <c r="G65" s="226">
        <v>0.48092282687957583</v>
      </c>
      <c r="H65" s="226">
        <v>0.45441208563253749</v>
      </c>
      <c r="I65" s="226">
        <v>0.4185221847029994</v>
      </c>
      <c r="J65" s="226">
        <v>0.56081841763880991</v>
      </c>
      <c r="K65" s="226">
        <v>2.4749478883681131</v>
      </c>
      <c r="L65" s="226">
        <v>0.78360445453960403</v>
      </c>
      <c r="M65" s="226">
        <v>0.43485294042707562</v>
      </c>
      <c r="N65" s="226">
        <v>1.3174104879105719</v>
      </c>
      <c r="O65" s="226">
        <v>1.2983014951769121</v>
      </c>
      <c r="P65" s="226">
        <v>0.24339836777783791</v>
      </c>
      <c r="Q65" s="226">
        <v>0.27100266388043132</v>
      </c>
      <c r="R65" s="226">
        <v>0.16544051093997619</v>
      </c>
      <c r="S65" s="226">
        <v>0.15408465858520001</v>
      </c>
      <c r="T65" s="226">
        <v>0.22519030281857361</v>
      </c>
      <c r="U65" s="226">
        <v>0.4221277918843635</v>
      </c>
      <c r="V65" s="226">
        <v>0.46656036032987103</v>
      </c>
      <c r="W65" s="226">
        <v>0.51870219641824133</v>
      </c>
      <c r="DA65" s="174" t="s">
        <v>1183</v>
      </c>
    </row>
    <row r="66" spans="1:105" ht="12" customHeight="1" x14ac:dyDescent="0.25">
      <c r="A66" s="56" t="s">
        <v>96</v>
      </c>
      <c r="B66" s="262">
        <v>0.13128182336821231</v>
      </c>
      <c r="C66" s="262">
        <v>0.17536909187378899</v>
      </c>
      <c r="D66" s="262">
        <v>0.1490080744193748</v>
      </c>
      <c r="E66" s="262">
        <v>0.11679818146574331</v>
      </c>
      <c r="F66" s="262">
        <v>0.13515693805251719</v>
      </c>
      <c r="G66" s="262">
        <v>0.1890547283604985</v>
      </c>
      <c r="H66" s="262">
        <v>0.17674292351885459</v>
      </c>
      <c r="I66" s="262">
        <v>0.17174106307860479</v>
      </c>
      <c r="J66" s="262">
        <v>0.19214760015473209</v>
      </c>
      <c r="K66" s="262">
        <v>0.74167189242617437</v>
      </c>
      <c r="L66" s="262">
        <v>0.23387972088038481</v>
      </c>
      <c r="M66" s="262">
        <v>0.13165475633626389</v>
      </c>
      <c r="N66" s="262">
        <v>0.40824743019575471</v>
      </c>
      <c r="O66" s="262">
        <v>0.48401710174228663</v>
      </c>
      <c r="P66" s="262">
        <v>7.4974437246561179E-2</v>
      </c>
      <c r="Q66" s="262">
        <v>9.2895467588102992E-2</v>
      </c>
      <c r="R66" s="262">
        <v>5.910228277490541E-2</v>
      </c>
      <c r="S66" s="262">
        <v>5.2074066625458409E-2</v>
      </c>
      <c r="T66" s="262">
        <v>7.2771940014512551E-2</v>
      </c>
      <c r="U66" s="262">
        <v>0.13151390848736991</v>
      </c>
      <c r="V66" s="262">
        <v>0.14467635523188879</v>
      </c>
      <c r="W66" s="262">
        <v>0.16371825762917139</v>
      </c>
      <c r="DA66" s="68" t="s">
        <v>1184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1.7952697634778731E-3</v>
      </c>
      <c r="F67" s="228">
        <v>0</v>
      </c>
      <c r="G67" s="228">
        <v>0</v>
      </c>
      <c r="H67" s="228">
        <v>2.2903994066800402E-3</v>
      </c>
      <c r="I67" s="228">
        <v>0</v>
      </c>
      <c r="J67" s="228">
        <v>0</v>
      </c>
      <c r="K67" s="228">
        <v>7.4372268202132609E-3</v>
      </c>
      <c r="L67" s="228">
        <v>4.462759453633584E-3</v>
      </c>
      <c r="M67" s="228">
        <v>3.378521864074367E-3</v>
      </c>
      <c r="N67" s="228">
        <v>0</v>
      </c>
      <c r="O67" s="228">
        <v>0</v>
      </c>
      <c r="P67" s="228">
        <v>0</v>
      </c>
      <c r="Q67" s="228">
        <v>3.7349501581314122E-2</v>
      </c>
      <c r="R67" s="228">
        <v>2.018661055005358E-2</v>
      </c>
      <c r="S67" s="228">
        <v>1.139636817413868E-2</v>
      </c>
      <c r="T67" s="228">
        <v>4.5362255424321414E-3</v>
      </c>
      <c r="U67" s="228">
        <v>6.3127657144046462E-3</v>
      </c>
      <c r="V67" s="228">
        <v>3.405480844417527E-3</v>
      </c>
      <c r="W67" s="228">
        <v>3.705544108271292E-3</v>
      </c>
      <c r="DA67" s="69" t="s">
        <v>1185</v>
      </c>
    </row>
    <row r="68" spans="1:105" ht="12" customHeight="1" x14ac:dyDescent="0.25">
      <c r="A68" s="37" t="s">
        <v>162</v>
      </c>
      <c r="B68" s="228">
        <v>9.612690543872969E-2</v>
      </c>
      <c r="C68" s="228">
        <v>0.13243474199989119</v>
      </c>
      <c r="D68" s="228">
        <v>6.5887164588591521E-2</v>
      </c>
      <c r="E68" s="228">
        <v>9.2100078335474442E-2</v>
      </c>
      <c r="F68" s="228">
        <v>0.1108163683852018</v>
      </c>
      <c r="G68" s="228">
        <v>0.15034075875739439</v>
      </c>
      <c r="H68" s="228">
        <v>0.13683105770616971</v>
      </c>
      <c r="I68" s="228">
        <v>0.14027372108049471</v>
      </c>
      <c r="J68" s="228">
        <v>0.1279987854227175</v>
      </c>
      <c r="K68" s="228">
        <v>6.3283652136063281E-2</v>
      </c>
      <c r="L68" s="228">
        <v>4.5763707800834018E-2</v>
      </c>
      <c r="M68" s="228">
        <v>2.172171029856295E-2</v>
      </c>
      <c r="N68" s="228">
        <v>0.1533724810053782</v>
      </c>
      <c r="O68" s="228">
        <v>0.36294608741332368</v>
      </c>
      <c r="P68" s="228">
        <v>1.0623454374651989E-2</v>
      </c>
      <c r="Q68" s="228">
        <v>1.725190580538008E-2</v>
      </c>
      <c r="R68" s="228">
        <v>1.715598501314922E-2</v>
      </c>
      <c r="S68" s="228">
        <v>1.5383021946054429E-2</v>
      </c>
      <c r="T68" s="228">
        <v>2.7585804535626819E-2</v>
      </c>
      <c r="U68" s="228">
        <v>3.3429452218419933E-2</v>
      </c>
      <c r="V68" s="228">
        <v>2.2711291771217279E-2</v>
      </c>
      <c r="W68" s="228">
        <v>5.0414515285306452E-2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1188</v>
      </c>
    </row>
    <row r="71" spans="1:105" ht="12" customHeight="1" x14ac:dyDescent="0.25">
      <c r="A71" s="37" t="s">
        <v>38</v>
      </c>
      <c r="B71" s="228">
        <v>3.5154917929482547E-2</v>
      </c>
      <c r="C71" s="228">
        <v>4.2934349873897833E-2</v>
      </c>
      <c r="D71" s="228">
        <v>8.3120909830783296E-2</v>
      </c>
      <c r="E71" s="228">
        <v>2.2902833366790939E-2</v>
      </c>
      <c r="F71" s="228">
        <v>2.4340569667315331E-2</v>
      </c>
      <c r="G71" s="228">
        <v>3.8713969603104137E-2</v>
      </c>
      <c r="H71" s="228">
        <v>3.7621466406004771E-2</v>
      </c>
      <c r="I71" s="228">
        <v>3.1467341998110139E-2</v>
      </c>
      <c r="J71" s="228">
        <v>6.4148814732014572E-2</v>
      </c>
      <c r="K71" s="228">
        <v>0.67095101346989783</v>
      </c>
      <c r="L71" s="228">
        <v>0.1836532536259172</v>
      </c>
      <c r="M71" s="228">
        <v>0.1065545241736266</v>
      </c>
      <c r="N71" s="228">
        <v>0.25487494919037651</v>
      </c>
      <c r="O71" s="228">
        <v>0.1210710143289629</v>
      </c>
      <c r="P71" s="228">
        <v>6.4350982871909185E-2</v>
      </c>
      <c r="Q71" s="228">
        <v>3.8294060201408797E-2</v>
      </c>
      <c r="R71" s="228">
        <v>2.175968721170261E-2</v>
      </c>
      <c r="S71" s="228">
        <v>2.529467650526529E-2</v>
      </c>
      <c r="T71" s="228">
        <v>4.0649909936453593E-2</v>
      </c>
      <c r="U71" s="228">
        <v>9.1771690554545357E-2</v>
      </c>
      <c r="V71" s="228">
        <v>0.11855958261625391</v>
      </c>
      <c r="W71" s="228">
        <v>0.10959819823559359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1.9984485012131588</v>
      </c>
      <c r="C72" s="263">
        <f t="shared" si="2"/>
        <v>2.5875360931490894</v>
      </c>
      <c r="D72" s="263">
        <f t="shared" si="2"/>
        <v>2.0156859864764711</v>
      </c>
      <c r="E72" s="263">
        <f t="shared" si="2"/>
        <v>1.822627209514275</v>
      </c>
      <c r="F72" s="263">
        <f t="shared" si="2"/>
        <v>2.0325327213554285</v>
      </c>
      <c r="G72" s="263">
        <f t="shared" si="2"/>
        <v>2.9082430235939789</v>
      </c>
      <c r="H72" s="263">
        <f t="shared" si="2"/>
        <v>2.7222573237528866</v>
      </c>
      <c r="I72" s="263">
        <f t="shared" si="2"/>
        <v>2.6699091692183488</v>
      </c>
      <c r="J72" s="263">
        <f t="shared" si="2"/>
        <v>2.9345752405902381</v>
      </c>
      <c r="K72" s="263">
        <f t="shared" si="2"/>
        <v>7.0904028552491472</v>
      </c>
      <c r="L72" s="263">
        <f t="shared" si="2"/>
        <v>3.131908827696738</v>
      </c>
      <c r="M72" s="263">
        <f t="shared" si="2"/>
        <v>1.9309544881549585</v>
      </c>
      <c r="N72" s="263">
        <f t="shared" si="2"/>
        <v>6.7454604248543344</v>
      </c>
      <c r="O72" s="263">
        <f t="shared" si="2"/>
        <v>7.6445444189047951</v>
      </c>
      <c r="P72" s="263">
        <f t="shared" si="2"/>
        <v>1.1056866694945993</v>
      </c>
      <c r="Q72" s="263">
        <f t="shared" si="2"/>
        <v>2.1366723852281782</v>
      </c>
      <c r="R72" s="263">
        <f t="shared" si="2"/>
        <v>1.399767398952749</v>
      </c>
      <c r="S72" s="263">
        <f t="shared" si="2"/>
        <v>1.3069283303782169</v>
      </c>
      <c r="T72" s="263">
        <f t="shared" si="2"/>
        <v>1.6648865101354722</v>
      </c>
      <c r="U72" s="263">
        <f t="shared" si="2"/>
        <v>2.54481236042405</v>
      </c>
      <c r="V72" s="263">
        <f t="shared" si="2"/>
        <v>3.4499118730199805</v>
      </c>
      <c r="W72" s="263">
        <f t="shared" si="2"/>
        <v>4.397510732516988</v>
      </c>
      <c r="DA72" s="70"/>
    </row>
    <row r="73" spans="1:105" ht="12" customHeight="1" x14ac:dyDescent="0.25">
      <c r="A73" s="60" t="s">
        <v>1054</v>
      </c>
      <c r="B73" s="264">
        <v>1.997095634326538</v>
      </c>
      <c r="C73" s="264">
        <v>2.585747729740369</v>
      </c>
      <c r="D73" s="264">
        <v>2.0138287494593379</v>
      </c>
      <c r="E73" s="264">
        <v>1.821542199515938</v>
      </c>
      <c r="F73" s="264">
        <v>2.0312919011793382</v>
      </c>
      <c r="G73" s="264">
        <v>2.9064480878095411</v>
      </c>
      <c r="H73" s="264">
        <v>2.7205613333199201</v>
      </c>
      <c r="I73" s="264">
        <v>2.6683471297311012</v>
      </c>
      <c r="J73" s="264">
        <v>2.9324821125660949</v>
      </c>
      <c r="K73" s="264">
        <v>7.0811656714825233</v>
      </c>
      <c r="L73" s="264">
        <v>3.1289842011294691</v>
      </c>
      <c r="M73" s="264">
        <v>1.929331497811986</v>
      </c>
      <c r="N73" s="264">
        <v>6.7405434878836203</v>
      </c>
      <c r="O73" s="264">
        <v>7.6396988019316883</v>
      </c>
      <c r="P73" s="264">
        <v>1.104778240083933</v>
      </c>
      <c r="Q73" s="264">
        <v>2.135660929019636</v>
      </c>
      <c r="R73" s="264">
        <v>1.399149929627767</v>
      </c>
      <c r="S73" s="264">
        <v>1.306353244206238</v>
      </c>
      <c r="T73" s="264">
        <v>1.664046038213064</v>
      </c>
      <c r="U73" s="264">
        <v>2.543236863822703</v>
      </c>
      <c r="V73" s="264">
        <v>3.4481705418966691</v>
      </c>
      <c r="W73" s="264">
        <v>4.3955747937721821</v>
      </c>
      <c r="DA73" s="72" t="s">
        <v>1190</v>
      </c>
    </row>
    <row r="74" spans="1:105" ht="12" customHeight="1" x14ac:dyDescent="0.25">
      <c r="A74" s="64" t="s">
        <v>30</v>
      </c>
      <c r="B74" s="231">
        <v>1.5339491370569419E-2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4.2450652523860453E-2</v>
      </c>
      <c r="E76" s="231">
        <v>2.3169497559703441E-2</v>
      </c>
      <c r="F76" s="231">
        <v>2.5873145824249998E-2</v>
      </c>
      <c r="G76" s="231">
        <v>3.3489296643518747E-2</v>
      </c>
      <c r="H76" s="231">
        <v>6.2902608523442469E-2</v>
      </c>
      <c r="I76" s="231">
        <v>6.5182415724795079E-2</v>
      </c>
      <c r="J76" s="231">
        <v>7.5167469427549774E-2</v>
      </c>
      <c r="K76" s="231">
        <v>0.19704837060161101</v>
      </c>
      <c r="L76" s="231">
        <v>0.12703137363081041</v>
      </c>
      <c r="M76" s="231">
        <v>7.8608331670117965E-2</v>
      </c>
      <c r="N76" s="231">
        <v>0.25975994886896953</v>
      </c>
      <c r="O76" s="231">
        <v>0.12421789060308989</v>
      </c>
      <c r="P76" s="231">
        <v>5.4554261776734989E-2</v>
      </c>
      <c r="Q76" s="231">
        <v>6.5314733289385904E-2</v>
      </c>
      <c r="R76" s="231">
        <v>4.6169636930786608E-2</v>
      </c>
      <c r="S76" s="231">
        <v>3.7054659668510459E-2</v>
      </c>
      <c r="T76" s="231">
        <v>2.624866175434212E-2</v>
      </c>
      <c r="U76" s="231">
        <v>8.3095175965620466E-2</v>
      </c>
      <c r="V76" s="231">
        <v>2.415680898310749E-2</v>
      </c>
      <c r="W76" s="231">
        <v>1.963221976871846E-2</v>
      </c>
      <c r="DA76" s="73" t="s">
        <v>1193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2.0014297973535052E-2</v>
      </c>
      <c r="F77" s="231">
        <v>0</v>
      </c>
      <c r="G77" s="231">
        <v>0</v>
      </c>
      <c r="H77" s="231">
        <v>2.720789744259168E-2</v>
      </c>
      <c r="I77" s="231">
        <v>0</v>
      </c>
      <c r="J77" s="231">
        <v>0</v>
      </c>
      <c r="K77" s="231">
        <v>0.17461780718104519</v>
      </c>
      <c r="L77" s="231">
        <v>5.6150253104153537E-2</v>
      </c>
      <c r="M77" s="231">
        <v>3.4665712977413263E-2</v>
      </c>
      <c r="N77" s="231">
        <v>0</v>
      </c>
      <c r="O77" s="231">
        <v>0</v>
      </c>
      <c r="P77" s="231">
        <v>0</v>
      </c>
      <c r="Q77" s="231">
        <v>0.19399746132369219</v>
      </c>
      <c r="R77" s="231">
        <v>9.7562697090177938E-2</v>
      </c>
      <c r="S77" s="231">
        <v>4.7046294686592313E-2</v>
      </c>
      <c r="T77" s="231">
        <v>2.245110087328063E-2</v>
      </c>
      <c r="U77" s="231">
        <v>3.9762192562993771E-2</v>
      </c>
      <c r="V77" s="231">
        <v>1.4567318639298721E-2</v>
      </c>
      <c r="W77" s="231">
        <v>1.3497065591645419E-2</v>
      </c>
      <c r="DA77" s="73" t="s">
        <v>1194</v>
      </c>
    </row>
    <row r="78" spans="1:105" ht="12" customHeight="1" x14ac:dyDescent="0.25">
      <c r="A78" s="64" t="s">
        <v>70</v>
      </c>
      <c r="B78" s="231">
        <v>2.2049564215552861E-2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1195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1196</v>
      </c>
    </row>
    <row r="80" spans="1:105" ht="12" customHeight="1" x14ac:dyDescent="0.25">
      <c r="A80" s="64" t="s">
        <v>162</v>
      </c>
      <c r="B80" s="231">
        <v>1.109653585805161</v>
      </c>
      <c r="C80" s="231">
        <v>1.6859516682848921</v>
      </c>
      <c r="D80" s="231">
        <v>0.89868616663687684</v>
      </c>
      <c r="E80" s="231">
        <v>0.98111277772799621</v>
      </c>
      <c r="F80" s="231">
        <v>1.3318740798261091</v>
      </c>
      <c r="G80" s="231">
        <v>1.716115057490583</v>
      </c>
      <c r="H80" s="231">
        <v>1.553161908530013</v>
      </c>
      <c r="I80" s="231">
        <v>1.5350161809347731</v>
      </c>
      <c r="J80" s="231">
        <v>1.410215392359093</v>
      </c>
      <c r="K80" s="231">
        <v>1.419767810158258</v>
      </c>
      <c r="L80" s="231">
        <v>0.55019638299547291</v>
      </c>
      <c r="M80" s="231">
        <v>0.21296866460365371</v>
      </c>
      <c r="N80" s="231">
        <v>1.303108552071222</v>
      </c>
      <c r="O80" s="231">
        <v>3.9112326366533079</v>
      </c>
      <c r="P80" s="231">
        <v>9.6415373905952201E-2</v>
      </c>
      <c r="Q80" s="231">
        <v>8.5624214769723872E-2</v>
      </c>
      <c r="R80" s="231">
        <v>7.9229029993769309E-2</v>
      </c>
      <c r="S80" s="231">
        <v>6.0680465029882377E-2</v>
      </c>
      <c r="T80" s="231">
        <v>0.13045987063392581</v>
      </c>
      <c r="U80" s="231">
        <v>0.20120010368257829</v>
      </c>
      <c r="V80" s="231">
        <v>9.2830630948436466E-2</v>
      </c>
      <c r="W80" s="231">
        <v>0.1754653046032823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0.15019793582562219</v>
      </c>
      <c r="F81" s="231">
        <v>0</v>
      </c>
      <c r="G81" s="231">
        <v>0</v>
      </c>
      <c r="H81" s="231">
        <v>0</v>
      </c>
      <c r="I81" s="231">
        <v>0</v>
      </c>
      <c r="J81" s="231">
        <v>0.21969753383613691</v>
      </c>
      <c r="K81" s="231">
        <v>0.14285485304110351</v>
      </c>
      <c r="L81" s="231">
        <v>0</v>
      </c>
      <c r="M81" s="231">
        <v>0</v>
      </c>
      <c r="N81" s="231">
        <v>5.1014087912050823E-2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0</v>
      </c>
      <c r="C82" s="231">
        <v>1.3311017199330139E-3</v>
      </c>
      <c r="D82" s="231">
        <v>1.551598306337242E-3</v>
      </c>
      <c r="E82" s="231">
        <v>7.5542359379399987E-2</v>
      </c>
      <c r="F82" s="231">
        <v>1.8976787558635001E-2</v>
      </c>
      <c r="G82" s="231">
        <v>4.1489903143716041E-2</v>
      </c>
      <c r="H82" s="231">
        <v>8.6385241981085156E-3</v>
      </c>
      <c r="I82" s="231">
        <v>5.7370972637837553E-2</v>
      </c>
      <c r="J82" s="231">
        <v>4.6406271610295063E-2</v>
      </c>
      <c r="K82" s="231">
        <v>6.2845482197068939E-2</v>
      </c>
      <c r="L82" s="231">
        <v>2.6280769997808109E-2</v>
      </c>
      <c r="M82" s="231">
        <v>2.0764420355868368E-3</v>
      </c>
      <c r="N82" s="231">
        <v>0</v>
      </c>
      <c r="O82" s="231">
        <v>4.4053909706271554E-3</v>
      </c>
      <c r="P82" s="231">
        <v>3.1122501054798471E-3</v>
      </c>
      <c r="Q82" s="231">
        <v>9.2537442300333755E-3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1199</v>
      </c>
    </row>
    <row r="83" spans="1:105" ht="12" customHeight="1" x14ac:dyDescent="0.25">
      <c r="A83" s="64" t="s">
        <v>79</v>
      </c>
      <c r="B83" s="231">
        <v>0.85005299293525516</v>
      </c>
      <c r="C83" s="231">
        <v>0.89846495973554397</v>
      </c>
      <c r="D83" s="231">
        <v>1.0711403319922641</v>
      </c>
      <c r="E83" s="231">
        <v>0.57150533104968049</v>
      </c>
      <c r="F83" s="231">
        <v>0.65456788797034371</v>
      </c>
      <c r="G83" s="231">
        <v>1.115353830531723</v>
      </c>
      <c r="H83" s="231">
        <v>1.0686503946257639</v>
      </c>
      <c r="I83" s="231">
        <v>1.010777560433695</v>
      </c>
      <c r="J83" s="231">
        <v>1.18099544533302</v>
      </c>
      <c r="K83" s="231">
        <v>5.0840313483034363</v>
      </c>
      <c r="L83" s="231">
        <v>2.369325421401224</v>
      </c>
      <c r="M83" s="231">
        <v>1.6010123465252151</v>
      </c>
      <c r="N83" s="231">
        <v>5.1266608990313776</v>
      </c>
      <c r="O83" s="231">
        <v>3.599842883704663</v>
      </c>
      <c r="P83" s="231">
        <v>0.95069635429576627</v>
      </c>
      <c r="Q83" s="231">
        <v>1.7814707754068</v>
      </c>
      <c r="R83" s="231">
        <v>1.176188565613034</v>
      </c>
      <c r="S83" s="231">
        <v>1.161571824821253</v>
      </c>
      <c r="T83" s="231">
        <v>1.484886404951516</v>
      </c>
      <c r="U83" s="231">
        <v>2.2191793916115099</v>
      </c>
      <c r="V83" s="231">
        <v>3.316615783325827</v>
      </c>
      <c r="W83" s="231">
        <v>4.1869802038085364</v>
      </c>
      <c r="DA83" s="73" t="s">
        <v>1200</v>
      </c>
    </row>
    <row r="84" spans="1:105" ht="12" customHeight="1" x14ac:dyDescent="0.25">
      <c r="A84" s="60" t="s">
        <v>1066</v>
      </c>
      <c r="B84" s="264">
        <v>1.352866886620827E-3</v>
      </c>
      <c r="C84" s="264">
        <v>1.7883634087202489E-3</v>
      </c>
      <c r="D84" s="264">
        <v>1.857237017133227E-3</v>
      </c>
      <c r="E84" s="264">
        <v>1.085009998337024E-3</v>
      </c>
      <c r="F84" s="264">
        <v>1.2408201760904171E-3</v>
      </c>
      <c r="G84" s="264">
        <v>1.7949357844379099E-3</v>
      </c>
      <c r="H84" s="264">
        <v>1.6959904329663759E-3</v>
      </c>
      <c r="I84" s="264">
        <v>1.5620394872474059E-3</v>
      </c>
      <c r="J84" s="264">
        <v>2.0931280241430661E-3</v>
      </c>
      <c r="K84" s="264">
        <v>9.237183766624045E-3</v>
      </c>
      <c r="L84" s="264">
        <v>2.9246265672689311E-3</v>
      </c>
      <c r="M84" s="264">
        <v>1.6229903429725359E-3</v>
      </c>
      <c r="N84" s="264">
        <v>4.9169369707140354E-3</v>
      </c>
      <c r="O84" s="264">
        <v>4.8456169731070191E-3</v>
      </c>
      <c r="P84" s="264">
        <v>9.0842941066637524E-4</v>
      </c>
      <c r="Q84" s="264">
        <v>1.011456208542143E-3</v>
      </c>
      <c r="R84" s="264">
        <v>6.174693249821826E-4</v>
      </c>
      <c r="S84" s="264">
        <v>5.7508617197895532E-4</v>
      </c>
      <c r="T84" s="264">
        <v>8.4047192240820784E-4</v>
      </c>
      <c r="U84" s="264">
        <v>1.575496601347082E-3</v>
      </c>
      <c r="V84" s="264">
        <v>1.741331123311452E-3</v>
      </c>
      <c r="W84" s="264">
        <v>1.9359387448056749E-3</v>
      </c>
      <c r="DA84" s="72" t="s">
        <v>1201</v>
      </c>
    </row>
    <row r="85" spans="1:105" ht="12" customHeight="1" x14ac:dyDescent="0.25">
      <c r="A85" s="57" t="s">
        <v>1012</v>
      </c>
      <c r="B85" s="263">
        <v>0.60042624289530033</v>
      </c>
      <c r="C85" s="263">
        <v>0.80502167114552481</v>
      </c>
      <c r="D85" s="263">
        <v>0.59445136555684197</v>
      </c>
      <c r="E85" s="263">
        <v>0.55086279353632162</v>
      </c>
      <c r="F85" s="263">
        <v>0.63535352855160176</v>
      </c>
      <c r="G85" s="263">
        <v>0.88557243755845727</v>
      </c>
      <c r="H85" s="263">
        <v>0.82736820454882976</v>
      </c>
      <c r="I85" s="263">
        <v>0.81219198208244792</v>
      </c>
      <c r="J85" s="263">
        <v>0.86508289383053605</v>
      </c>
      <c r="K85" s="263">
        <v>2.3155363567373222</v>
      </c>
      <c r="L85" s="263">
        <v>0.82198463812628886</v>
      </c>
      <c r="M85" s="263">
        <v>0.4628339023879019</v>
      </c>
      <c r="N85" s="263">
        <v>1.648393687631617</v>
      </c>
      <c r="O85" s="263">
        <v>2.2463794994180191</v>
      </c>
      <c r="P85" s="263">
        <v>0.25646686565290688</v>
      </c>
      <c r="Q85" s="263">
        <v>0.43825409862886139</v>
      </c>
      <c r="R85" s="263">
        <v>0.28542760652532301</v>
      </c>
      <c r="S85" s="263">
        <v>0.24229404708422289</v>
      </c>
      <c r="T85" s="263">
        <v>0.31502846163132697</v>
      </c>
      <c r="U85" s="263">
        <v>0.52348650283182441</v>
      </c>
      <c r="V85" s="263">
        <v>0.53182292498824446</v>
      </c>
      <c r="W85" s="263">
        <v>0.67008563491115436</v>
      </c>
      <c r="DA85" s="70" t="s">
        <v>1202</v>
      </c>
    </row>
    <row r="86" spans="1:105" ht="12" customHeight="1" x14ac:dyDescent="0.25">
      <c r="A86" s="60" t="s">
        <v>1014</v>
      </c>
      <c r="B86" s="264">
        <v>0.57998886024426988</v>
      </c>
      <c r="C86" s="264">
        <v>0.77983403525187001</v>
      </c>
      <c r="D86" s="264">
        <v>0.53074537099741814</v>
      </c>
      <c r="E86" s="264">
        <v>0.53808782417135748</v>
      </c>
      <c r="F86" s="264">
        <v>0.62200097660886688</v>
      </c>
      <c r="G86" s="264">
        <v>0.86383391620256966</v>
      </c>
      <c r="H86" s="264">
        <v>0.80647887125794815</v>
      </c>
      <c r="I86" s="264">
        <v>0.79514321669322796</v>
      </c>
      <c r="J86" s="264">
        <v>0.82592618983912514</v>
      </c>
      <c r="K86" s="264">
        <v>1.259072661656216</v>
      </c>
      <c r="L86" s="264">
        <v>0.63202399406581655</v>
      </c>
      <c r="M86" s="264">
        <v>0.35064972025605179</v>
      </c>
      <c r="N86" s="264">
        <v>1.4483733744112921</v>
      </c>
      <c r="O86" s="264">
        <v>2.176274696661455</v>
      </c>
      <c r="P86" s="264">
        <v>0.18507445670428771</v>
      </c>
      <c r="Q86" s="264">
        <v>0.41517947210689149</v>
      </c>
      <c r="R86" s="264">
        <v>0.27304698525505111</v>
      </c>
      <c r="S86" s="264">
        <v>0.22661769298264811</v>
      </c>
      <c r="T86" s="264">
        <v>0.28452100218955778</v>
      </c>
      <c r="U86" s="264">
        <v>0.44728821730227603</v>
      </c>
      <c r="V86" s="264">
        <v>0.38875509177423312</v>
      </c>
      <c r="W86" s="264">
        <v>0.56667972181790538</v>
      </c>
      <c r="DA86" s="72" t="s">
        <v>1203</v>
      </c>
    </row>
    <row r="87" spans="1:105" ht="12" customHeight="1" x14ac:dyDescent="0.25">
      <c r="A87" s="59" t="s">
        <v>30</v>
      </c>
      <c r="B87" s="232">
        <v>7.8124685613026679E-3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1204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2.3884727552431071E-2</v>
      </c>
      <c r="E88" s="297">
        <v>1.214790776090754E-2</v>
      </c>
      <c r="F88" s="297">
        <v>1.1824877995897961E-2</v>
      </c>
      <c r="G88" s="297">
        <v>1.649574010885671E-2</v>
      </c>
      <c r="H88" s="297">
        <v>3.0810490796742428E-2</v>
      </c>
      <c r="I88" s="297">
        <v>3.2314678082282021E-2</v>
      </c>
      <c r="J88" s="297">
        <v>4.1700471658144937E-2</v>
      </c>
      <c r="K88" s="297">
        <v>0.13847901610866481</v>
      </c>
      <c r="L88" s="297">
        <v>0.1094340877029203</v>
      </c>
      <c r="M88" s="297">
        <v>8.4523946931443841E-2</v>
      </c>
      <c r="N88" s="297">
        <v>0.24024764363233181</v>
      </c>
      <c r="O88" s="297">
        <v>6.68333698595973E-2</v>
      </c>
      <c r="P88" s="297">
        <v>6.6775654004549795E-2</v>
      </c>
      <c r="Q88" s="297">
        <v>7.9401379325743468E-2</v>
      </c>
      <c r="R88" s="297">
        <v>5.695747350853464E-2</v>
      </c>
      <c r="S88" s="297">
        <v>5.8294109343870297E-2</v>
      </c>
      <c r="T88" s="297">
        <v>4.1709547696124089E-2</v>
      </c>
      <c r="U88" s="297">
        <v>0.1147853565244451</v>
      </c>
      <c r="V88" s="297">
        <v>7.1411570704148192E-2</v>
      </c>
      <c r="W88" s="297">
        <v>5.3290384723546587E-2</v>
      </c>
      <c r="DA88" s="122" t="s">
        <v>1205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1.0297786127955221E-2</v>
      </c>
      <c r="F89" s="297">
        <v>0</v>
      </c>
      <c r="G89" s="297">
        <v>0</v>
      </c>
      <c r="H89" s="297">
        <v>1.3078067652300421E-2</v>
      </c>
      <c r="I89" s="297">
        <v>0</v>
      </c>
      <c r="J89" s="297">
        <v>0</v>
      </c>
      <c r="K89" s="297">
        <v>0.12042545288578239</v>
      </c>
      <c r="L89" s="297">
        <v>4.7469207656807608E-2</v>
      </c>
      <c r="M89" s="297">
        <v>3.6578842895752223E-2</v>
      </c>
      <c r="N89" s="297">
        <v>0</v>
      </c>
      <c r="O89" s="297">
        <v>0</v>
      </c>
      <c r="P89" s="297">
        <v>0</v>
      </c>
      <c r="Q89" s="297">
        <v>0.23143635072205959</v>
      </c>
      <c r="R89" s="297">
        <v>0.1181127257704368</v>
      </c>
      <c r="S89" s="297">
        <v>7.2631648933564635E-2</v>
      </c>
      <c r="T89" s="297">
        <v>3.5009393884499522E-2</v>
      </c>
      <c r="U89" s="297">
        <v>5.3901349282357222E-2</v>
      </c>
      <c r="V89" s="297">
        <v>4.2259784410857121E-2</v>
      </c>
      <c r="W89" s="297">
        <v>3.595319116430442E-2</v>
      </c>
      <c r="DA89" s="122" t="s">
        <v>1206</v>
      </c>
    </row>
    <row r="90" spans="1:105" ht="12" customHeight="1" x14ac:dyDescent="0.25">
      <c r="A90" s="59" t="s">
        <v>70</v>
      </c>
      <c r="B90" s="297">
        <v>1.125514603090377E-2</v>
      </c>
      <c r="C90" s="297">
        <v>0</v>
      </c>
      <c r="D90" s="297">
        <v>0</v>
      </c>
      <c r="E90" s="297">
        <v>0</v>
      </c>
      <c r="F90" s="297">
        <v>0</v>
      </c>
      <c r="G90" s="297">
        <v>0</v>
      </c>
      <c r="H90" s="297">
        <v>0</v>
      </c>
      <c r="I90" s="297">
        <v>0</v>
      </c>
      <c r="J90" s="297">
        <v>0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0</v>
      </c>
      <c r="U90" s="297">
        <v>0</v>
      </c>
      <c r="V90" s="297">
        <v>0</v>
      </c>
      <c r="W90" s="297">
        <v>0</v>
      </c>
      <c r="DA90" s="122" t="s">
        <v>1207</v>
      </c>
    </row>
    <row r="91" spans="1:105" ht="12" customHeight="1" x14ac:dyDescent="0.25">
      <c r="A91" s="59" t="s">
        <v>162</v>
      </c>
      <c r="B91" s="297">
        <v>0.56092124565206347</v>
      </c>
      <c r="C91" s="297">
        <v>0.77983403525187001</v>
      </c>
      <c r="D91" s="297">
        <v>0.50686064344498705</v>
      </c>
      <c r="E91" s="297">
        <v>0.51564213028249473</v>
      </c>
      <c r="F91" s="297">
        <v>0.61017609861296895</v>
      </c>
      <c r="G91" s="297">
        <v>0.84733817609371298</v>
      </c>
      <c r="H91" s="297">
        <v>0.76259031280890532</v>
      </c>
      <c r="I91" s="297">
        <v>0.76282853861094591</v>
      </c>
      <c r="J91" s="297">
        <v>0.78422571818098019</v>
      </c>
      <c r="K91" s="297">
        <v>1.0001681926617689</v>
      </c>
      <c r="L91" s="297">
        <v>0.47512069870608858</v>
      </c>
      <c r="M91" s="297">
        <v>0.22954693042885579</v>
      </c>
      <c r="N91" s="297">
        <v>1.2081257307789599</v>
      </c>
      <c r="O91" s="297">
        <v>2.109441326801857</v>
      </c>
      <c r="P91" s="297">
        <v>0.118298802699738</v>
      </c>
      <c r="Q91" s="297">
        <v>0.1043417420590884</v>
      </c>
      <c r="R91" s="297">
        <v>9.7976785976079686E-2</v>
      </c>
      <c r="S91" s="297">
        <v>9.5691934705213144E-2</v>
      </c>
      <c r="T91" s="297">
        <v>0.20780206060893419</v>
      </c>
      <c r="U91" s="297">
        <v>0.27860151149547369</v>
      </c>
      <c r="V91" s="297">
        <v>0.27508373665922781</v>
      </c>
      <c r="W91" s="297">
        <v>0.4774361459300544</v>
      </c>
      <c r="DA91" s="122" t="s">
        <v>1208</v>
      </c>
    </row>
    <row r="92" spans="1:105" ht="12" customHeight="1" x14ac:dyDescent="0.25">
      <c r="A92" s="60" t="s">
        <v>1021</v>
      </c>
      <c r="B92" s="264">
        <v>2.0437382651030421E-2</v>
      </c>
      <c r="C92" s="264">
        <v>2.5187635893654789E-2</v>
      </c>
      <c r="D92" s="264">
        <v>6.3705994559423815E-2</v>
      </c>
      <c r="E92" s="264">
        <v>1.277496936496412E-2</v>
      </c>
      <c r="F92" s="264">
        <v>1.335255194273492E-2</v>
      </c>
      <c r="G92" s="264">
        <v>2.1738521355887601E-2</v>
      </c>
      <c r="H92" s="264">
        <v>2.0889333290881641E-2</v>
      </c>
      <c r="I92" s="264">
        <v>1.704876538921998E-2</v>
      </c>
      <c r="J92" s="264">
        <v>3.9156703991410927E-2</v>
      </c>
      <c r="K92" s="264">
        <v>1.056463695081105</v>
      </c>
      <c r="L92" s="264">
        <v>0.18996064406047231</v>
      </c>
      <c r="M92" s="264">
        <v>0.11218418213185009</v>
      </c>
      <c r="N92" s="264">
        <v>0.2000203132203254</v>
      </c>
      <c r="O92" s="264">
        <v>7.0104802756564166E-2</v>
      </c>
      <c r="P92" s="264">
        <v>7.1392408948619118E-2</v>
      </c>
      <c r="Q92" s="264">
        <v>2.307462652196994E-2</v>
      </c>
      <c r="R92" s="264">
        <v>1.2380621270271831E-2</v>
      </c>
      <c r="S92" s="264">
        <v>1.567635410157479E-2</v>
      </c>
      <c r="T92" s="264">
        <v>3.0507459441769191E-2</v>
      </c>
      <c r="U92" s="264">
        <v>7.6198285529548437E-2</v>
      </c>
      <c r="V92" s="264">
        <v>0.1430678332140114</v>
      </c>
      <c r="W92" s="264">
        <v>0.1034059130932489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0.170152221608392</v>
      </c>
      <c r="C93" s="263">
        <f t="shared" si="3"/>
        <v>0.22486002781702116</v>
      </c>
      <c r="D93" s="263">
        <f t="shared" si="3"/>
        <v>0.19981130185174883</v>
      </c>
      <c r="E93" s="263">
        <f t="shared" si="3"/>
        <v>0.15011860374754371</v>
      </c>
      <c r="F93" s="263">
        <f t="shared" si="3"/>
        <v>0.17172797158381981</v>
      </c>
      <c r="G93" s="263">
        <f t="shared" si="3"/>
        <v>0.24251614014616993</v>
      </c>
      <c r="H93" s="263">
        <f t="shared" si="3"/>
        <v>0.22731117617875052</v>
      </c>
      <c r="I93" s="263">
        <f t="shared" si="3"/>
        <v>0.21984398010509876</v>
      </c>
      <c r="J93" s="263">
        <f t="shared" si="3"/>
        <v>0.25243918899819751</v>
      </c>
      <c r="K93" s="263">
        <f t="shared" si="3"/>
        <v>1.0210325474646438</v>
      </c>
      <c r="L93" s="263">
        <f t="shared" si="3"/>
        <v>0.33009301094738158</v>
      </c>
      <c r="M93" s="263">
        <f t="shared" si="3"/>
        <v>0.19022563105831253</v>
      </c>
      <c r="N93" s="263">
        <f t="shared" si="3"/>
        <v>0.57532976448716777</v>
      </c>
      <c r="O93" s="263">
        <f t="shared" si="3"/>
        <v>0.62989315046324557</v>
      </c>
      <c r="P93" s="263">
        <f t="shared" si="3"/>
        <v>0.10785014912161453</v>
      </c>
      <c r="Q93" s="263">
        <f t="shared" si="3"/>
        <v>0.14197065697135436</v>
      </c>
      <c r="R93" s="263">
        <f t="shared" si="3"/>
        <v>8.8582216963858207E-2</v>
      </c>
      <c r="S93" s="263">
        <f t="shared" si="3"/>
        <v>8.1236899708738999E-2</v>
      </c>
      <c r="T93" s="263">
        <f t="shared" si="3"/>
        <v>0.1104981178533679</v>
      </c>
      <c r="U93" s="263">
        <f t="shared" si="3"/>
        <v>0.19705402259788848</v>
      </c>
      <c r="V93" s="263">
        <f t="shared" si="3"/>
        <v>0.23161255873715281</v>
      </c>
      <c r="W93" s="263">
        <f t="shared" si="3"/>
        <v>0.26306516410375935</v>
      </c>
      <c r="DA93" s="70"/>
    </row>
    <row r="94" spans="1:105" ht="12" customHeight="1" x14ac:dyDescent="0.25">
      <c r="A94" s="60" t="s">
        <v>1024</v>
      </c>
      <c r="B94" s="264">
        <v>9.2951552953287511E-2</v>
      </c>
      <c r="C94" s="264">
        <v>0.1280600356130692</v>
      </c>
      <c r="D94" s="264">
        <v>6.3710719077522029E-2</v>
      </c>
      <c r="E94" s="264">
        <v>9.0459247796477571E-2</v>
      </c>
      <c r="F94" s="264">
        <v>0.1071557800288658</v>
      </c>
      <c r="G94" s="264">
        <v>0.14537456433134119</v>
      </c>
      <c r="H94" s="264">
        <v>0.13407794805017531</v>
      </c>
      <c r="I94" s="264">
        <v>0.13564007031599479</v>
      </c>
      <c r="J94" s="264">
        <v>0.12377061163962751</v>
      </c>
      <c r="K94" s="264">
        <v>6.2481064153793932E-2</v>
      </c>
      <c r="L94" s="264">
        <v>4.5532159177649079E-2</v>
      </c>
      <c r="M94" s="264">
        <v>2.1828520013818051E-2</v>
      </c>
      <c r="N94" s="264">
        <v>0.14830613993743141</v>
      </c>
      <c r="O94" s="264">
        <v>0.35095691793481593</v>
      </c>
      <c r="P94" s="264">
        <v>1.0272530644208661E-2</v>
      </c>
      <c r="Q94" s="264">
        <v>2.768739541919165E-2</v>
      </c>
      <c r="R94" s="264">
        <v>2.4816215970121701E-2</v>
      </c>
      <c r="S94" s="264">
        <v>1.9115942452966151E-2</v>
      </c>
      <c r="T94" s="264">
        <v>2.8637635706669811E-2</v>
      </c>
      <c r="U94" s="264">
        <v>3.433448651129048E-2</v>
      </c>
      <c r="V94" s="264">
        <v>2.2705123550251911E-2</v>
      </c>
      <c r="W94" s="264">
        <v>5.0089705217832431E-2</v>
      </c>
      <c r="DA94" s="72" t="s">
        <v>1210</v>
      </c>
    </row>
    <row r="95" spans="1:105" ht="12" customHeight="1" x14ac:dyDescent="0.25">
      <c r="A95" s="60" t="s">
        <v>1026</v>
      </c>
      <c r="B95" s="264">
        <v>3.4242411212043897E-2</v>
      </c>
      <c r="C95" s="264">
        <v>4.4335501780933442E-2</v>
      </c>
      <c r="D95" s="264">
        <v>3.4529318959167887E-2</v>
      </c>
      <c r="E95" s="264">
        <v>3.1232353605814871E-2</v>
      </c>
      <c r="F95" s="264">
        <v>3.4828743990186081E-2</v>
      </c>
      <c r="G95" s="264">
        <v>4.9834263757125699E-2</v>
      </c>
      <c r="H95" s="264">
        <v>4.6647029967867348E-2</v>
      </c>
      <c r="I95" s="264">
        <v>4.5751759756633523E-2</v>
      </c>
      <c r="J95" s="264">
        <v>5.0280645876186837E-2</v>
      </c>
      <c r="K95" s="264">
        <v>0.1214144093130929</v>
      </c>
      <c r="L95" s="264">
        <v>5.3649891296865718E-2</v>
      </c>
      <c r="M95" s="264">
        <v>3.3080520219906782E-2</v>
      </c>
      <c r="N95" s="264">
        <v>0.1155740656268623</v>
      </c>
      <c r="O95" s="264">
        <v>0.13099107694966311</v>
      </c>
      <c r="P95" s="264">
        <v>1.8942643579424451E-2</v>
      </c>
      <c r="Q95" s="264">
        <v>3.6618266288307749E-2</v>
      </c>
      <c r="R95" s="264">
        <v>2.3989971443592179E-2</v>
      </c>
      <c r="S95" s="264">
        <v>2.239886974235079E-2</v>
      </c>
      <c r="T95" s="264">
        <v>2.8531907905091081E-2</v>
      </c>
      <c r="U95" s="264">
        <v>4.3606606015146203E-2</v>
      </c>
      <c r="V95" s="264">
        <v>5.9122693773600313E-2</v>
      </c>
      <c r="W95" s="264">
        <v>7.5366986444992581E-2</v>
      </c>
      <c r="DA95" s="72" t="s">
        <v>1211</v>
      </c>
    </row>
    <row r="96" spans="1:105" ht="12" customHeight="1" x14ac:dyDescent="0.25">
      <c r="A96" s="64" t="s">
        <v>30</v>
      </c>
      <c r="B96" s="231">
        <v>2.6301252792621812E-4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7.2786334062154533E-4</v>
      </c>
      <c r="E98" s="231">
        <v>3.9726663529729059E-4</v>
      </c>
      <c r="F98" s="231">
        <v>4.4362367201403869E-4</v>
      </c>
      <c r="G98" s="231">
        <v>5.7421099278312699E-4</v>
      </c>
      <c r="H98" s="231">
        <v>1.0785347232989599E-3</v>
      </c>
      <c r="I98" s="231">
        <v>1.117624536691507E-3</v>
      </c>
      <c r="J98" s="231">
        <v>1.288829314763824E-3</v>
      </c>
      <c r="K98" s="231">
        <v>3.3786120298034432E-3</v>
      </c>
      <c r="L98" s="231">
        <v>2.1780932559916492E-3</v>
      </c>
      <c r="M98" s="231">
        <v>1.347826699670605E-3</v>
      </c>
      <c r="N98" s="231">
        <v>4.4538713282953318E-3</v>
      </c>
      <c r="O98" s="231">
        <v>2.1298529809054738E-3</v>
      </c>
      <c r="P98" s="231">
        <v>9.35393094361452E-4</v>
      </c>
      <c r="Q98" s="231">
        <v>1.119893267532143E-3</v>
      </c>
      <c r="R98" s="231">
        <v>7.9162943732932159E-4</v>
      </c>
      <c r="S98" s="231">
        <v>6.3534308116363779E-4</v>
      </c>
      <c r="T98" s="231">
        <v>4.5006230753748153E-4</v>
      </c>
      <c r="U98" s="231">
        <v>1.42475860256509E-3</v>
      </c>
      <c r="V98" s="231">
        <v>4.1419518051738529E-4</v>
      </c>
      <c r="W98" s="231">
        <v>3.3661609928478599E-4</v>
      </c>
      <c r="DA98" s="73" t="s">
        <v>1214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3.4316725225894042E-4</v>
      </c>
      <c r="F99" s="231">
        <v>0</v>
      </c>
      <c r="G99" s="231">
        <v>0</v>
      </c>
      <c r="H99" s="231">
        <v>4.6650946325788641E-4</v>
      </c>
      <c r="I99" s="231">
        <v>0</v>
      </c>
      <c r="J99" s="231">
        <v>0</v>
      </c>
      <c r="K99" s="231">
        <v>2.9940152367591011E-3</v>
      </c>
      <c r="L99" s="231">
        <v>9.6275812905732426E-4</v>
      </c>
      <c r="M99" s="231">
        <v>5.9438195063280701E-4</v>
      </c>
      <c r="N99" s="231">
        <v>0</v>
      </c>
      <c r="O99" s="231">
        <v>0</v>
      </c>
      <c r="P99" s="231">
        <v>0</v>
      </c>
      <c r="Q99" s="231">
        <v>3.3263008193288581E-3</v>
      </c>
      <c r="R99" s="231">
        <v>1.672820237196368E-3</v>
      </c>
      <c r="S99" s="231">
        <v>8.0666070315883677E-4</v>
      </c>
      <c r="T99" s="231">
        <v>3.8494893036266709E-4</v>
      </c>
      <c r="U99" s="231">
        <v>6.8176672415272204E-4</v>
      </c>
      <c r="V99" s="231">
        <v>2.4977277328631833E-4</v>
      </c>
      <c r="W99" s="231">
        <v>2.3142210227749299E-4</v>
      </c>
      <c r="DA99" s="73" t="s">
        <v>1215</v>
      </c>
    </row>
    <row r="100" spans="1:105" ht="12" customHeight="1" x14ac:dyDescent="0.25">
      <c r="A100" s="64" t="s">
        <v>70</v>
      </c>
      <c r="B100" s="231">
        <v>3.7806414071399282E-4</v>
      </c>
      <c r="C100" s="231">
        <v>0</v>
      </c>
      <c r="D100" s="231">
        <v>0</v>
      </c>
      <c r="E100" s="231">
        <v>0</v>
      </c>
      <c r="F100" s="231">
        <v>0</v>
      </c>
      <c r="G100" s="231">
        <v>0</v>
      </c>
      <c r="H100" s="231">
        <v>0</v>
      </c>
      <c r="I100" s="231">
        <v>0</v>
      </c>
      <c r="J100" s="231">
        <v>0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1216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1217</v>
      </c>
    </row>
    <row r="102" spans="1:105" ht="12" customHeight="1" x14ac:dyDescent="0.25">
      <c r="A102" s="64" t="s">
        <v>162</v>
      </c>
      <c r="B102" s="231">
        <v>1.9026236768512481E-2</v>
      </c>
      <c r="C102" s="231">
        <v>2.890750413588019E-2</v>
      </c>
      <c r="D102" s="231">
        <v>1.5408967272081931E-2</v>
      </c>
      <c r="E102" s="231">
        <v>1.6822262591186219E-2</v>
      </c>
      <c r="F102" s="231">
        <v>2.283645266664841E-2</v>
      </c>
      <c r="G102" s="231">
        <v>2.9424688770895699E-2</v>
      </c>
      <c r="H102" s="231">
        <v>2.663067698743548E-2</v>
      </c>
      <c r="I102" s="231">
        <v>2.6319548438868259E-2</v>
      </c>
      <c r="J102" s="231">
        <v>2.417970102818736E-2</v>
      </c>
      <c r="K102" s="231">
        <v>2.4343487785679591E-2</v>
      </c>
      <c r="L102" s="231">
        <v>9.4337248903272556E-3</v>
      </c>
      <c r="M102" s="231">
        <v>3.6515830605665352E-3</v>
      </c>
      <c r="N102" s="231">
        <v>2.2343235910683469E-2</v>
      </c>
      <c r="O102" s="231">
        <v>6.7062405018682603E-2</v>
      </c>
      <c r="P102" s="231">
        <v>1.653148113542351E-3</v>
      </c>
      <c r="Q102" s="231">
        <v>1.468121767159122E-3</v>
      </c>
      <c r="R102" s="231">
        <v>1.3584692582300319E-3</v>
      </c>
      <c r="S102" s="231">
        <v>1.0404336178882949E-3</v>
      </c>
      <c r="T102" s="231">
        <v>2.2368786252058418E-3</v>
      </c>
      <c r="U102" s="231">
        <v>3.4497980806652848E-3</v>
      </c>
      <c r="V102" s="231">
        <v>1.5916837348061139E-3</v>
      </c>
      <c r="W102" s="231">
        <v>3.008546516450761E-3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2.5753095612146312E-3</v>
      </c>
      <c r="F103" s="231">
        <v>0</v>
      </c>
      <c r="G103" s="231">
        <v>0</v>
      </c>
      <c r="H103" s="231">
        <v>0</v>
      </c>
      <c r="I103" s="231">
        <v>0</v>
      </c>
      <c r="J103" s="231">
        <v>3.766956958185845E-3</v>
      </c>
      <c r="K103" s="231">
        <v>2.449404293610177E-3</v>
      </c>
      <c r="L103" s="231">
        <v>0</v>
      </c>
      <c r="M103" s="231">
        <v>0</v>
      </c>
      <c r="N103" s="231">
        <v>8.7469290196554538E-4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0</v>
      </c>
      <c r="C104" s="231">
        <v>2.282320970291225E-5</v>
      </c>
      <c r="D104" s="231">
        <v>2.6603867300239421E-5</v>
      </c>
      <c r="E104" s="231">
        <v>1.295257217198675E-3</v>
      </c>
      <c r="F104" s="231">
        <v>3.2537798986552159E-4</v>
      </c>
      <c r="G104" s="231">
        <v>7.1139023098114752E-4</v>
      </c>
      <c r="H104" s="231">
        <v>1.4811704195456549E-4</v>
      </c>
      <c r="I104" s="231">
        <v>9.8368871421734838E-4</v>
      </c>
      <c r="J104" s="231">
        <v>7.9568680036366216E-4</v>
      </c>
      <c r="K104" s="231">
        <v>1.07755522931525E-3</v>
      </c>
      <c r="L104" s="231">
        <v>4.5061283884763049E-4</v>
      </c>
      <c r="M104" s="231">
        <v>3.5602892930320351E-5</v>
      </c>
      <c r="N104" s="231">
        <v>0</v>
      </c>
      <c r="O104" s="231">
        <v>7.553529564292014E-5</v>
      </c>
      <c r="P104" s="231">
        <v>5.3362966737697478E-5</v>
      </c>
      <c r="Q104" s="231">
        <v>1.586656691494579E-4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1220</v>
      </c>
    </row>
    <row r="105" spans="1:105" ht="12" customHeight="1" x14ac:dyDescent="0.25">
      <c r="A105" s="64" t="s">
        <v>79</v>
      </c>
      <c r="B105" s="231">
        <v>1.45750977748912E-2</v>
      </c>
      <c r="C105" s="231">
        <v>1.540517443535034E-2</v>
      </c>
      <c r="D105" s="231">
        <v>1.8365884479164169E-2</v>
      </c>
      <c r="E105" s="231">
        <v>9.7990903486591119E-3</v>
      </c>
      <c r="F105" s="231">
        <v>1.1223289661658109E-2</v>
      </c>
      <c r="G105" s="231">
        <v>1.9123973762465721E-2</v>
      </c>
      <c r="H105" s="231">
        <v>1.8323191751920459E-2</v>
      </c>
      <c r="I105" s="231">
        <v>1.73308980668564E-2</v>
      </c>
      <c r="J105" s="231">
        <v>2.024947177468616E-2</v>
      </c>
      <c r="K105" s="231">
        <v>8.7171334737925377E-2</v>
      </c>
      <c r="L105" s="231">
        <v>4.0624702182641859E-2</v>
      </c>
      <c r="M105" s="231">
        <v>2.7451125616106509E-2</v>
      </c>
      <c r="N105" s="231">
        <v>8.7902265485917924E-2</v>
      </c>
      <c r="O105" s="231">
        <v>6.1723283654432103E-2</v>
      </c>
      <c r="P105" s="231">
        <v>1.6300739404782948E-2</v>
      </c>
      <c r="Q105" s="231">
        <v>3.0545284765138171E-2</v>
      </c>
      <c r="R105" s="231">
        <v>2.0167052510836461E-2</v>
      </c>
      <c r="S105" s="231">
        <v>1.9916432340140022E-2</v>
      </c>
      <c r="T105" s="231">
        <v>2.546001804198509E-2</v>
      </c>
      <c r="U105" s="231">
        <v>3.8050282607763108E-2</v>
      </c>
      <c r="V105" s="231">
        <v>5.6867042084990493E-2</v>
      </c>
      <c r="W105" s="231">
        <v>7.1790401726979536E-2</v>
      </c>
      <c r="DA105" s="73" t="s">
        <v>1221</v>
      </c>
    </row>
    <row r="106" spans="1:105" ht="12" customHeight="1" x14ac:dyDescent="0.25">
      <c r="A106" s="60" t="s">
        <v>1038</v>
      </c>
      <c r="B106" s="264">
        <v>4.2958257443060588E-2</v>
      </c>
      <c r="C106" s="264">
        <v>5.2464490423018519E-2</v>
      </c>
      <c r="D106" s="264">
        <v>0.1015712638150589</v>
      </c>
      <c r="E106" s="264">
        <v>2.8427002345251251E-2</v>
      </c>
      <c r="F106" s="264">
        <v>2.974344756476793E-2</v>
      </c>
      <c r="G106" s="264">
        <v>4.7307312057703027E-2</v>
      </c>
      <c r="H106" s="264">
        <v>4.6586198160707859E-2</v>
      </c>
      <c r="I106" s="264">
        <v>3.8452150032470447E-2</v>
      </c>
      <c r="J106" s="264">
        <v>7.8387931482383141E-2</v>
      </c>
      <c r="K106" s="264">
        <v>0.83713707399775705</v>
      </c>
      <c r="L106" s="264">
        <v>0.2309109604728668</v>
      </c>
      <c r="M106" s="264">
        <v>0.13531659082458769</v>
      </c>
      <c r="N106" s="264">
        <v>0.31144955892287413</v>
      </c>
      <c r="O106" s="264">
        <v>0.1479451555787665</v>
      </c>
      <c r="P106" s="264">
        <v>7.8634974897981422E-2</v>
      </c>
      <c r="Q106" s="264">
        <v>7.7664995263854938E-2</v>
      </c>
      <c r="R106" s="264">
        <v>3.977602955014433E-2</v>
      </c>
      <c r="S106" s="264">
        <v>3.9722087513422058E-2</v>
      </c>
      <c r="T106" s="264">
        <v>5.3328574241607002E-2</v>
      </c>
      <c r="U106" s="264">
        <v>0.11911293007145179</v>
      </c>
      <c r="V106" s="264">
        <v>0.14978474141330059</v>
      </c>
      <c r="W106" s="264">
        <v>0.1376084724409343</v>
      </c>
      <c r="DA106" s="72" t="s">
        <v>1222</v>
      </c>
    </row>
    <row r="107" spans="1:105" ht="12" customHeight="1" x14ac:dyDescent="0.25">
      <c r="A107" s="132" t="s">
        <v>1040</v>
      </c>
      <c r="B107" s="318">
        <v>9.5082412479332828E-2</v>
      </c>
      <c r="C107" s="318">
        <v>0.12569005049389059</v>
      </c>
      <c r="D107" s="318">
        <v>0.13053063673990331</v>
      </c>
      <c r="E107" s="318">
        <v>7.6256850711873173E-2</v>
      </c>
      <c r="F107" s="318">
        <v>8.7207527187243561E-2</v>
      </c>
      <c r="G107" s="318">
        <v>0.12615197128235531</v>
      </c>
      <c r="H107" s="318">
        <v>0.11919787785707529</v>
      </c>
      <c r="I107" s="318">
        <v>0.10978351551381441</v>
      </c>
      <c r="J107" s="318">
        <v>0.1471095671952844</v>
      </c>
      <c r="K107" s="318">
        <v>0.6408622360359405</v>
      </c>
      <c r="L107" s="318">
        <v>0.2055490842204479</v>
      </c>
      <c r="M107" s="318">
        <v>0.1140672735555983</v>
      </c>
      <c r="N107" s="318">
        <v>0.34557297085751237</v>
      </c>
      <c r="O107" s="318">
        <v>0.34056044708480537</v>
      </c>
      <c r="P107" s="318">
        <v>6.3846384879066298E-2</v>
      </c>
      <c r="Q107" s="318">
        <v>7.1087331190138311E-2</v>
      </c>
      <c r="R107" s="318">
        <v>4.3397080401559172E-2</v>
      </c>
      <c r="S107" s="318">
        <v>4.0418300688727753E-2</v>
      </c>
      <c r="T107" s="318">
        <v>5.9070185540074337E-2</v>
      </c>
      <c r="U107" s="318">
        <v>0.1107293106147668</v>
      </c>
      <c r="V107" s="318">
        <v>0.12238451969458559</v>
      </c>
      <c r="W107" s="318">
        <v>0.13606196447612939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0.39620939970932151</v>
      </c>
      <c r="C110" s="225">
        <v>0.47365131434967522</v>
      </c>
      <c r="D110" s="225">
        <v>0.5092497553234212</v>
      </c>
      <c r="E110" s="225">
        <v>0.43116616668387903</v>
      </c>
      <c r="F110" s="225">
        <v>0.39700669133619321</v>
      </c>
      <c r="G110" s="225">
        <v>0.30589132169940159</v>
      </c>
      <c r="H110" s="225">
        <v>0.36133258621574071</v>
      </c>
      <c r="I110" s="225">
        <v>0.42294189673037591</v>
      </c>
      <c r="J110" s="225">
        <v>0.61220827843865144</v>
      </c>
      <c r="K110" s="225">
        <v>0.60732405237739362</v>
      </c>
      <c r="L110" s="225">
        <v>0.7365581146475968</v>
      </c>
      <c r="M110" s="225">
        <v>0.81454744121101008</v>
      </c>
      <c r="N110" s="225">
        <v>0.72091528597418764</v>
      </c>
      <c r="O110" s="225">
        <v>0.63039329274615907</v>
      </c>
      <c r="P110" s="225">
        <v>0.64960242836165816</v>
      </c>
      <c r="Q110" s="225">
        <v>0.80844670684630304</v>
      </c>
      <c r="R110" s="225">
        <v>0.86766196269024753</v>
      </c>
      <c r="S110" s="225">
        <v>0.67494534838720088</v>
      </c>
      <c r="T110" s="225">
        <v>0.76010522163275618</v>
      </c>
      <c r="U110" s="225">
        <v>0.71972124875199806</v>
      </c>
      <c r="V110" s="225">
        <v>0.67143975569673964</v>
      </c>
      <c r="W110" s="225">
        <v>0.59315700804200089</v>
      </c>
      <c r="DA110" s="89" t="s">
        <v>1224</v>
      </c>
    </row>
    <row r="111" spans="1:105" ht="12" customHeight="1" x14ac:dyDescent="0.25">
      <c r="A111" s="55" t="s">
        <v>92</v>
      </c>
      <c r="B111" s="261">
        <v>1.0624775839602231E-3</v>
      </c>
      <c r="C111" s="261">
        <v>1.279011139213024E-3</v>
      </c>
      <c r="D111" s="261">
        <v>1.704881426840674E-3</v>
      </c>
      <c r="E111" s="261">
        <v>1.0434356300815749E-3</v>
      </c>
      <c r="F111" s="261">
        <v>9.7038290140597373E-4</v>
      </c>
      <c r="G111" s="261">
        <v>7.6032662529822105E-4</v>
      </c>
      <c r="H111" s="261">
        <v>9.054415285414478E-4</v>
      </c>
      <c r="I111" s="261">
        <v>1.007308929857559E-3</v>
      </c>
      <c r="J111" s="261">
        <v>1.7169105537011521E-3</v>
      </c>
      <c r="K111" s="261">
        <v>2.362042355057558E-3</v>
      </c>
      <c r="L111" s="261">
        <v>2.5003859335278752E-3</v>
      </c>
      <c r="M111" s="261">
        <v>2.6151295384921171E-3</v>
      </c>
      <c r="N111" s="261">
        <v>2.1228328009712618E-3</v>
      </c>
      <c r="O111" s="261">
        <v>1.6168059888523711E-3</v>
      </c>
      <c r="P111" s="261">
        <v>2.0595475084591061E-3</v>
      </c>
      <c r="Q111" s="261">
        <v>1.5698191506311641E-3</v>
      </c>
      <c r="R111" s="261">
        <v>1.780851603928837E-3</v>
      </c>
      <c r="S111" s="261">
        <v>1.717791787949079E-3</v>
      </c>
      <c r="T111" s="261">
        <v>1.8750262867065031E-3</v>
      </c>
      <c r="U111" s="261">
        <v>2.6241756652872331E-3</v>
      </c>
      <c r="V111" s="261">
        <v>2.1775938202840241E-3</v>
      </c>
      <c r="W111" s="261">
        <v>1.7600115609952239E-3</v>
      </c>
      <c r="DA111" s="67" t="s">
        <v>1225</v>
      </c>
    </row>
    <row r="112" spans="1:105" ht="12" customHeight="1" x14ac:dyDescent="0.25">
      <c r="A112" s="202" t="s">
        <v>93</v>
      </c>
      <c r="B112" s="226">
        <v>2.2849537577880269E-3</v>
      </c>
      <c r="C112" s="226">
        <v>2.7506286748228991E-3</v>
      </c>
      <c r="D112" s="226">
        <v>3.6665010929665428E-3</v>
      </c>
      <c r="E112" s="226">
        <v>2.244002320574201E-3</v>
      </c>
      <c r="F112" s="226">
        <v>2.0868958465893039E-3</v>
      </c>
      <c r="G112" s="226">
        <v>1.6351509018626979E-3</v>
      </c>
      <c r="H112" s="226">
        <v>1.9472335739890499E-3</v>
      </c>
      <c r="I112" s="226">
        <v>2.1663085972622601E-3</v>
      </c>
      <c r="J112" s="226">
        <v>3.6923708139260289E-3</v>
      </c>
      <c r="K112" s="226">
        <v>5.1663584514254389E-3</v>
      </c>
      <c r="L112" s="226">
        <v>5.3773051977619238E-3</v>
      </c>
      <c r="M112" s="226">
        <v>5.6240716569355299E-3</v>
      </c>
      <c r="N112" s="226">
        <v>4.565343174258032E-3</v>
      </c>
      <c r="O112" s="226">
        <v>3.4770869292812499E-3</v>
      </c>
      <c r="P112" s="226">
        <v>4.4292424516438394E-3</v>
      </c>
      <c r="Q112" s="226">
        <v>3.376037500868886E-3</v>
      </c>
      <c r="R112" s="226">
        <v>3.8298818025815128E-3</v>
      </c>
      <c r="S112" s="226">
        <v>3.6942659875623379E-3</v>
      </c>
      <c r="T112" s="226">
        <v>4.0324129416378814E-3</v>
      </c>
      <c r="U112" s="226">
        <v>5.643526167530364E-3</v>
      </c>
      <c r="V112" s="226">
        <v>4.6831116794462573E-3</v>
      </c>
      <c r="W112" s="226">
        <v>3.7850634128738119E-3</v>
      </c>
      <c r="DA112" s="174" t="s">
        <v>1226</v>
      </c>
    </row>
    <row r="113" spans="1:105" ht="12" customHeight="1" x14ac:dyDescent="0.25">
      <c r="A113" s="202" t="s">
        <v>94</v>
      </c>
      <c r="B113" s="226">
        <v>1.4697648374361759E-2</v>
      </c>
      <c r="C113" s="226">
        <v>1.7693037740124831E-2</v>
      </c>
      <c r="D113" s="226">
        <v>2.358426013872731E-2</v>
      </c>
      <c r="E113" s="226">
        <v>1.4434233929959069E-2</v>
      </c>
      <c r="F113" s="226">
        <v>1.342366830949716E-2</v>
      </c>
      <c r="G113" s="226">
        <v>1.0517881560046851E-2</v>
      </c>
      <c r="H113" s="226">
        <v>1.2525310096843481E-2</v>
      </c>
      <c r="I113" s="226">
        <v>1.3934479822357661E-2</v>
      </c>
      <c r="J113" s="226">
        <v>2.3750663533504739E-2</v>
      </c>
      <c r="K113" s="226">
        <v>3.2611592923304768E-2</v>
      </c>
      <c r="L113" s="226">
        <v>3.4588770441832513E-2</v>
      </c>
      <c r="M113" s="226">
        <v>3.617606149100934E-2</v>
      </c>
      <c r="N113" s="226">
        <v>2.936593725576914E-2</v>
      </c>
      <c r="O113" s="226">
        <v>2.236587978180259E-2</v>
      </c>
      <c r="P113" s="226">
        <v>2.8490488219804221E-2</v>
      </c>
      <c r="Q113" s="226">
        <v>2.1715893338018769E-2</v>
      </c>
      <c r="R113" s="226">
        <v>2.4635183910330961E-2</v>
      </c>
      <c r="S113" s="226">
        <v>2.3762853975267451E-2</v>
      </c>
      <c r="T113" s="226">
        <v>2.5937937393443512E-2</v>
      </c>
      <c r="U113" s="226">
        <v>3.630119993420259E-2</v>
      </c>
      <c r="V113" s="226">
        <v>3.012346684381052E-2</v>
      </c>
      <c r="W113" s="226">
        <v>2.4346895829933841E-2</v>
      </c>
      <c r="DA113" s="174" t="s">
        <v>1227</v>
      </c>
    </row>
    <row r="114" spans="1:105" ht="12" customHeight="1" x14ac:dyDescent="0.25">
      <c r="A114" s="202" t="s">
        <v>95</v>
      </c>
      <c r="B114" s="226">
        <v>2.0497773614079479E-2</v>
      </c>
      <c r="C114" s="226">
        <v>2.4675231908192381E-2</v>
      </c>
      <c r="D114" s="226">
        <v>3.2891304300248871E-2</v>
      </c>
      <c r="E114" s="226">
        <v>2.0130408066168871E-2</v>
      </c>
      <c r="F114" s="226">
        <v>1.8721043466963079E-2</v>
      </c>
      <c r="G114" s="226">
        <v>1.466854762246301E-2</v>
      </c>
      <c r="H114" s="226">
        <v>1.746816662583207E-2</v>
      </c>
      <c r="I114" s="226">
        <v>1.943343625820337E-2</v>
      </c>
      <c r="J114" s="226">
        <v>3.3123375379096563E-2</v>
      </c>
      <c r="K114" s="226">
        <v>4.6245506660976023E-2</v>
      </c>
      <c r="L114" s="226">
        <v>4.8238518710435128E-2</v>
      </c>
      <c r="M114" s="226">
        <v>5.0452201590645861E-2</v>
      </c>
      <c r="N114" s="226">
        <v>4.0954601613957628E-2</v>
      </c>
      <c r="O114" s="226">
        <v>3.119211514454364E-2</v>
      </c>
      <c r="P114" s="226">
        <v>3.9733674585850511E-2</v>
      </c>
      <c r="Q114" s="226">
        <v>3.0285624892664859E-2</v>
      </c>
      <c r="R114" s="226">
        <v>3.4356953566533059E-2</v>
      </c>
      <c r="S114" s="226">
        <v>3.3140376528473882E-2</v>
      </c>
      <c r="T114" s="226">
        <v>3.617381197079151E-2</v>
      </c>
      <c r="U114" s="226">
        <v>5.0626723351791553E-2</v>
      </c>
      <c r="V114" s="226">
        <v>4.2011074704491287E-2</v>
      </c>
      <c r="W114" s="226">
        <v>3.3954898512751443E-2</v>
      </c>
      <c r="DA114" s="174" t="s">
        <v>1228</v>
      </c>
    </row>
    <row r="115" spans="1:105" ht="12" customHeight="1" x14ac:dyDescent="0.25">
      <c r="A115" s="56" t="s">
        <v>96</v>
      </c>
      <c r="B115" s="262">
        <v>2.4333255925835851E-2</v>
      </c>
      <c r="C115" s="262">
        <v>2.9600736660803081E-2</v>
      </c>
      <c r="D115" s="262">
        <v>3.2282530171157307E-2</v>
      </c>
      <c r="E115" s="262">
        <v>2.650934015411802E-2</v>
      </c>
      <c r="F115" s="262">
        <v>2.494615106155694E-2</v>
      </c>
      <c r="G115" s="262">
        <v>1.8900345428024639E-2</v>
      </c>
      <c r="H115" s="262">
        <v>2.2269474078919139E-2</v>
      </c>
      <c r="I115" s="262">
        <v>2.6138203641355981E-2</v>
      </c>
      <c r="J115" s="262">
        <v>3.7197843010279841E-2</v>
      </c>
      <c r="K115" s="262">
        <v>4.5522913285346911E-2</v>
      </c>
      <c r="L115" s="262">
        <v>4.7191100772527618E-2</v>
      </c>
      <c r="M115" s="262">
        <v>5.0066212549223783E-2</v>
      </c>
      <c r="N115" s="262">
        <v>4.1598294252651241E-2</v>
      </c>
      <c r="O115" s="262">
        <v>3.8115397100951257E-2</v>
      </c>
      <c r="P115" s="262">
        <v>4.0116659065492569E-2</v>
      </c>
      <c r="Q115" s="262">
        <v>3.9463489546252062E-2</v>
      </c>
      <c r="R115" s="262">
        <v>4.1245481172020218E-2</v>
      </c>
      <c r="S115" s="262">
        <v>2.978203563591909E-2</v>
      </c>
      <c r="T115" s="262">
        <v>3.6323697534925987E-2</v>
      </c>
      <c r="U115" s="262">
        <v>3.5447860358948952E-2</v>
      </c>
      <c r="V115" s="262">
        <v>2.9775441718559639E-2</v>
      </c>
      <c r="W115" s="262">
        <v>2.4495491820460499E-2</v>
      </c>
      <c r="DA115" s="68" t="s">
        <v>1229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4.0746710463464237E-4</v>
      </c>
      <c r="F116" s="228">
        <v>0</v>
      </c>
      <c r="G116" s="228">
        <v>0</v>
      </c>
      <c r="H116" s="228">
        <v>2.885885850586357E-4</v>
      </c>
      <c r="I116" s="228">
        <v>0</v>
      </c>
      <c r="J116" s="228">
        <v>0</v>
      </c>
      <c r="K116" s="228">
        <v>4.5648788241456112E-4</v>
      </c>
      <c r="L116" s="228">
        <v>9.004736721388648E-4</v>
      </c>
      <c r="M116" s="228">
        <v>1.2847981983796751E-3</v>
      </c>
      <c r="N116" s="228">
        <v>0</v>
      </c>
      <c r="O116" s="228">
        <v>0</v>
      </c>
      <c r="P116" s="228">
        <v>0</v>
      </c>
      <c r="Q116" s="228">
        <v>1.5866669316390639E-2</v>
      </c>
      <c r="R116" s="228">
        <v>1.40875517201285E-2</v>
      </c>
      <c r="S116" s="228">
        <v>6.5177748748418323E-3</v>
      </c>
      <c r="T116" s="228">
        <v>2.264231028067287E-3</v>
      </c>
      <c r="U116" s="228">
        <v>1.701523740695965E-3</v>
      </c>
      <c r="V116" s="228">
        <v>7.0087262181923863E-4</v>
      </c>
      <c r="W116" s="228">
        <v>5.5442274251483244E-4</v>
      </c>
      <c r="DA116" s="69" t="s">
        <v>1230</v>
      </c>
    </row>
    <row r="117" spans="1:105" ht="12" customHeight="1" x14ac:dyDescent="0.25">
      <c r="A117" s="37" t="s">
        <v>162</v>
      </c>
      <c r="B117" s="228">
        <v>1.781724637415116E-2</v>
      </c>
      <c r="C117" s="228">
        <v>2.2353801806201241E-2</v>
      </c>
      <c r="D117" s="228">
        <v>1.427442363114417E-2</v>
      </c>
      <c r="E117" s="228">
        <v>2.0903684237002441E-2</v>
      </c>
      <c r="F117" s="228">
        <v>2.045356979570094E-2</v>
      </c>
      <c r="G117" s="228">
        <v>1.5029998440492749E-2</v>
      </c>
      <c r="H117" s="228">
        <v>1.724060931046878E-2</v>
      </c>
      <c r="I117" s="228">
        <v>2.134901823365681E-2</v>
      </c>
      <c r="J117" s="228">
        <v>2.4779277606520159E-2</v>
      </c>
      <c r="K117" s="228">
        <v>3.8842731374734221E-3</v>
      </c>
      <c r="L117" s="228">
        <v>9.2339760729327654E-3</v>
      </c>
      <c r="M117" s="228">
        <v>8.2604213854821484E-3</v>
      </c>
      <c r="N117" s="228">
        <v>1.5627859781166681E-2</v>
      </c>
      <c r="O117" s="228">
        <v>2.8581292268803311E-2</v>
      </c>
      <c r="P117" s="228">
        <v>5.6843040494482279E-3</v>
      </c>
      <c r="Q117" s="228">
        <v>7.3288872114007633E-3</v>
      </c>
      <c r="R117" s="228">
        <v>1.19725808145562E-2</v>
      </c>
      <c r="S117" s="228">
        <v>8.7978093026739035E-3</v>
      </c>
      <c r="T117" s="228">
        <v>1.376929651744712E-2</v>
      </c>
      <c r="U117" s="228">
        <v>9.0104732476147826E-3</v>
      </c>
      <c r="V117" s="228">
        <v>4.6741483320007667E-3</v>
      </c>
      <c r="W117" s="228">
        <v>7.5430093423109164E-3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1233</v>
      </c>
    </row>
    <row r="120" spans="1:105" ht="12" customHeight="1" x14ac:dyDescent="0.25">
      <c r="A120" s="37" t="s">
        <v>38</v>
      </c>
      <c r="B120" s="228">
        <v>6.516009551684695E-3</v>
      </c>
      <c r="C120" s="228">
        <v>7.2469348546018364E-3</v>
      </c>
      <c r="D120" s="228">
        <v>1.8008106540013141E-2</v>
      </c>
      <c r="E120" s="228">
        <v>5.1981888124809379E-3</v>
      </c>
      <c r="F120" s="228">
        <v>4.4925812658560046E-3</v>
      </c>
      <c r="G120" s="228">
        <v>3.8703469875318829E-3</v>
      </c>
      <c r="H120" s="228">
        <v>4.7402761833917183E-3</v>
      </c>
      <c r="I120" s="228">
        <v>4.7891854076991683E-3</v>
      </c>
      <c r="J120" s="228">
        <v>1.241856540375968E-2</v>
      </c>
      <c r="K120" s="228">
        <v>4.1182152265458932E-2</v>
      </c>
      <c r="L120" s="228">
        <v>3.7056651027455999E-2</v>
      </c>
      <c r="M120" s="228">
        <v>4.0520992965361963E-2</v>
      </c>
      <c r="N120" s="228">
        <v>2.5970434471484571E-2</v>
      </c>
      <c r="O120" s="228">
        <v>9.5341048321479476E-3</v>
      </c>
      <c r="P120" s="228">
        <v>3.4432355016044337E-2</v>
      </c>
      <c r="Q120" s="228">
        <v>1.6267933018460669E-2</v>
      </c>
      <c r="R120" s="228">
        <v>1.5185348637335529E-2</v>
      </c>
      <c r="S120" s="228">
        <v>1.446645145840336E-2</v>
      </c>
      <c r="T120" s="228">
        <v>2.0290169989411581E-2</v>
      </c>
      <c r="U120" s="228">
        <v>2.4735863370638201E-2</v>
      </c>
      <c r="V120" s="228">
        <v>2.4400420764739639E-2</v>
      </c>
      <c r="W120" s="228">
        <v>1.6398059735634751E-2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0.18269240126455369</v>
      </c>
      <c r="C121" s="263">
        <f t="shared" si="4"/>
        <v>0.21541700128535299</v>
      </c>
      <c r="D121" s="263">
        <f t="shared" si="4"/>
        <v>0.21539807675373793</v>
      </c>
      <c r="E121" s="263">
        <f t="shared" si="4"/>
        <v>0.20402919299363911</v>
      </c>
      <c r="F121" s="263">
        <f t="shared" si="4"/>
        <v>0.18502736203365047</v>
      </c>
      <c r="G121" s="263">
        <f t="shared" si="4"/>
        <v>0.14339685037205679</v>
      </c>
      <c r="H121" s="263">
        <f t="shared" si="4"/>
        <v>0.16917013900009159</v>
      </c>
      <c r="I121" s="263">
        <f t="shared" si="4"/>
        <v>0.20041020170678675</v>
      </c>
      <c r="J121" s="263">
        <f t="shared" si="4"/>
        <v>0.28020062818405422</v>
      </c>
      <c r="K121" s="263">
        <f t="shared" si="4"/>
        <v>0.21411570351047593</v>
      </c>
      <c r="L121" s="263">
        <f t="shared" si="4"/>
        <v>0.31168217335233661</v>
      </c>
      <c r="M121" s="263">
        <f t="shared" si="4"/>
        <v>0.36215148733788161</v>
      </c>
      <c r="N121" s="263">
        <f t="shared" si="4"/>
        <v>0.33897129363108891</v>
      </c>
      <c r="O121" s="263">
        <f t="shared" si="4"/>
        <v>0.29689992453531727</v>
      </c>
      <c r="P121" s="263">
        <f t="shared" si="4"/>
        <v>0.291773978053257</v>
      </c>
      <c r="Q121" s="263">
        <f t="shared" si="4"/>
        <v>0.44759429895779318</v>
      </c>
      <c r="R121" s="263">
        <f t="shared" si="4"/>
        <v>0.48168954841009592</v>
      </c>
      <c r="S121" s="263">
        <f t="shared" si="4"/>
        <v>0.36856802475071732</v>
      </c>
      <c r="T121" s="263">
        <f t="shared" si="4"/>
        <v>0.40978363353539887</v>
      </c>
      <c r="U121" s="263">
        <f t="shared" si="4"/>
        <v>0.33825196093995641</v>
      </c>
      <c r="V121" s="263">
        <f t="shared" si="4"/>
        <v>0.35010947594207947</v>
      </c>
      <c r="W121" s="263">
        <f t="shared" si="4"/>
        <v>0.32443007152372749</v>
      </c>
      <c r="DA121" s="70"/>
    </row>
    <row r="122" spans="1:105" ht="12" customHeight="1" x14ac:dyDescent="0.25">
      <c r="A122" s="60" t="s">
        <v>1054</v>
      </c>
      <c r="B122" s="264">
        <v>0.1825192441094273</v>
      </c>
      <c r="C122" s="264">
        <v>0.21520855460037391</v>
      </c>
      <c r="D122" s="264">
        <v>0.2151202239103874</v>
      </c>
      <c r="E122" s="264">
        <v>0.20385913919863199</v>
      </c>
      <c r="F122" s="264">
        <v>0.1848692139982214</v>
      </c>
      <c r="G122" s="264">
        <v>0.14327293623269891</v>
      </c>
      <c r="H122" s="264">
        <v>0.16902257477701299</v>
      </c>
      <c r="I122" s="264">
        <v>0.20024603565635829</v>
      </c>
      <c r="J122" s="264">
        <v>0.27992081489521548</v>
      </c>
      <c r="K122" s="264">
        <v>0.21372466448412669</v>
      </c>
      <c r="L122" s="264">
        <v>0.31127467325868391</v>
      </c>
      <c r="M122" s="264">
        <v>0.36172528691915429</v>
      </c>
      <c r="N122" s="264">
        <v>0.33862532521333177</v>
      </c>
      <c r="O122" s="264">
        <v>0.29663642577576937</v>
      </c>
      <c r="P122" s="264">
        <v>0.29143832354835619</v>
      </c>
      <c r="Q122" s="264">
        <v>0.44729758512361728</v>
      </c>
      <c r="R122" s="264">
        <v>0.48139198655502602</v>
      </c>
      <c r="S122" s="264">
        <v>0.36834090465591113</v>
      </c>
      <c r="T122" s="264">
        <v>0.40949393983010729</v>
      </c>
      <c r="U122" s="264">
        <v>0.33795871935160537</v>
      </c>
      <c r="V122" s="264">
        <v>0.34986200069456758</v>
      </c>
      <c r="W122" s="264">
        <v>0.32423005291023588</v>
      </c>
      <c r="DA122" s="72" t="s">
        <v>1235</v>
      </c>
    </row>
    <row r="123" spans="1:105" ht="12" customHeight="1" x14ac:dyDescent="0.25">
      <c r="A123" s="64" t="s">
        <v>30</v>
      </c>
      <c r="B123" s="231">
        <v>1.402083152560776E-3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4.5353344720713709E-3</v>
      </c>
      <c r="E125" s="231">
        <v>2.5932634585440831E-3</v>
      </c>
      <c r="F125" s="231">
        <v>2.35494965640675E-3</v>
      </c>
      <c r="G125" s="231">
        <v>1.6510316994605249E-3</v>
      </c>
      <c r="H125" s="231">
        <v>3.9084428820796617E-3</v>
      </c>
      <c r="I125" s="231">
        <v>4.8921439742941296E-3</v>
      </c>
      <c r="J125" s="231">
        <v>7.1759583556346117E-3</v>
      </c>
      <c r="K125" s="231">
        <v>5.9642832773014621E-3</v>
      </c>
      <c r="L125" s="231">
        <v>1.263996067277371E-2</v>
      </c>
      <c r="M125" s="231">
        <v>1.474157722551408E-2</v>
      </c>
      <c r="N125" s="231">
        <v>1.305243204069449E-2</v>
      </c>
      <c r="O125" s="231">
        <v>4.8238198415347126E-3</v>
      </c>
      <c r="P125" s="231">
        <v>1.439485895229046E-2</v>
      </c>
      <c r="Q125" s="231">
        <v>1.3682936301522029E-2</v>
      </c>
      <c r="R125" s="231">
        <v>1.5888970763561949E-2</v>
      </c>
      <c r="S125" s="231">
        <v>1.045064032078101E-2</v>
      </c>
      <c r="T125" s="231">
        <v>6.4610105750290883E-3</v>
      </c>
      <c r="U125" s="231">
        <v>1.1044888621822419E-2</v>
      </c>
      <c r="V125" s="231">
        <v>2.4517004482631399E-3</v>
      </c>
      <c r="W125" s="231">
        <v>1.448523829734337E-3</v>
      </c>
      <c r="DA125" s="73" t="s">
        <v>1238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2.2401153693315432E-3</v>
      </c>
      <c r="F126" s="231">
        <v>0</v>
      </c>
      <c r="G126" s="231">
        <v>0</v>
      </c>
      <c r="H126" s="231">
        <v>1.6905580800551389E-3</v>
      </c>
      <c r="I126" s="231">
        <v>0</v>
      </c>
      <c r="J126" s="231">
        <v>0</v>
      </c>
      <c r="K126" s="231">
        <v>5.2853523432304121E-3</v>
      </c>
      <c r="L126" s="231">
        <v>5.5871000266870287E-3</v>
      </c>
      <c r="M126" s="231">
        <v>6.5009302967856293E-3</v>
      </c>
      <c r="N126" s="231">
        <v>0</v>
      </c>
      <c r="O126" s="231">
        <v>0</v>
      </c>
      <c r="P126" s="231">
        <v>0</v>
      </c>
      <c r="Q126" s="231">
        <v>4.0640982091867971E-2</v>
      </c>
      <c r="R126" s="231">
        <v>3.3575547583446788E-2</v>
      </c>
      <c r="S126" s="231">
        <v>1.326861206103235E-2</v>
      </c>
      <c r="T126" s="231">
        <v>5.5262550723872731E-3</v>
      </c>
      <c r="U126" s="231">
        <v>5.2851321766190446E-3</v>
      </c>
      <c r="V126" s="231">
        <v>1.47845278997468E-3</v>
      </c>
      <c r="W126" s="231">
        <v>9.9585382454497645E-4</v>
      </c>
      <c r="DA126" s="73" t="s">
        <v>1239</v>
      </c>
    </row>
    <row r="127" spans="1:105" ht="12" customHeight="1" x14ac:dyDescent="0.25">
      <c r="A127" s="64" t="s">
        <v>70</v>
      </c>
      <c r="B127" s="231">
        <v>2.015407275318674E-3</v>
      </c>
      <c r="C127" s="231">
        <v>0</v>
      </c>
      <c r="D127" s="231">
        <v>0</v>
      </c>
      <c r="E127" s="231">
        <v>0</v>
      </c>
      <c r="F127" s="231">
        <v>0</v>
      </c>
      <c r="G127" s="231">
        <v>0</v>
      </c>
      <c r="H127" s="231">
        <v>0</v>
      </c>
      <c r="I127" s="231">
        <v>0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1240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1241</v>
      </c>
    </row>
    <row r="129" spans="1:105" ht="12" customHeight="1" x14ac:dyDescent="0.25">
      <c r="A129" s="64" t="s">
        <v>162</v>
      </c>
      <c r="B129" s="231">
        <v>0.1014262181353093</v>
      </c>
      <c r="C129" s="231">
        <v>0.14033363484124869</v>
      </c>
      <c r="D129" s="231">
        <v>9.6013656064084671E-2</v>
      </c>
      <c r="E129" s="231">
        <v>0.1098117863210695</v>
      </c>
      <c r="F129" s="231">
        <v>0.1212259393569306</v>
      </c>
      <c r="G129" s="231">
        <v>8.4604952740529399E-2</v>
      </c>
      <c r="H129" s="231">
        <v>9.6505451023530545E-2</v>
      </c>
      <c r="I129" s="231">
        <v>0.1152077608125139</v>
      </c>
      <c r="J129" s="231">
        <v>0.13462801136065389</v>
      </c>
      <c r="K129" s="231">
        <v>4.2973699208597213E-2</v>
      </c>
      <c r="L129" s="231">
        <v>5.4746008364648373E-2</v>
      </c>
      <c r="M129" s="231">
        <v>3.9938438447521568E-2</v>
      </c>
      <c r="N129" s="231">
        <v>6.5478669408489593E-2</v>
      </c>
      <c r="O129" s="231">
        <v>0.1518869907220679</v>
      </c>
      <c r="P129" s="231">
        <v>2.5440463549639681E-2</v>
      </c>
      <c r="Q129" s="231">
        <v>1.7937617097371891E-2</v>
      </c>
      <c r="R129" s="231">
        <v>2.7266139066320909E-2</v>
      </c>
      <c r="S129" s="231">
        <v>1.7113899309779371E-2</v>
      </c>
      <c r="T129" s="231">
        <v>3.21122124880628E-2</v>
      </c>
      <c r="U129" s="231">
        <v>2.67432219746742E-2</v>
      </c>
      <c r="V129" s="231">
        <v>9.4214802819355941E-3</v>
      </c>
      <c r="W129" s="231">
        <v>1.294635441145736E-2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1.6811017050398249E-2</v>
      </c>
      <c r="F130" s="231">
        <v>0</v>
      </c>
      <c r="G130" s="231">
        <v>0</v>
      </c>
      <c r="H130" s="231">
        <v>0</v>
      </c>
      <c r="I130" s="231">
        <v>0</v>
      </c>
      <c r="J130" s="231">
        <v>2.0973705322929539E-2</v>
      </c>
      <c r="K130" s="231">
        <v>4.3239475082847822E-3</v>
      </c>
      <c r="L130" s="231">
        <v>0</v>
      </c>
      <c r="M130" s="231">
        <v>0</v>
      </c>
      <c r="N130" s="231">
        <v>2.563358664371834E-3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</v>
      </c>
      <c r="C131" s="231">
        <v>1.1079697373037179E-4</v>
      </c>
      <c r="D131" s="231">
        <v>1.6576935493708891E-4</v>
      </c>
      <c r="E131" s="231">
        <v>8.4551354489238364E-3</v>
      </c>
      <c r="F131" s="231">
        <v>1.727249544546128E-3</v>
      </c>
      <c r="G131" s="231">
        <v>2.0454638395960229E-3</v>
      </c>
      <c r="H131" s="231">
        <v>5.3675323180257827E-4</v>
      </c>
      <c r="I131" s="231">
        <v>4.3058707623630761E-3</v>
      </c>
      <c r="J131" s="231">
        <v>4.430233917036645E-3</v>
      </c>
      <c r="K131" s="231">
        <v>1.9022144531189581E-3</v>
      </c>
      <c r="L131" s="231">
        <v>2.6150067477656281E-3</v>
      </c>
      <c r="M131" s="231">
        <v>3.8939931647910862E-4</v>
      </c>
      <c r="N131" s="231">
        <v>0</v>
      </c>
      <c r="O131" s="231">
        <v>1.7107690583582119E-4</v>
      </c>
      <c r="P131" s="231">
        <v>8.212080932554919E-4</v>
      </c>
      <c r="Q131" s="231">
        <v>1.9385885308468389E-3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1244</v>
      </c>
    </row>
    <row r="132" spans="1:105" ht="12" customHeight="1" x14ac:dyDescent="0.25">
      <c r="A132" s="64" t="s">
        <v>79</v>
      </c>
      <c r="B132" s="231">
        <v>7.7675535546238489E-2</v>
      </c>
      <c r="C132" s="231">
        <v>7.4764122785394738E-2</v>
      </c>
      <c r="D132" s="231">
        <v>0.1144054640192943</v>
      </c>
      <c r="E132" s="231">
        <v>6.3947821550364811E-2</v>
      </c>
      <c r="F132" s="231">
        <v>5.956107544033791E-2</v>
      </c>
      <c r="G132" s="231">
        <v>5.4971487953112963E-2</v>
      </c>
      <c r="H132" s="231">
        <v>6.6381369559545045E-2</v>
      </c>
      <c r="I132" s="231">
        <v>7.5840260107187155E-2</v>
      </c>
      <c r="J132" s="231">
        <v>0.1127129059389608</v>
      </c>
      <c r="K132" s="231">
        <v>0.15327516769359389</v>
      </c>
      <c r="L132" s="231">
        <v>0.23568659744680909</v>
      </c>
      <c r="M132" s="231">
        <v>0.30015494163285389</v>
      </c>
      <c r="N132" s="231">
        <v>0.25753086509977591</v>
      </c>
      <c r="O132" s="231">
        <v>0.13975453830633111</v>
      </c>
      <c r="P132" s="231">
        <v>0.2507817929531706</v>
      </c>
      <c r="Q132" s="231">
        <v>0.37309746110200859</v>
      </c>
      <c r="R132" s="231">
        <v>0.40466132914169639</v>
      </c>
      <c r="S132" s="231">
        <v>0.32750775296431828</v>
      </c>
      <c r="T132" s="231">
        <v>0.36539446169462819</v>
      </c>
      <c r="U132" s="231">
        <v>0.29488547657848968</v>
      </c>
      <c r="V132" s="231">
        <v>0.33651036717439409</v>
      </c>
      <c r="W132" s="231">
        <v>0.30883932084449922</v>
      </c>
      <c r="DA132" s="73" t="s">
        <v>1245</v>
      </c>
    </row>
    <row r="133" spans="1:105" ht="12" customHeight="1" x14ac:dyDescent="0.25">
      <c r="A133" s="60" t="s">
        <v>1066</v>
      </c>
      <c r="B133" s="264">
        <v>1.7315715512637931E-4</v>
      </c>
      <c r="C133" s="264">
        <v>2.0844668497906681E-4</v>
      </c>
      <c r="D133" s="264">
        <v>2.7785284335051489E-4</v>
      </c>
      <c r="E133" s="264">
        <v>1.70053795007115E-4</v>
      </c>
      <c r="F133" s="264">
        <v>1.581480354290759E-4</v>
      </c>
      <c r="G133" s="264">
        <v>1.2391413935788919E-4</v>
      </c>
      <c r="H133" s="264">
        <v>1.475642230785992E-4</v>
      </c>
      <c r="I133" s="264">
        <v>1.641660504284696E-4</v>
      </c>
      <c r="J133" s="264">
        <v>2.7981328883873972E-4</v>
      </c>
      <c r="K133" s="264">
        <v>3.9103902634923278E-4</v>
      </c>
      <c r="L133" s="264">
        <v>4.0750009365271648E-4</v>
      </c>
      <c r="M133" s="264">
        <v>4.2620041872733688E-4</v>
      </c>
      <c r="N133" s="264">
        <v>3.4596841775713991E-4</v>
      </c>
      <c r="O133" s="264">
        <v>2.6349875954790052E-4</v>
      </c>
      <c r="P133" s="264">
        <v>3.3565450490083252E-4</v>
      </c>
      <c r="Q133" s="264">
        <v>2.9671383417590477E-4</v>
      </c>
      <c r="R133" s="264">
        <v>2.9756185506990199E-4</v>
      </c>
      <c r="S133" s="264">
        <v>2.2712009480618811E-4</v>
      </c>
      <c r="T133" s="264">
        <v>2.8969370529156359E-4</v>
      </c>
      <c r="U133" s="264">
        <v>2.9324158835104911E-4</v>
      </c>
      <c r="V133" s="264">
        <v>2.4747524751190251E-4</v>
      </c>
      <c r="W133" s="264">
        <v>2.0001861349160731E-4</v>
      </c>
      <c r="DA133" s="72" t="s">
        <v>1246</v>
      </c>
    </row>
    <row r="134" spans="1:105" ht="12" customHeight="1" x14ac:dyDescent="0.25">
      <c r="A134" s="57" t="s">
        <v>1012</v>
      </c>
      <c r="B134" s="263">
        <v>5.8202026755037967E-2</v>
      </c>
      <c r="C134" s="263">
        <v>7.1062397661620924E-2</v>
      </c>
      <c r="D134" s="263">
        <v>6.7352994751958273E-2</v>
      </c>
      <c r="E134" s="263">
        <v>6.5386651248446281E-2</v>
      </c>
      <c r="F134" s="263">
        <v>6.1328658964492307E-2</v>
      </c>
      <c r="G134" s="263">
        <v>4.6300865309441837E-2</v>
      </c>
      <c r="H134" s="263">
        <v>5.4519212251197012E-2</v>
      </c>
      <c r="I134" s="263">
        <v>6.4646215679918698E-2</v>
      </c>
      <c r="J134" s="263">
        <v>8.7583709552604666E-2</v>
      </c>
      <c r="K134" s="263">
        <v>7.4328034689310291E-2</v>
      </c>
      <c r="L134" s="263">
        <v>8.6738930053060076E-2</v>
      </c>
      <c r="M134" s="263">
        <v>9.2048383717699508E-2</v>
      </c>
      <c r="N134" s="263">
        <v>8.7840707361980991E-2</v>
      </c>
      <c r="O134" s="263">
        <v>9.2513622708683588E-2</v>
      </c>
      <c r="P134" s="263">
        <v>7.1767137741287262E-2</v>
      </c>
      <c r="Q134" s="263">
        <v>9.7366546193803874E-2</v>
      </c>
      <c r="R134" s="263">
        <v>0.10417197867764021</v>
      </c>
      <c r="S134" s="263">
        <v>7.2470031031763138E-2</v>
      </c>
      <c r="T134" s="263">
        <v>8.2235381003384331E-2</v>
      </c>
      <c r="U134" s="263">
        <v>7.3791552683565895E-2</v>
      </c>
      <c r="V134" s="263">
        <v>5.724143684285727E-2</v>
      </c>
      <c r="W134" s="263">
        <v>5.243269443703228E-2</v>
      </c>
      <c r="DA134" s="70" t="s">
        <v>1247</v>
      </c>
    </row>
    <row r="135" spans="1:105" ht="12" customHeight="1" x14ac:dyDescent="0.25">
      <c r="A135" s="60" t="s">
        <v>1014</v>
      </c>
      <c r="B135" s="264">
        <v>5.6220938976258718E-2</v>
      </c>
      <c r="C135" s="264">
        <v>6.8838986960783471E-2</v>
      </c>
      <c r="D135" s="264">
        <v>6.0134928202123988E-2</v>
      </c>
      <c r="E135" s="264">
        <v>6.3870280064227944E-2</v>
      </c>
      <c r="F135" s="264">
        <v>6.0039779517692869E-2</v>
      </c>
      <c r="G135" s="264">
        <v>4.5164298376418999E-2</v>
      </c>
      <c r="H135" s="264">
        <v>5.3142715077133369E-2</v>
      </c>
      <c r="I135" s="264">
        <v>6.3289223504741116E-2</v>
      </c>
      <c r="J135" s="264">
        <v>8.3619361842253492E-2</v>
      </c>
      <c r="K135" s="264">
        <v>4.0415861404918492E-2</v>
      </c>
      <c r="L135" s="264">
        <v>6.6693563930945221E-2</v>
      </c>
      <c r="M135" s="264">
        <v>6.9737199099088168E-2</v>
      </c>
      <c r="N135" s="264">
        <v>7.7181890883932874E-2</v>
      </c>
      <c r="O135" s="264">
        <v>8.9626466164578852E-2</v>
      </c>
      <c r="P135" s="264">
        <v>5.1789395846035979E-2</v>
      </c>
      <c r="Q135" s="264">
        <v>9.2240075737086508E-2</v>
      </c>
      <c r="R135" s="264">
        <v>9.9653446533244205E-2</v>
      </c>
      <c r="S135" s="264">
        <v>6.7781241183735505E-2</v>
      </c>
      <c r="T135" s="264">
        <v>7.4271679763033588E-2</v>
      </c>
      <c r="U135" s="264">
        <v>6.3050512044247914E-2</v>
      </c>
      <c r="V135" s="264">
        <v>4.1842686705590632E-2</v>
      </c>
      <c r="W135" s="264">
        <v>4.4341414215931123E-2</v>
      </c>
      <c r="DA135" s="72" t="s">
        <v>1248</v>
      </c>
    </row>
    <row r="136" spans="1:105" ht="12" customHeight="1" x14ac:dyDescent="0.25">
      <c r="A136" s="59" t="s">
        <v>30</v>
      </c>
      <c r="B136" s="232">
        <v>7.5729785233108081E-4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1249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2.706206130057274E-3</v>
      </c>
      <c r="E137" s="297">
        <v>1.441939839613405E-3</v>
      </c>
      <c r="F137" s="297">
        <v>1.1414179308335359E-3</v>
      </c>
      <c r="G137" s="297">
        <v>8.6245575016477994E-4</v>
      </c>
      <c r="H137" s="297">
        <v>2.0302492627537459E-3</v>
      </c>
      <c r="I137" s="297">
        <v>2.5720786402965031E-3</v>
      </c>
      <c r="J137" s="297">
        <v>4.2218867393637831E-3</v>
      </c>
      <c r="K137" s="297">
        <v>4.4451356089132837E-3</v>
      </c>
      <c r="L137" s="297">
        <v>1.154789911928461E-2</v>
      </c>
      <c r="M137" s="297">
        <v>1.681011840390062E-2</v>
      </c>
      <c r="N137" s="297">
        <v>1.280247741608033E-2</v>
      </c>
      <c r="O137" s="297">
        <v>2.7524277020612728E-3</v>
      </c>
      <c r="P137" s="297">
        <v>1.8685835094170759E-2</v>
      </c>
      <c r="Q137" s="297">
        <v>1.764053797137179E-2</v>
      </c>
      <c r="R137" s="297">
        <v>2.0787662371183159E-2</v>
      </c>
      <c r="S137" s="297">
        <v>1.743573960630896E-2</v>
      </c>
      <c r="T137" s="297">
        <v>1.088790685294865E-2</v>
      </c>
      <c r="U137" s="297">
        <v>1.6180340156729169E-2</v>
      </c>
      <c r="V137" s="297">
        <v>7.686206671893828E-3</v>
      </c>
      <c r="W137" s="297">
        <v>4.1698527965191856E-3</v>
      </c>
      <c r="DA137" s="122" t="s">
        <v>1250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1.222332962183075E-3</v>
      </c>
      <c r="F138" s="297">
        <v>0</v>
      </c>
      <c r="G138" s="297">
        <v>0</v>
      </c>
      <c r="H138" s="297">
        <v>8.6177586019284844E-4</v>
      </c>
      <c r="I138" s="297">
        <v>0</v>
      </c>
      <c r="J138" s="297">
        <v>0</v>
      </c>
      <c r="K138" s="297">
        <v>3.8656215496363942E-3</v>
      </c>
      <c r="L138" s="297">
        <v>5.0091304528557656E-3</v>
      </c>
      <c r="M138" s="297">
        <v>7.2747984740230594E-3</v>
      </c>
      <c r="N138" s="297">
        <v>0</v>
      </c>
      <c r="O138" s="297">
        <v>0</v>
      </c>
      <c r="P138" s="297">
        <v>0</v>
      </c>
      <c r="Q138" s="297">
        <v>5.1418020285505697E-2</v>
      </c>
      <c r="R138" s="297">
        <v>4.3107380187572368E-2</v>
      </c>
      <c r="S138" s="297">
        <v>2.1724090688344029E-2</v>
      </c>
      <c r="T138" s="297">
        <v>9.1388912286872424E-3</v>
      </c>
      <c r="U138" s="297">
        <v>7.5980263746401721E-3</v>
      </c>
      <c r="V138" s="297">
        <v>4.5485267119696133E-3</v>
      </c>
      <c r="W138" s="297">
        <v>2.8132563782002689E-3</v>
      </c>
      <c r="DA138" s="122" t="s">
        <v>1251</v>
      </c>
    </row>
    <row r="139" spans="1:105" ht="12" customHeight="1" x14ac:dyDescent="0.25">
      <c r="A139" s="59" t="s">
        <v>70</v>
      </c>
      <c r="B139" s="297">
        <v>1.091012123760136E-3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1252</v>
      </c>
    </row>
    <row r="140" spans="1:105" ht="12" customHeight="1" x14ac:dyDescent="0.25">
      <c r="A140" s="59" t="s">
        <v>162</v>
      </c>
      <c r="B140" s="297">
        <v>5.4372629000167511E-2</v>
      </c>
      <c r="C140" s="297">
        <v>6.8838986960783471E-2</v>
      </c>
      <c r="D140" s="297">
        <v>5.7428722072066722E-2</v>
      </c>
      <c r="E140" s="297">
        <v>6.1206007262431472E-2</v>
      </c>
      <c r="F140" s="297">
        <v>5.8898361586859342E-2</v>
      </c>
      <c r="G140" s="297">
        <v>4.4301842626254223E-2</v>
      </c>
      <c r="H140" s="297">
        <v>5.0250689954186772E-2</v>
      </c>
      <c r="I140" s="297">
        <v>6.0717144864444607E-2</v>
      </c>
      <c r="J140" s="297">
        <v>7.9397475102889706E-2</v>
      </c>
      <c r="K140" s="297">
        <v>3.2105104246368803E-2</v>
      </c>
      <c r="L140" s="297">
        <v>5.0136534358804857E-2</v>
      </c>
      <c r="M140" s="297">
        <v>4.5652282221164492E-2</v>
      </c>
      <c r="N140" s="297">
        <v>6.4379413467852545E-2</v>
      </c>
      <c r="O140" s="297">
        <v>8.687403846251758E-2</v>
      </c>
      <c r="P140" s="297">
        <v>3.310356075186522E-2</v>
      </c>
      <c r="Q140" s="297">
        <v>2.3181517480209021E-2</v>
      </c>
      <c r="R140" s="297">
        <v>3.5758403974488671E-2</v>
      </c>
      <c r="S140" s="297">
        <v>2.8621410889082519E-2</v>
      </c>
      <c r="T140" s="297">
        <v>5.424488168139769E-2</v>
      </c>
      <c r="U140" s="297">
        <v>3.9272145512878567E-2</v>
      </c>
      <c r="V140" s="297">
        <v>2.9607953321727189E-2</v>
      </c>
      <c r="W140" s="297">
        <v>3.735830504121166E-2</v>
      </c>
      <c r="DA140" s="122" t="s">
        <v>1253</v>
      </c>
    </row>
    <row r="141" spans="1:105" ht="12" customHeight="1" x14ac:dyDescent="0.25">
      <c r="A141" s="60" t="s">
        <v>1021</v>
      </c>
      <c r="B141" s="264">
        <v>1.981087778779251E-3</v>
      </c>
      <c r="C141" s="264">
        <v>2.22341070083746E-3</v>
      </c>
      <c r="D141" s="264">
        <v>7.2180665498342879E-3</v>
      </c>
      <c r="E141" s="264">
        <v>1.516371184218339E-3</v>
      </c>
      <c r="F141" s="264">
        <v>1.2888794467994381E-3</v>
      </c>
      <c r="G141" s="264">
        <v>1.1365669330228409E-3</v>
      </c>
      <c r="H141" s="264">
        <v>1.37649717406364E-3</v>
      </c>
      <c r="I141" s="264">
        <v>1.3569921751775749E-3</v>
      </c>
      <c r="J141" s="264">
        <v>3.9643477103511711E-3</v>
      </c>
      <c r="K141" s="264">
        <v>3.3912173284391799E-2</v>
      </c>
      <c r="L141" s="264">
        <v>2.0045366122114858E-2</v>
      </c>
      <c r="M141" s="264">
        <v>2.2311184618611341E-2</v>
      </c>
      <c r="N141" s="264">
        <v>1.065881647804811E-2</v>
      </c>
      <c r="O141" s="264">
        <v>2.8871565441047371E-3</v>
      </c>
      <c r="P141" s="264">
        <v>1.997774189525128E-2</v>
      </c>
      <c r="Q141" s="264">
        <v>5.1264704567173724E-3</v>
      </c>
      <c r="R141" s="264">
        <v>4.5185321443960407E-3</v>
      </c>
      <c r="S141" s="264">
        <v>4.6887898480276278E-3</v>
      </c>
      <c r="T141" s="264">
        <v>7.9637012403507412E-3</v>
      </c>
      <c r="U141" s="264">
        <v>1.0741040639317981E-2</v>
      </c>
      <c r="V141" s="264">
        <v>1.539875013726664E-2</v>
      </c>
      <c r="W141" s="264">
        <v>8.0912802211011645E-3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6.5972429742892719E-2</v>
      </c>
      <c r="C142" s="263">
        <f t="shared" si="5"/>
        <v>7.9312962071363069E-2</v>
      </c>
      <c r="D142" s="263">
        <f t="shared" si="5"/>
        <v>8.9900424088994846E-2</v>
      </c>
      <c r="E142" s="263">
        <f t="shared" si="5"/>
        <v>7.139680680150709E-2</v>
      </c>
      <c r="F142" s="263">
        <f t="shared" si="5"/>
        <v>6.6330184664882871E-2</v>
      </c>
      <c r="G142" s="263">
        <f t="shared" si="5"/>
        <v>5.0771534579285002E-2</v>
      </c>
      <c r="H142" s="263">
        <f t="shared" si="5"/>
        <v>5.9972961665991836E-2</v>
      </c>
      <c r="I142" s="263">
        <f t="shared" si="5"/>
        <v>7.0113566604626545E-2</v>
      </c>
      <c r="J142" s="263">
        <f t="shared" si="5"/>
        <v>0.10217434794843296</v>
      </c>
      <c r="K142" s="263">
        <f t="shared" si="5"/>
        <v>0.12830769378925155</v>
      </c>
      <c r="L142" s="263">
        <f t="shared" si="5"/>
        <v>0.13795604341786372</v>
      </c>
      <c r="M142" s="263">
        <f t="shared" si="5"/>
        <v>0.15027073082561476</v>
      </c>
      <c r="N142" s="263">
        <f t="shared" si="5"/>
        <v>0.12261627889445711</v>
      </c>
      <c r="O142" s="263">
        <f t="shared" si="5"/>
        <v>0.103937646740359</v>
      </c>
      <c r="P142" s="263">
        <f t="shared" si="5"/>
        <v>0.11992814729712827</v>
      </c>
      <c r="Q142" s="263">
        <f t="shared" si="5"/>
        <v>0.12797063072324644</v>
      </c>
      <c r="R142" s="263">
        <f t="shared" si="5"/>
        <v>0.13159087553741325</v>
      </c>
      <c r="S142" s="263">
        <f t="shared" si="5"/>
        <v>9.9019587585107982E-2</v>
      </c>
      <c r="T142" s="263">
        <f t="shared" si="5"/>
        <v>0.11703621132030488</v>
      </c>
      <c r="U142" s="263">
        <f t="shared" si="5"/>
        <v>0.11166574714046262</v>
      </c>
      <c r="V142" s="263">
        <f t="shared" si="5"/>
        <v>0.10107405418250337</v>
      </c>
      <c r="W142" s="263">
        <f t="shared" si="5"/>
        <v>8.4109800680748026E-2</v>
      </c>
      <c r="DA142" s="70"/>
    </row>
    <row r="143" spans="1:105" ht="12" customHeight="1" x14ac:dyDescent="0.25">
      <c r="A143" s="60" t="s">
        <v>1024</v>
      </c>
      <c r="B143" s="264">
        <v>3.4200805921154452E-2</v>
      </c>
      <c r="C143" s="264">
        <v>4.290887722599971E-2</v>
      </c>
      <c r="D143" s="264">
        <v>2.7400238061105069E-2</v>
      </c>
      <c r="E143" s="264">
        <v>4.075678094519871E-2</v>
      </c>
      <c r="F143" s="264">
        <v>3.9261317730466719E-2</v>
      </c>
      <c r="G143" s="264">
        <v>2.88505894156743E-2</v>
      </c>
      <c r="H143" s="264">
        <v>3.353585223413634E-2</v>
      </c>
      <c r="I143" s="264">
        <v>4.0980161237247903E-2</v>
      </c>
      <c r="J143" s="264">
        <v>4.7564659908194133E-2</v>
      </c>
      <c r="K143" s="264">
        <v>7.6129102644570193E-3</v>
      </c>
      <c r="L143" s="264">
        <v>1.8237690972104981E-2</v>
      </c>
      <c r="M143" s="264">
        <v>1.6478456984476988E-2</v>
      </c>
      <c r="N143" s="264">
        <v>2.9998204442753629E-2</v>
      </c>
      <c r="O143" s="264">
        <v>5.4862755407551263E-2</v>
      </c>
      <c r="P143" s="264">
        <v>1.091121352365949E-2</v>
      </c>
      <c r="Q143" s="264">
        <v>2.3348937854123179E-2</v>
      </c>
      <c r="R143" s="264">
        <v>3.4378881679226717E-2</v>
      </c>
      <c r="S143" s="264">
        <v>2.170264493441032E-2</v>
      </c>
      <c r="T143" s="264">
        <v>2.837574837005126E-2</v>
      </c>
      <c r="U143" s="264">
        <v>1.8371007068352301E-2</v>
      </c>
      <c r="V143" s="264">
        <v>9.2761676558756802E-3</v>
      </c>
      <c r="W143" s="264">
        <v>1.4877213367933861E-2</v>
      </c>
      <c r="DA143" s="72" t="s">
        <v>1255</v>
      </c>
    </row>
    <row r="144" spans="1:105" ht="12" customHeight="1" x14ac:dyDescent="0.25">
      <c r="A144" s="60" t="s">
        <v>1026</v>
      </c>
      <c r="B144" s="264">
        <v>1.5965464819107621E-2</v>
      </c>
      <c r="C144" s="264">
        <v>1.8824889528817661E-2</v>
      </c>
      <c r="D144" s="264">
        <v>1.881716299822464E-2</v>
      </c>
      <c r="E144" s="264">
        <v>1.783212466614207E-2</v>
      </c>
      <c r="F144" s="264">
        <v>1.6171023207038549E-2</v>
      </c>
      <c r="G144" s="264">
        <v>1.2532481350744629E-2</v>
      </c>
      <c r="H144" s="264">
        <v>1.478487369594584E-2</v>
      </c>
      <c r="I144" s="264">
        <v>1.7516076472027371E-2</v>
      </c>
      <c r="J144" s="264">
        <v>2.448545052962264E-2</v>
      </c>
      <c r="K144" s="264">
        <v>1.869508954218084E-2</v>
      </c>
      <c r="L144" s="264">
        <v>2.7228059535526272E-2</v>
      </c>
      <c r="M144" s="264">
        <v>3.1641114725562691E-2</v>
      </c>
      <c r="N144" s="264">
        <v>2.9620496966944691E-2</v>
      </c>
      <c r="O144" s="264">
        <v>2.5947611403373452E-2</v>
      </c>
      <c r="P144" s="264">
        <v>2.5492918975499199E-2</v>
      </c>
      <c r="Q144" s="264">
        <v>3.9126361134179458E-2</v>
      </c>
      <c r="R144" s="264">
        <v>4.2108693047932862E-2</v>
      </c>
      <c r="S144" s="264">
        <v>3.221980116900168E-2</v>
      </c>
      <c r="T144" s="264">
        <v>3.5819571365722482E-2</v>
      </c>
      <c r="U144" s="264">
        <v>2.9562187102220382E-2</v>
      </c>
      <c r="V144" s="264">
        <v>3.0603400155891941E-2</v>
      </c>
      <c r="W144" s="264">
        <v>2.8361302548087899E-2</v>
      </c>
      <c r="DA144" s="72" t="s">
        <v>1256</v>
      </c>
    </row>
    <row r="145" spans="1:105" ht="12" customHeight="1" x14ac:dyDescent="0.25">
      <c r="A145" s="64" t="s">
        <v>30</v>
      </c>
      <c r="B145" s="231">
        <v>1.2264410448824771E-4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3.9671829296712263E-4</v>
      </c>
      <c r="E147" s="231">
        <v>2.2683995167786491E-4</v>
      </c>
      <c r="F147" s="231">
        <v>2.059939820241103E-4</v>
      </c>
      <c r="G147" s="231">
        <v>1.4442032478046511E-4</v>
      </c>
      <c r="H147" s="231">
        <v>3.4188234580855047E-4</v>
      </c>
      <c r="I147" s="231">
        <v>4.2792941036275128E-4</v>
      </c>
      <c r="J147" s="231">
        <v>6.2770099245851687E-4</v>
      </c>
      <c r="K147" s="231">
        <v>5.2171241065330554E-4</v>
      </c>
      <c r="L147" s="231">
        <v>1.105652439120798E-3</v>
      </c>
      <c r="M147" s="231">
        <v>1.2894866715040651E-3</v>
      </c>
      <c r="N147" s="231">
        <v>1.141732454384724E-3</v>
      </c>
      <c r="O147" s="231">
        <v>4.219529088536144E-4</v>
      </c>
      <c r="P147" s="231">
        <v>1.259158261914692E-3</v>
      </c>
      <c r="Q147" s="231">
        <v>1.1968844118873769E-3</v>
      </c>
      <c r="R147" s="231">
        <v>1.389852368583064E-3</v>
      </c>
      <c r="S147" s="231">
        <v>9.1414651201680581E-4</v>
      </c>
      <c r="T147" s="231">
        <v>5.6516252592885496E-4</v>
      </c>
      <c r="U147" s="231">
        <v>9.6612706009754966E-4</v>
      </c>
      <c r="V147" s="231">
        <v>2.1445704229559539E-4</v>
      </c>
      <c r="W147" s="231">
        <v>1.2670639940519089E-4</v>
      </c>
      <c r="DA147" s="73" t="s">
        <v>1259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1.9594910823958299E-4</v>
      </c>
      <c r="F148" s="231">
        <v>0</v>
      </c>
      <c r="G148" s="231">
        <v>0</v>
      </c>
      <c r="H148" s="231">
        <v>1.4787780698673401E-4</v>
      </c>
      <c r="I148" s="231">
        <v>0</v>
      </c>
      <c r="J148" s="231">
        <v>0</v>
      </c>
      <c r="K148" s="231">
        <v>4.6232443764583159E-4</v>
      </c>
      <c r="L148" s="231">
        <v>4.8871914494357557E-4</v>
      </c>
      <c r="M148" s="231">
        <v>5.6865441477817874E-4</v>
      </c>
      <c r="N148" s="231">
        <v>0</v>
      </c>
      <c r="O148" s="231">
        <v>0</v>
      </c>
      <c r="P148" s="231">
        <v>0</v>
      </c>
      <c r="Q148" s="231">
        <v>3.554979492533342E-3</v>
      </c>
      <c r="R148" s="231">
        <v>2.9369463277220879E-3</v>
      </c>
      <c r="S148" s="231">
        <v>1.160642320717662E-3</v>
      </c>
      <c r="T148" s="231">
        <v>4.8339686793090849E-4</v>
      </c>
      <c r="U148" s="231">
        <v>4.6230517906131752E-4</v>
      </c>
      <c r="V148" s="231">
        <v>1.2932436861781349E-4</v>
      </c>
      <c r="W148" s="231">
        <v>8.7110097778042429E-5</v>
      </c>
      <c r="DA148" s="73" t="s">
        <v>1260</v>
      </c>
    </row>
    <row r="149" spans="1:105" ht="12" customHeight="1" x14ac:dyDescent="0.25">
      <c r="A149" s="64" t="s">
        <v>70</v>
      </c>
      <c r="B149" s="231">
        <v>1.7629326763474081E-4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1261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1262</v>
      </c>
    </row>
    <row r="151" spans="1:105" ht="12" customHeight="1" x14ac:dyDescent="0.25">
      <c r="A151" s="64" t="s">
        <v>162</v>
      </c>
      <c r="B151" s="231">
        <v>8.8720327835873237E-3</v>
      </c>
      <c r="C151" s="231">
        <v>1.227537250073309E-2</v>
      </c>
      <c r="D151" s="231">
        <v>8.3985809579948147E-3</v>
      </c>
      <c r="E151" s="231">
        <v>9.6055417048587551E-3</v>
      </c>
      <c r="F151" s="231">
        <v>1.060396934805399E-2</v>
      </c>
      <c r="G151" s="231">
        <v>7.4006300162592926E-3</v>
      </c>
      <c r="H151" s="231">
        <v>8.4415996279523856E-3</v>
      </c>
      <c r="I151" s="231">
        <v>1.0077542568813181E-2</v>
      </c>
      <c r="J151" s="231">
        <v>1.177628578034377E-2</v>
      </c>
      <c r="K151" s="231">
        <v>3.7590287326109669E-3</v>
      </c>
      <c r="L151" s="231">
        <v>4.7887852856126328E-3</v>
      </c>
      <c r="M151" s="231">
        <v>3.4935260502268689E-3</v>
      </c>
      <c r="N151" s="231">
        <v>5.7276009329540259E-3</v>
      </c>
      <c r="O151" s="231">
        <v>1.328597660309974E-2</v>
      </c>
      <c r="P151" s="231">
        <v>2.225347950378583E-3</v>
      </c>
      <c r="Q151" s="231">
        <v>1.5690531489107921E-3</v>
      </c>
      <c r="R151" s="231">
        <v>2.385044854531906E-3</v>
      </c>
      <c r="S151" s="231">
        <v>1.497000268005824E-3</v>
      </c>
      <c r="T151" s="231">
        <v>2.8089443458055299E-3</v>
      </c>
      <c r="U151" s="231">
        <v>2.3393038452989832E-3</v>
      </c>
      <c r="V151" s="231">
        <v>8.2412302724077329E-4</v>
      </c>
      <c r="W151" s="231">
        <v>1.1324535497632239E-3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1.4705063162032291E-3</v>
      </c>
      <c r="F152" s="231">
        <v>0</v>
      </c>
      <c r="G152" s="231">
        <v>0</v>
      </c>
      <c r="H152" s="231">
        <v>0</v>
      </c>
      <c r="I152" s="231">
        <v>0</v>
      </c>
      <c r="J152" s="231">
        <v>1.834628211909554E-3</v>
      </c>
      <c r="K152" s="231">
        <v>3.7822768859266338E-4</v>
      </c>
      <c r="L152" s="231">
        <v>0</v>
      </c>
      <c r="M152" s="231">
        <v>0</v>
      </c>
      <c r="N152" s="231">
        <v>2.242240963382852E-4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0</v>
      </c>
      <c r="C153" s="231">
        <v>9.6917187816935321E-6</v>
      </c>
      <c r="D153" s="231">
        <v>1.4500305528043541E-5</v>
      </c>
      <c r="E153" s="231">
        <v>7.3959416284702275E-4</v>
      </c>
      <c r="F153" s="231">
        <v>1.5108731121381269E-4</v>
      </c>
      <c r="G153" s="231">
        <v>1.7892239872661369E-4</v>
      </c>
      <c r="H153" s="231">
        <v>4.6951294811130361E-5</v>
      </c>
      <c r="I153" s="231">
        <v>3.7664646545937049E-4</v>
      </c>
      <c r="J153" s="231">
        <v>3.8752485573773332E-4</v>
      </c>
      <c r="K153" s="231">
        <v>1.6639197733835101E-4</v>
      </c>
      <c r="L153" s="231">
        <v>2.2874189752917541E-4</v>
      </c>
      <c r="M153" s="231">
        <v>3.406183889357153E-5</v>
      </c>
      <c r="N153" s="231">
        <v>0</v>
      </c>
      <c r="O153" s="231">
        <v>1.49645717349457E-5</v>
      </c>
      <c r="P153" s="231">
        <v>7.1833350976275591E-5</v>
      </c>
      <c r="Q153" s="231">
        <v>1.6957371886443251E-4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1265</v>
      </c>
    </row>
    <row r="154" spans="1:105" ht="12" customHeight="1" x14ac:dyDescent="0.25">
      <c r="A154" s="64" t="s">
        <v>79</v>
      </c>
      <c r="B154" s="231">
        <v>6.7944946633973057E-3</v>
      </c>
      <c r="C154" s="231">
        <v>6.5398253093028758E-3</v>
      </c>
      <c r="D154" s="231">
        <v>1.0007363441734659E-2</v>
      </c>
      <c r="E154" s="231">
        <v>5.5936934223156168E-3</v>
      </c>
      <c r="F154" s="231">
        <v>5.2099725657466416E-3</v>
      </c>
      <c r="G154" s="231">
        <v>4.8085086109782562E-3</v>
      </c>
      <c r="H154" s="231">
        <v>5.8065626203870433E-3</v>
      </c>
      <c r="I154" s="231">
        <v>6.6339580273920718E-3</v>
      </c>
      <c r="J154" s="231">
        <v>9.8593106891730706E-3</v>
      </c>
      <c r="K154" s="231">
        <v>1.3407404295339719E-2</v>
      </c>
      <c r="L154" s="231">
        <v>2.061616076832009E-2</v>
      </c>
      <c r="M154" s="231">
        <v>2.625538575016001E-2</v>
      </c>
      <c r="N154" s="231">
        <v>2.2526939483267661E-2</v>
      </c>
      <c r="O154" s="231">
        <v>1.2224717319685149E-2</v>
      </c>
      <c r="P154" s="231">
        <v>2.1936579412229651E-2</v>
      </c>
      <c r="Q154" s="231">
        <v>3.2635870361983517E-2</v>
      </c>
      <c r="R154" s="231">
        <v>3.5396849497095803E-2</v>
      </c>
      <c r="S154" s="231">
        <v>2.864801206826139E-2</v>
      </c>
      <c r="T154" s="231">
        <v>3.1962067626057189E-2</v>
      </c>
      <c r="U154" s="231">
        <v>2.5794451017762531E-2</v>
      </c>
      <c r="V154" s="231">
        <v>2.9435495717737761E-2</v>
      </c>
      <c r="W154" s="231">
        <v>2.7015032501141439E-2</v>
      </c>
      <c r="DA154" s="73" t="s">
        <v>1266</v>
      </c>
    </row>
    <row r="155" spans="1:105" ht="12" customHeight="1" x14ac:dyDescent="0.25">
      <c r="A155" s="60" t="s">
        <v>1038</v>
      </c>
      <c r="B155" s="264">
        <v>1.5806159002630649E-2</v>
      </c>
      <c r="C155" s="264">
        <v>1.7579195316545691E-2</v>
      </c>
      <c r="D155" s="264">
        <v>4.3683023029665133E-2</v>
      </c>
      <c r="E155" s="264">
        <v>1.280790119016631E-2</v>
      </c>
      <c r="F155" s="264">
        <v>1.089784372737761E-2</v>
      </c>
      <c r="G155" s="264">
        <v>9.3884638128660727E-3</v>
      </c>
      <c r="H155" s="264">
        <v>1.165223573590966E-2</v>
      </c>
      <c r="I155" s="264">
        <v>1.1617328895351281E-2</v>
      </c>
      <c r="J155" s="264">
        <v>3.012423751061619E-2</v>
      </c>
      <c r="K155" s="264">
        <v>0.1019996939826137</v>
      </c>
      <c r="L155" s="264">
        <v>9.2490292910232447E-2</v>
      </c>
      <c r="M155" s="264">
        <v>0.1021511591155751</v>
      </c>
      <c r="N155" s="264">
        <v>6.2997577484758802E-2</v>
      </c>
      <c r="O155" s="264">
        <v>2.3127279929434291E-2</v>
      </c>
      <c r="P155" s="264">
        <v>8.3524014797969573E-2</v>
      </c>
      <c r="Q155" s="264">
        <v>6.549533173494379E-2</v>
      </c>
      <c r="R155" s="264">
        <v>5.5103300810253671E-2</v>
      </c>
      <c r="S155" s="264">
        <v>4.5097141481695982E-2</v>
      </c>
      <c r="T155" s="264">
        <v>5.2840891584531133E-2</v>
      </c>
      <c r="U155" s="264">
        <v>6.3732552969889944E-2</v>
      </c>
      <c r="V155" s="264">
        <v>6.1194486370735747E-2</v>
      </c>
      <c r="W155" s="264">
        <v>4.0871284764726269E-2</v>
      </c>
      <c r="DA155" s="72" t="s">
        <v>1267</v>
      </c>
    </row>
    <row r="156" spans="1:105" ht="12" customHeight="1" x14ac:dyDescent="0.25">
      <c r="A156" s="132" t="s">
        <v>1040</v>
      </c>
      <c r="B156" s="318">
        <v>2.6466432690811711E-2</v>
      </c>
      <c r="C156" s="318">
        <v>3.1860307208182177E-2</v>
      </c>
      <c r="D156" s="318">
        <v>4.2468782598789397E-2</v>
      </c>
      <c r="E156" s="318">
        <v>2.5992095539384651E-2</v>
      </c>
      <c r="F156" s="318">
        <v>2.4172344087155139E-2</v>
      </c>
      <c r="G156" s="318">
        <v>1.893981930092254E-2</v>
      </c>
      <c r="H156" s="318">
        <v>2.2554647394335089E-2</v>
      </c>
      <c r="I156" s="318">
        <v>2.5092175490007099E-2</v>
      </c>
      <c r="J156" s="318">
        <v>4.2768429463051143E-2</v>
      </c>
      <c r="K156" s="318">
        <v>5.8664206712245148E-2</v>
      </c>
      <c r="L156" s="318">
        <v>6.228488676825146E-2</v>
      </c>
      <c r="M156" s="318">
        <v>6.5143162503507726E-2</v>
      </c>
      <c r="N156" s="318">
        <v>5.2879996989053289E-2</v>
      </c>
      <c r="O156" s="318">
        <v>4.0274813816368063E-2</v>
      </c>
      <c r="P156" s="318">
        <v>5.1303553438735459E-2</v>
      </c>
      <c r="Q156" s="318">
        <v>3.9104366543023808E-2</v>
      </c>
      <c r="R156" s="318">
        <v>4.4361208009703453E-2</v>
      </c>
      <c r="S156" s="318">
        <v>4.2790381104440743E-2</v>
      </c>
      <c r="T156" s="318">
        <v>4.670710964616278E-2</v>
      </c>
      <c r="U156" s="318">
        <v>6.5368502510252238E-2</v>
      </c>
      <c r="V156" s="318">
        <v>5.4244099962707841E-2</v>
      </c>
      <c r="W156" s="318">
        <v>4.3842080263478217E-2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1.0000000000000002</v>
      </c>
      <c r="D160" s="234">
        <f t="shared" si="6"/>
        <v>1</v>
      </c>
      <c r="E160" s="234">
        <f t="shared" si="6"/>
        <v>1</v>
      </c>
      <c r="F160" s="234">
        <f t="shared" si="6"/>
        <v>1</v>
      </c>
      <c r="G160" s="234">
        <f t="shared" si="6"/>
        <v>0.99999999999999978</v>
      </c>
      <c r="H160" s="234">
        <f t="shared" si="6"/>
        <v>0.99999999999999978</v>
      </c>
      <c r="I160" s="234">
        <f t="shared" si="6"/>
        <v>1</v>
      </c>
      <c r="J160" s="234">
        <f t="shared" si="6"/>
        <v>0.99999999999999989</v>
      </c>
      <c r="K160" s="234">
        <f t="shared" si="6"/>
        <v>1</v>
      </c>
      <c r="L160" s="234">
        <f t="shared" si="6"/>
        <v>1.0000000000000002</v>
      </c>
      <c r="M160" s="234">
        <f t="shared" si="6"/>
        <v>1</v>
      </c>
      <c r="N160" s="234">
        <f t="shared" si="6"/>
        <v>0.99999999999999989</v>
      </c>
      <c r="O160" s="234">
        <f t="shared" si="6"/>
        <v>1</v>
      </c>
      <c r="P160" s="234">
        <f t="shared" si="6"/>
        <v>1</v>
      </c>
      <c r="Q160" s="234">
        <f t="shared" si="6"/>
        <v>1.0000000000000002</v>
      </c>
      <c r="R160" s="234">
        <f t="shared" si="6"/>
        <v>1</v>
      </c>
      <c r="S160" s="234">
        <f t="shared" si="6"/>
        <v>1</v>
      </c>
      <c r="T160" s="234">
        <f t="shared" si="6"/>
        <v>0.99999999999999978</v>
      </c>
      <c r="U160" s="234">
        <f t="shared" si="6"/>
        <v>1</v>
      </c>
      <c r="V160" s="234">
        <f t="shared" si="6"/>
        <v>1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1.6558702378079587E-3</v>
      </c>
      <c r="C161" s="268">
        <f t="shared" si="7"/>
        <v>1.5265040504279697E-3</v>
      </c>
      <c r="D161" s="268">
        <f t="shared" si="7"/>
        <v>3.6152566284058654E-3</v>
      </c>
      <c r="E161" s="268">
        <f t="shared" si="7"/>
        <v>2.24876025702415E-3</v>
      </c>
      <c r="F161" s="268">
        <f t="shared" si="7"/>
        <v>1.6165509298167291E-3</v>
      </c>
      <c r="G161" s="268">
        <f t="shared" si="7"/>
        <v>1.605683042822536E-3</v>
      </c>
      <c r="H161" s="268">
        <f t="shared" si="7"/>
        <v>1.6293617129232076E-3</v>
      </c>
      <c r="I161" s="268">
        <f t="shared" si="7"/>
        <v>1.5093694859109523E-3</v>
      </c>
      <c r="J161" s="268">
        <f t="shared" si="7"/>
        <v>1.6339438032255259E-3</v>
      </c>
      <c r="K161" s="268">
        <f t="shared" si="7"/>
        <v>3.4480998288661815E-3</v>
      </c>
      <c r="L161" s="268">
        <f t="shared" si="7"/>
        <v>7.8199806720379312E-3</v>
      </c>
      <c r="M161" s="268">
        <f t="shared" si="7"/>
        <v>7.3711778505182683E-3</v>
      </c>
      <c r="N161" s="268">
        <f t="shared" si="7"/>
        <v>3.3463543875926838E-3</v>
      </c>
      <c r="O161" s="268">
        <f t="shared" si="7"/>
        <v>1.4272157367304298E-3</v>
      </c>
      <c r="P161" s="268">
        <f t="shared" si="7"/>
        <v>7.2863800106830398E-3</v>
      </c>
      <c r="Q161" s="268">
        <f t="shared" si="7"/>
        <v>4.8850582051485512E-3</v>
      </c>
      <c r="R161" s="268">
        <f t="shared" si="7"/>
        <v>4.6173095979683528E-3</v>
      </c>
      <c r="S161" s="268">
        <f t="shared" si="7"/>
        <v>4.6844416283746615E-3</v>
      </c>
      <c r="T161" s="268">
        <f t="shared" si="7"/>
        <v>5.221449875916385E-3</v>
      </c>
      <c r="U161" s="268">
        <f t="shared" si="7"/>
        <v>6.0385476276459751E-3</v>
      </c>
      <c r="V161" s="268">
        <f t="shared" si="7"/>
        <v>5.3668443800095125E-3</v>
      </c>
      <c r="W161" s="268">
        <f t="shared" si="7"/>
        <v>4.8246094276943449E-3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3.432904367068953E-3</v>
      </c>
      <c r="C162" s="269">
        <f t="shared" si="8"/>
        <v>3.1647059663321127E-3</v>
      </c>
      <c r="D162" s="269">
        <f t="shared" si="8"/>
        <v>7.495050025271865E-3</v>
      </c>
      <c r="E162" s="269">
        <f t="shared" si="8"/>
        <v>4.6620675524965943E-3</v>
      </c>
      <c r="F162" s="269">
        <f t="shared" si="8"/>
        <v>3.3513886655174205E-3</v>
      </c>
      <c r="G162" s="269">
        <f t="shared" si="8"/>
        <v>3.3288576628631487E-3</v>
      </c>
      <c r="H162" s="269">
        <f t="shared" si="8"/>
        <v>3.3779476266410993E-3</v>
      </c>
      <c r="I162" s="269">
        <f t="shared" si="8"/>
        <v>3.1291830612063089E-3</v>
      </c>
      <c r="J162" s="269">
        <f t="shared" si="8"/>
        <v>3.3874470894914954E-3</v>
      </c>
      <c r="K162" s="269">
        <f t="shared" si="8"/>
        <v>7.1485051728897827E-3</v>
      </c>
      <c r="L162" s="269">
        <f t="shared" si="8"/>
        <v>1.6212167588066293E-2</v>
      </c>
      <c r="M162" s="269">
        <f t="shared" si="8"/>
        <v>1.5281721994704286E-2</v>
      </c>
      <c r="N162" s="269">
        <f t="shared" si="8"/>
        <v>6.9375693388478996E-3</v>
      </c>
      <c r="O162" s="269">
        <f t="shared" si="8"/>
        <v>2.9588641812038244E-3</v>
      </c>
      <c r="P162" s="269">
        <f t="shared" si="8"/>
        <v>1.5105921459105724E-2</v>
      </c>
      <c r="Q162" s="269">
        <f t="shared" si="8"/>
        <v>1.0127567524880766E-2</v>
      </c>
      <c r="R162" s="269">
        <f t="shared" si="8"/>
        <v>9.5724785197892209E-3</v>
      </c>
      <c r="S162" s="269">
        <f t="shared" si="8"/>
        <v>9.7116547880076124E-3</v>
      </c>
      <c r="T162" s="269">
        <f t="shared" si="8"/>
        <v>1.082496543037924E-2</v>
      </c>
      <c r="U162" s="269">
        <f t="shared" si="8"/>
        <v>1.2518949884105528E-2</v>
      </c>
      <c r="V162" s="269">
        <f t="shared" si="8"/>
        <v>1.1126393293899434E-2</v>
      </c>
      <c r="W162" s="269">
        <f t="shared" si="8"/>
        <v>1.0002246791789252E-2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2.0534992008949815E-2</v>
      </c>
      <c r="C163" s="269">
        <f t="shared" si="9"/>
        <v>1.8930679325853877E-2</v>
      </c>
      <c r="D163" s="269">
        <f t="shared" si="9"/>
        <v>4.4833987760354452E-2</v>
      </c>
      <c r="E163" s="269">
        <f t="shared" si="9"/>
        <v>2.7887616344361401E-2</v>
      </c>
      <c r="F163" s="269">
        <f t="shared" si="9"/>
        <v>2.0047380324796221E-2</v>
      </c>
      <c r="G163" s="269">
        <f t="shared" si="9"/>
        <v>1.9912604079964757E-2</v>
      </c>
      <c r="H163" s="269">
        <f t="shared" si="9"/>
        <v>2.0206251064008345E-2</v>
      </c>
      <c r="I163" s="269">
        <f t="shared" si="9"/>
        <v>1.871818794977867E-2</v>
      </c>
      <c r="J163" s="269">
        <f t="shared" si="9"/>
        <v>2.0263075074485742E-2</v>
      </c>
      <c r="K163" s="269">
        <f t="shared" si="9"/>
        <v>4.2761021253429968E-2</v>
      </c>
      <c r="L163" s="269">
        <f t="shared" si="9"/>
        <v>9.6978155017159381E-2</v>
      </c>
      <c r="M163" s="269">
        <f t="shared" si="9"/>
        <v>9.1412403460623959E-2</v>
      </c>
      <c r="N163" s="269">
        <f t="shared" si="9"/>
        <v>4.14992425368415E-2</v>
      </c>
      <c r="O163" s="269">
        <f t="shared" si="9"/>
        <v>1.769937225733614E-2</v>
      </c>
      <c r="P163" s="269">
        <f t="shared" si="9"/>
        <v>9.0360797529414158E-2</v>
      </c>
      <c r="Q163" s="269">
        <f t="shared" si="9"/>
        <v>6.0581215191582077E-2</v>
      </c>
      <c r="R163" s="269">
        <f t="shared" si="9"/>
        <v>5.7260776558581868E-2</v>
      </c>
      <c r="S163" s="269">
        <f t="shared" si="9"/>
        <v>5.8093302970653279E-2</v>
      </c>
      <c r="T163" s="269">
        <f t="shared" si="9"/>
        <v>6.4752919056638159E-2</v>
      </c>
      <c r="U163" s="269">
        <f t="shared" si="9"/>
        <v>7.4886017302615557E-2</v>
      </c>
      <c r="V163" s="269">
        <f t="shared" si="9"/>
        <v>6.6556004172564909E-2</v>
      </c>
      <c r="W163" s="269">
        <f t="shared" si="9"/>
        <v>5.9831569999809008E-2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2.371692473513147E-2</v>
      </c>
      <c r="C164" s="269">
        <f t="shared" si="10"/>
        <v>2.1864021011574156E-2</v>
      </c>
      <c r="D164" s="269">
        <f t="shared" si="10"/>
        <v>5.1781092138954918E-2</v>
      </c>
      <c r="E164" s="269">
        <f t="shared" si="10"/>
        <v>3.2208850998976718E-2</v>
      </c>
      <c r="F164" s="269">
        <f t="shared" si="10"/>
        <v>2.3153756772465554E-2</v>
      </c>
      <c r="G164" s="269">
        <f t="shared" si="10"/>
        <v>2.2998096714095032E-2</v>
      </c>
      <c r="H164" s="269">
        <f t="shared" si="10"/>
        <v>2.3337244809026103E-2</v>
      </c>
      <c r="I164" s="269">
        <f t="shared" si="10"/>
        <v>2.1618603727211749E-2</v>
      </c>
      <c r="J164" s="269">
        <f t="shared" si="10"/>
        <v>2.3402873798755119E-2</v>
      </c>
      <c r="K164" s="269">
        <f t="shared" si="10"/>
        <v>4.9386915866485505E-2</v>
      </c>
      <c r="L164" s="269">
        <f t="shared" si="10"/>
        <v>0.112005088801177</v>
      </c>
      <c r="M164" s="269">
        <f t="shared" si="10"/>
        <v>0.10557691436101836</v>
      </c>
      <c r="N164" s="269">
        <f t="shared" si="10"/>
        <v>4.792962234328E-2</v>
      </c>
      <c r="O164" s="269">
        <f t="shared" si="10"/>
        <v>2.0441920771304148E-2</v>
      </c>
      <c r="P164" s="269">
        <f t="shared" si="10"/>
        <v>0.10436236026181786</v>
      </c>
      <c r="Q164" s="269">
        <f t="shared" si="10"/>
        <v>6.9968379848180745E-2</v>
      </c>
      <c r="R164" s="269">
        <f t="shared" si="10"/>
        <v>6.6133433474100514E-2</v>
      </c>
      <c r="S164" s="269">
        <f t="shared" si="10"/>
        <v>6.7094961301649728E-2</v>
      </c>
      <c r="T164" s="269">
        <f t="shared" si="10"/>
        <v>7.4786496482541764E-2</v>
      </c>
      <c r="U164" s="269">
        <f t="shared" si="10"/>
        <v>8.6489735925186634E-2</v>
      </c>
      <c r="V164" s="269">
        <f t="shared" si="10"/>
        <v>7.6868972773101452E-2</v>
      </c>
      <c r="W164" s="269">
        <f t="shared" si="10"/>
        <v>6.9102575830161828E-2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8.9461350221648871E-3</v>
      </c>
      <c r="C165" s="270">
        <f t="shared" si="11"/>
        <v>8.3340260568740086E-3</v>
      </c>
      <c r="D165" s="270">
        <f t="shared" si="11"/>
        <v>1.6148835761486409E-2</v>
      </c>
      <c r="E165" s="270">
        <f t="shared" si="11"/>
        <v>1.347736881383332E-2</v>
      </c>
      <c r="F165" s="270">
        <f t="shared" si="11"/>
        <v>9.8034402151309374E-3</v>
      </c>
      <c r="G165" s="270">
        <f t="shared" si="11"/>
        <v>9.4158181881437951E-3</v>
      </c>
      <c r="H165" s="270">
        <f t="shared" si="11"/>
        <v>9.4535681318497697E-3</v>
      </c>
      <c r="I165" s="270">
        <f t="shared" si="11"/>
        <v>9.239262785431919E-3</v>
      </c>
      <c r="J165" s="270">
        <f t="shared" si="11"/>
        <v>8.35095037959112E-3</v>
      </c>
      <c r="K165" s="270">
        <f t="shared" si="11"/>
        <v>1.5413869691017221E-2</v>
      </c>
      <c r="L165" s="270">
        <f t="shared" si="11"/>
        <v>3.4816686816413513E-2</v>
      </c>
      <c r="M165" s="270">
        <f t="shared" si="11"/>
        <v>3.3290255093708372E-2</v>
      </c>
      <c r="N165" s="270">
        <f t="shared" si="11"/>
        <v>1.5468933258012399E-2</v>
      </c>
      <c r="O165" s="270">
        <f t="shared" si="11"/>
        <v>7.9370819757291818E-3</v>
      </c>
      <c r="P165" s="270">
        <f t="shared" si="11"/>
        <v>3.3480617645510705E-2</v>
      </c>
      <c r="Q165" s="270">
        <f t="shared" si="11"/>
        <v>2.4979100679393376E-2</v>
      </c>
      <c r="R165" s="270">
        <f t="shared" si="11"/>
        <v>2.4605799396880797E-2</v>
      </c>
      <c r="S165" s="270">
        <f t="shared" si="11"/>
        <v>2.3615982387845021E-2</v>
      </c>
      <c r="T165" s="270">
        <f t="shared" si="11"/>
        <v>2.5170478504191567E-2</v>
      </c>
      <c r="U165" s="270">
        <f t="shared" si="11"/>
        <v>2.8063790230315664E-2</v>
      </c>
      <c r="V165" s="270">
        <f t="shared" si="11"/>
        <v>2.4825317669973743E-2</v>
      </c>
      <c r="W165" s="270">
        <f t="shared" si="11"/>
        <v>2.2715760375977306E-2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0.72420566364669214</v>
      </c>
      <c r="C166" s="319">
        <f t="shared" si="12"/>
        <v>0.74769757358255695</v>
      </c>
      <c r="D166" s="319">
        <f t="shared" si="12"/>
        <v>0.52440679543403335</v>
      </c>
      <c r="E166" s="319">
        <f t="shared" si="12"/>
        <v>0.5837940321855476</v>
      </c>
      <c r="F166" s="319">
        <f t="shared" si="12"/>
        <v>0.70449558760499897</v>
      </c>
      <c r="G166" s="319">
        <f t="shared" si="12"/>
        <v>0.71113423914953944</v>
      </c>
      <c r="H166" s="319">
        <f t="shared" si="12"/>
        <v>0.70925743523989582</v>
      </c>
      <c r="I166" s="319">
        <f t="shared" si="12"/>
        <v>0.71646237135233937</v>
      </c>
      <c r="J166" s="319">
        <f t="shared" si="12"/>
        <v>0.73982158677289989</v>
      </c>
      <c r="K166" s="319">
        <f t="shared" si="12"/>
        <v>0.62931366538520828</v>
      </c>
      <c r="L166" s="319">
        <f t="shared" si="12"/>
        <v>0</v>
      </c>
      <c r="M166" s="319">
        <f t="shared" si="12"/>
        <v>0</v>
      </c>
      <c r="N166" s="319">
        <f t="shared" si="12"/>
        <v>0.49604345026260344</v>
      </c>
      <c r="O166" s="319">
        <f t="shared" si="12"/>
        <v>0.75105119138712861</v>
      </c>
      <c r="P166" s="319">
        <f t="shared" si="12"/>
        <v>0</v>
      </c>
      <c r="Q166" s="319">
        <f t="shared" si="12"/>
        <v>0</v>
      </c>
      <c r="R166" s="319">
        <f t="shared" si="12"/>
        <v>0</v>
      </c>
      <c r="S166" s="319">
        <f t="shared" si="12"/>
        <v>0</v>
      </c>
      <c r="T166" s="319">
        <f t="shared" si="12"/>
        <v>0</v>
      </c>
      <c r="U166" s="319">
        <f t="shared" si="12"/>
        <v>0</v>
      </c>
      <c r="V166" s="319">
        <f t="shared" si="12"/>
        <v>0</v>
      </c>
      <c r="W166" s="319">
        <f t="shared" si="12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0.14330520413285416</v>
      </c>
      <c r="C167" s="271">
        <f t="shared" si="13"/>
        <v>0.12955243702402763</v>
      </c>
      <c r="D167" s="271">
        <f t="shared" si="13"/>
        <v>0.22944106334015885</v>
      </c>
      <c r="E167" s="271">
        <f t="shared" si="13"/>
        <v>0.22171359403222857</v>
      </c>
      <c r="F167" s="271">
        <f t="shared" si="13"/>
        <v>0.15539588932350623</v>
      </c>
      <c r="G167" s="271">
        <f t="shared" si="13"/>
        <v>0.15252708217847882</v>
      </c>
      <c r="H167" s="271">
        <f t="shared" si="13"/>
        <v>0.15330815986272536</v>
      </c>
      <c r="I167" s="271">
        <f t="shared" si="13"/>
        <v>0.15126993693938728</v>
      </c>
      <c r="J167" s="271">
        <f t="shared" si="13"/>
        <v>0.13425257715041111</v>
      </c>
      <c r="K167" s="271">
        <f t="shared" si="13"/>
        <v>0.15604693061233721</v>
      </c>
      <c r="L167" s="271">
        <f t="shared" si="13"/>
        <v>0.48797218702992434</v>
      </c>
      <c r="M167" s="271">
        <f t="shared" si="13"/>
        <v>0.51049699617167188</v>
      </c>
      <c r="N167" s="271">
        <f t="shared" si="13"/>
        <v>0.2675506358074628</v>
      </c>
      <c r="O167" s="271">
        <f t="shared" si="13"/>
        <v>0.13182633708335456</v>
      </c>
      <c r="P167" s="271">
        <f t="shared" si="13"/>
        <v>0.51600428227489248</v>
      </c>
      <c r="Q167" s="271">
        <f t="shared" si="13"/>
        <v>0.60088458507465548</v>
      </c>
      <c r="R167" s="271">
        <f t="shared" si="13"/>
        <v>0.60943871243435377</v>
      </c>
      <c r="S167" s="271">
        <f t="shared" si="13"/>
        <v>0.61936856309289312</v>
      </c>
      <c r="T167" s="271">
        <f t="shared" si="13"/>
        <v>0.60169366168094496</v>
      </c>
      <c r="U167" s="271">
        <f t="shared" si="13"/>
        <v>0.56751561457640809</v>
      </c>
      <c r="V167" s="271">
        <f t="shared" si="13"/>
        <v>0.61787051623652633</v>
      </c>
      <c r="W167" s="271">
        <f t="shared" si="13"/>
        <v>0.63697208430606844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4.7298437681741294E-2</v>
      </c>
      <c r="C168" s="271">
        <f t="shared" si="14"/>
        <v>4.422477723929269E-2</v>
      </c>
      <c r="D168" s="271">
        <f t="shared" si="14"/>
        <v>7.4473887704305908E-2</v>
      </c>
      <c r="E168" s="271">
        <f t="shared" si="14"/>
        <v>7.3479933373316472E-2</v>
      </c>
      <c r="F168" s="271">
        <f t="shared" si="14"/>
        <v>5.3273580667405625E-2</v>
      </c>
      <c r="G168" s="271">
        <f t="shared" si="14"/>
        <v>5.0985994269309061E-2</v>
      </c>
      <c r="H168" s="271">
        <f t="shared" si="14"/>
        <v>5.1157443420574156E-2</v>
      </c>
      <c r="I168" s="271">
        <f t="shared" si="14"/>
        <v>5.0510091120701303E-2</v>
      </c>
      <c r="J168" s="271">
        <f t="shared" si="14"/>
        <v>4.3462524073716556E-2</v>
      </c>
      <c r="K168" s="271">
        <f t="shared" si="14"/>
        <v>5.5629831983631112E-2</v>
      </c>
      <c r="L168" s="271">
        <f t="shared" si="14"/>
        <v>0.14145387747868829</v>
      </c>
      <c r="M168" s="271">
        <f t="shared" si="14"/>
        <v>0.13528885280332828</v>
      </c>
      <c r="N168" s="271">
        <f t="shared" si="14"/>
        <v>7.2202815043897986E-2</v>
      </c>
      <c r="O168" s="271">
        <f t="shared" si="14"/>
        <v>4.2583324840337694E-2</v>
      </c>
      <c r="P168" s="271">
        <f t="shared" si="14"/>
        <v>0.1323938440737629</v>
      </c>
      <c r="Q168" s="271">
        <f t="shared" si="14"/>
        <v>0.13622742298527463</v>
      </c>
      <c r="R168" s="271">
        <f t="shared" si="14"/>
        <v>0.13736797010277352</v>
      </c>
      <c r="S168" s="271">
        <f t="shared" si="14"/>
        <v>0.12702334564441439</v>
      </c>
      <c r="T168" s="271">
        <f t="shared" si="14"/>
        <v>0.1259602728652322</v>
      </c>
      <c r="U168" s="271">
        <f t="shared" si="14"/>
        <v>0.1291327532246796</v>
      </c>
      <c r="V168" s="271">
        <f t="shared" si="14"/>
        <v>0.1054922586627923</v>
      </c>
      <c r="W168" s="271">
        <f t="shared" si="14"/>
        <v>0.10747730152517802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4.5688487615207933E-2</v>
      </c>
      <c r="C169" s="320">
        <f t="shared" si="15"/>
        <v>4.2841065934979335E-2</v>
      </c>
      <c r="D169" s="320">
        <f t="shared" si="15"/>
        <v>6.6492691327600842E-2</v>
      </c>
      <c r="E169" s="320">
        <f t="shared" si="15"/>
        <v>7.1775872200918869E-2</v>
      </c>
      <c r="F169" s="320">
        <f t="shared" si="15"/>
        <v>5.2153986266696734E-2</v>
      </c>
      <c r="G169" s="320">
        <f t="shared" si="15"/>
        <v>4.9734419493189894E-2</v>
      </c>
      <c r="H169" s="320">
        <f t="shared" si="15"/>
        <v>4.9865823945657861E-2</v>
      </c>
      <c r="I169" s="320">
        <f t="shared" si="15"/>
        <v>4.9449831093143506E-2</v>
      </c>
      <c r="J169" s="320">
        <f t="shared" si="15"/>
        <v>4.1495256888096459E-2</v>
      </c>
      <c r="K169" s="320">
        <f t="shared" si="15"/>
        <v>3.0248715559711776E-2</v>
      </c>
      <c r="L169" s="320">
        <f t="shared" si="15"/>
        <v>0.10876388739328428</v>
      </c>
      <c r="M169" s="320">
        <f t="shared" si="15"/>
        <v>0.10249680964271828</v>
      </c>
      <c r="N169" s="320">
        <f t="shared" si="15"/>
        <v>6.3441540483802003E-2</v>
      </c>
      <c r="O169" s="320">
        <f t="shared" si="15"/>
        <v>4.1254388394192237E-2</v>
      </c>
      <c r="P169" s="320">
        <f t="shared" si="15"/>
        <v>9.5539510340119177E-2</v>
      </c>
      <c r="Q169" s="320">
        <f t="shared" si="15"/>
        <v>0.12905487875289851</v>
      </c>
      <c r="R169" s="320">
        <f t="shared" si="15"/>
        <v>0.13140953870501176</v>
      </c>
      <c r="S169" s="320">
        <f t="shared" si="15"/>
        <v>0.11880497226937071</v>
      </c>
      <c r="T169" s="320">
        <f t="shared" si="15"/>
        <v>0.11376223877075298</v>
      </c>
      <c r="U169" s="320">
        <f t="shared" si="15"/>
        <v>0.11033629075964459</v>
      </c>
      <c r="V169" s="320">
        <f t="shared" si="15"/>
        <v>7.7113360050869259E-2</v>
      </c>
      <c r="W169" s="320">
        <f t="shared" si="15"/>
        <v>9.0891677357181941E-2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1.609950066533358E-3</v>
      </c>
      <c r="C170" s="320">
        <f t="shared" si="16"/>
        <v>1.3837113043133615E-3</v>
      </c>
      <c r="D170" s="320">
        <f t="shared" si="16"/>
        <v>7.981196376705078E-3</v>
      </c>
      <c r="E170" s="320">
        <f t="shared" si="16"/>
        <v>1.7040611723976023E-3</v>
      </c>
      <c r="F170" s="320">
        <f t="shared" si="16"/>
        <v>1.1195944007088953E-3</v>
      </c>
      <c r="G170" s="320">
        <f t="shared" si="16"/>
        <v>1.2515747761191742E-3</v>
      </c>
      <c r="H170" s="320">
        <f t="shared" si="16"/>
        <v>1.29161947491629E-3</v>
      </c>
      <c r="I170" s="320">
        <f t="shared" si="16"/>
        <v>1.0602600275577989E-3</v>
      </c>
      <c r="J170" s="320">
        <f t="shared" si="16"/>
        <v>1.9672671856201E-3</v>
      </c>
      <c r="K170" s="320">
        <f t="shared" si="16"/>
        <v>2.5381116423919322E-2</v>
      </c>
      <c r="L170" s="320">
        <f t="shared" si="16"/>
        <v>3.2689990085403985E-2</v>
      </c>
      <c r="M170" s="320">
        <f t="shared" si="16"/>
        <v>3.2792043160609984E-2</v>
      </c>
      <c r="N170" s="320">
        <f t="shared" si="16"/>
        <v>8.7612745600959812E-3</v>
      </c>
      <c r="O170" s="320">
        <f t="shared" si="16"/>
        <v>1.3289364461454478E-3</v>
      </c>
      <c r="P170" s="320">
        <f t="shared" si="16"/>
        <v>3.6854333733643718E-2</v>
      </c>
      <c r="Q170" s="320">
        <f t="shared" si="16"/>
        <v>7.1725442323761178E-3</v>
      </c>
      <c r="R170" s="320">
        <f t="shared" si="16"/>
        <v>5.9584313977617195E-3</v>
      </c>
      <c r="S170" s="320">
        <f t="shared" si="16"/>
        <v>8.2183733750437228E-3</v>
      </c>
      <c r="T170" s="320">
        <f t="shared" si="16"/>
        <v>1.2198034094479174E-2</v>
      </c>
      <c r="U170" s="320">
        <f t="shared" si="16"/>
        <v>1.8796462465035059E-2</v>
      </c>
      <c r="V170" s="320">
        <f t="shared" si="16"/>
        <v>2.8378898611922991E-2</v>
      </c>
      <c r="W170" s="320">
        <f t="shared" si="16"/>
        <v>1.6585624167996135E-2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1.0836945141319115E-2</v>
      </c>
      <c r="C171" s="271">
        <f t="shared" si="17"/>
        <v>9.9748707222573185E-3</v>
      </c>
      <c r="D171" s="271">
        <f t="shared" si="17"/>
        <v>2.0010358393731463E-2</v>
      </c>
      <c r="E171" s="271">
        <f t="shared" si="17"/>
        <v>1.6239783937578769E-2</v>
      </c>
      <c r="F171" s="271">
        <f t="shared" si="17"/>
        <v>1.1653739839687149E-2</v>
      </c>
      <c r="G171" s="271">
        <f t="shared" si="17"/>
        <v>1.1309218214687673E-2</v>
      </c>
      <c r="H171" s="271">
        <f t="shared" si="17"/>
        <v>1.1382391208172003E-2</v>
      </c>
      <c r="I171" s="271">
        <f t="shared" si="17"/>
        <v>1.108525483581433E-2</v>
      </c>
      <c r="J171" s="271">
        <f t="shared" si="17"/>
        <v>1.0246870427968104E-2</v>
      </c>
      <c r="K171" s="271">
        <f t="shared" si="17"/>
        <v>1.9226541610569223E-2</v>
      </c>
      <c r="L171" s="271">
        <f t="shared" si="17"/>
        <v>4.5193781448641543E-2</v>
      </c>
      <c r="M171" s="271">
        <f t="shared" si="17"/>
        <v>4.4419701315465278E-2</v>
      </c>
      <c r="N171" s="271">
        <f t="shared" si="17"/>
        <v>2.0344163824986432E-2</v>
      </c>
      <c r="O171" s="271">
        <f t="shared" si="17"/>
        <v>9.6770078013131682E-3</v>
      </c>
      <c r="P171" s="271">
        <f t="shared" si="17"/>
        <v>4.450062881422881E-2</v>
      </c>
      <c r="Q171" s="271">
        <f t="shared" si="17"/>
        <v>3.6380633429163554E-2</v>
      </c>
      <c r="R171" s="271">
        <f t="shared" si="17"/>
        <v>3.5311328378434079E-2</v>
      </c>
      <c r="S171" s="271">
        <f t="shared" si="17"/>
        <v>3.5329529838429151E-2</v>
      </c>
      <c r="T171" s="271">
        <f t="shared" si="17"/>
        <v>3.6415616525490059E-2</v>
      </c>
      <c r="U171" s="271">
        <f t="shared" si="17"/>
        <v>3.9524621222362839E-2</v>
      </c>
      <c r="V171" s="271">
        <f t="shared" si="17"/>
        <v>3.7812966417168706E-2</v>
      </c>
      <c r="W171" s="271">
        <f t="shared" si="17"/>
        <v>3.5127291846638306E-2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5.4622330827409516E-3</v>
      </c>
      <c r="C172" s="320">
        <f t="shared" si="18"/>
        <v>5.2480522332782322E-3</v>
      </c>
      <c r="D172" s="320">
        <f t="shared" si="18"/>
        <v>5.9542443281954942E-3</v>
      </c>
      <c r="E172" s="320">
        <f t="shared" si="18"/>
        <v>9.0012895895016758E-3</v>
      </c>
      <c r="F172" s="320">
        <f t="shared" si="18"/>
        <v>6.7025257638687365E-3</v>
      </c>
      <c r="G172" s="320">
        <f t="shared" si="18"/>
        <v>6.2436949457741701E-3</v>
      </c>
      <c r="H172" s="320">
        <f t="shared" si="18"/>
        <v>6.1843464162276186E-3</v>
      </c>
      <c r="I172" s="320">
        <f t="shared" si="18"/>
        <v>6.2926548090445258E-3</v>
      </c>
      <c r="J172" s="320">
        <f t="shared" si="18"/>
        <v>4.6387525413013548E-3</v>
      </c>
      <c r="K172" s="320">
        <f t="shared" si="18"/>
        <v>1.1197756255993531E-3</v>
      </c>
      <c r="L172" s="320">
        <f t="shared" si="18"/>
        <v>5.8451525379433914E-3</v>
      </c>
      <c r="M172" s="320">
        <f t="shared" si="18"/>
        <v>4.7597877876684458E-3</v>
      </c>
      <c r="N172" s="320">
        <f t="shared" si="18"/>
        <v>4.8459481951426894E-3</v>
      </c>
      <c r="O172" s="320">
        <f t="shared" si="18"/>
        <v>4.9629133896211793E-3</v>
      </c>
      <c r="P172" s="320">
        <f t="shared" si="18"/>
        <v>3.9558555224195957E-3</v>
      </c>
      <c r="Q172" s="320">
        <f t="shared" si="18"/>
        <v>6.4201785486120207E-3</v>
      </c>
      <c r="R172" s="320">
        <f t="shared" si="18"/>
        <v>8.9094626862956296E-3</v>
      </c>
      <c r="S172" s="320">
        <f t="shared" si="18"/>
        <v>7.4758910916982646E-3</v>
      </c>
      <c r="T172" s="320">
        <f t="shared" si="18"/>
        <v>8.5417608665502489E-3</v>
      </c>
      <c r="U172" s="320">
        <f t="shared" si="18"/>
        <v>6.3181208262953724E-3</v>
      </c>
      <c r="V172" s="320">
        <f t="shared" si="18"/>
        <v>3.3597259549059426E-3</v>
      </c>
      <c r="W172" s="320">
        <f t="shared" si="18"/>
        <v>5.9932358714836417E-3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2.8503000662329714E-3</v>
      </c>
      <c r="C173" s="320">
        <f t="shared" si="19"/>
        <v>2.5767614097803124E-3</v>
      </c>
      <c r="D173" s="320">
        <f t="shared" si="19"/>
        <v>4.5635179963788011E-3</v>
      </c>
      <c r="E173" s="320">
        <f t="shared" si="19"/>
        <v>4.4098208127106671E-3</v>
      </c>
      <c r="F173" s="320">
        <f t="shared" si="19"/>
        <v>3.0907803824102454E-3</v>
      </c>
      <c r="G173" s="320">
        <f t="shared" si="19"/>
        <v>3.033720617937905E-3</v>
      </c>
      <c r="H173" s="320">
        <f t="shared" si="19"/>
        <v>3.0492560326397808E-3</v>
      </c>
      <c r="I173" s="320">
        <f t="shared" si="19"/>
        <v>3.0087163539271934E-3</v>
      </c>
      <c r="J173" s="320">
        <f t="shared" si="19"/>
        <v>2.6702458704082411E-3</v>
      </c>
      <c r="K173" s="320">
        <f t="shared" si="19"/>
        <v>3.1037294099065171E-3</v>
      </c>
      <c r="L173" s="320">
        <f t="shared" si="19"/>
        <v>9.7056290832383697E-3</v>
      </c>
      <c r="M173" s="320">
        <f t="shared" si="19"/>
        <v>1.0153641180057186E-2</v>
      </c>
      <c r="N173" s="320">
        <f t="shared" si="19"/>
        <v>5.3215066373702652E-3</v>
      </c>
      <c r="O173" s="320">
        <f t="shared" si="19"/>
        <v>2.621988640214303E-3</v>
      </c>
      <c r="P173" s="320">
        <f t="shared" si="19"/>
        <v>1.0263179546369555E-2</v>
      </c>
      <c r="Q173" s="320">
        <f t="shared" si="19"/>
        <v>1.1951424813915788E-2</v>
      </c>
      <c r="R173" s="320">
        <f t="shared" si="19"/>
        <v>1.2121563992931997E-2</v>
      </c>
      <c r="S173" s="320">
        <f t="shared" si="19"/>
        <v>1.2319065920101924E-2</v>
      </c>
      <c r="T173" s="320">
        <f t="shared" si="19"/>
        <v>1.1967517119275174E-2</v>
      </c>
      <c r="U173" s="320">
        <f t="shared" si="19"/>
        <v>1.1287725408183779E-2</v>
      </c>
      <c r="V173" s="320">
        <f t="shared" si="19"/>
        <v>1.2289270190911488E-2</v>
      </c>
      <c r="W173" s="320">
        <f t="shared" si="19"/>
        <v>1.2669194988920182E-2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2.5244119923451928E-3</v>
      </c>
      <c r="C174" s="320">
        <f t="shared" si="20"/>
        <v>2.1500570791987764E-3</v>
      </c>
      <c r="D174" s="320">
        <f t="shared" si="20"/>
        <v>9.4925960691571686E-3</v>
      </c>
      <c r="E174" s="320">
        <f t="shared" si="20"/>
        <v>2.8286735353664251E-3</v>
      </c>
      <c r="F174" s="320">
        <f t="shared" si="20"/>
        <v>1.8604336934081669E-3</v>
      </c>
      <c r="G174" s="320">
        <f t="shared" si="20"/>
        <v>2.0318026509755977E-3</v>
      </c>
      <c r="H174" s="320">
        <f t="shared" si="20"/>
        <v>2.1487887593046031E-3</v>
      </c>
      <c r="I174" s="320">
        <f t="shared" si="20"/>
        <v>1.7838836728426106E-3</v>
      </c>
      <c r="J174" s="320">
        <f t="shared" si="20"/>
        <v>2.9378720162585074E-3</v>
      </c>
      <c r="K174" s="320">
        <f t="shared" si="20"/>
        <v>1.5003036575063354E-2</v>
      </c>
      <c r="L174" s="320">
        <f t="shared" si="20"/>
        <v>2.9642999827459784E-2</v>
      </c>
      <c r="M174" s="320">
        <f t="shared" si="20"/>
        <v>2.950627234773965E-2</v>
      </c>
      <c r="N174" s="320">
        <f t="shared" si="20"/>
        <v>1.0176708992473476E-2</v>
      </c>
      <c r="O174" s="320">
        <f t="shared" si="20"/>
        <v>2.0921057714776855E-3</v>
      </c>
      <c r="P174" s="320">
        <f t="shared" si="20"/>
        <v>3.0281593745439657E-2</v>
      </c>
      <c r="Q174" s="320">
        <f t="shared" si="20"/>
        <v>1.8009030066635751E-2</v>
      </c>
      <c r="R174" s="320">
        <f t="shared" si="20"/>
        <v>1.4280301699206452E-2</v>
      </c>
      <c r="S174" s="320">
        <f t="shared" si="20"/>
        <v>1.553457282662896E-2</v>
      </c>
      <c r="T174" s="320">
        <f t="shared" si="20"/>
        <v>1.5906338539664635E-2</v>
      </c>
      <c r="U174" s="320">
        <f t="shared" si="20"/>
        <v>2.191877498788369E-2</v>
      </c>
      <c r="V174" s="320">
        <f t="shared" si="20"/>
        <v>2.2163970271351276E-2</v>
      </c>
      <c r="W174" s="320">
        <f t="shared" si="20"/>
        <v>1.6464860986234488E-2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1.6066923026270212E-2</v>
      </c>
      <c r="C175" s="321">
        <f t="shared" si="21"/>
        <v>1.473040502080351E-2</v>
      </c>
      <c r="D175" s="321">
        <f t="shared" si="21"/>
        <v>2.7793672813297109E-2</v>
      </c>
      <c r="E175" s="321">
        <f t="shared" si="21"/>
        <v>2.428799250463648E-2</v>
      </c>
      <c r="F175" s="321">
        <f t="shared" si="21"/>
        <v>1.7208685656675188E-2</v>
      </c>
      <c r="G175" s="321">
        <f t="shared" si="21"/>
        <v>1.6782406500095604E-2</v>
      </c>
      <c r="H175" s="321">
        <f t="shared" si="21"/>
        <v>1.6890196924183858E-2</v>
      </c>
      <c r="I175" s="321">
        <f t="shared" si="21"/>
        <v>1.645773874221822E-2</v>
      </c>
      <c r="J175" s="321">
        <f t="shared" si="21"/>
        <v>1.5178151429455302E-2</v>
      </c>
      <c r="K175" s="321">
        <f t="shared" si="21"/>
        <v>2.1624618595565619E-2</v>
      </c>
      <c r="L175" s="321">
        <f t="shared" si="21"/>
        <v>5.7548075147891849E-2</v>
      </c>
      <c r="M175" s="321">
        <f t="shared" si="21"/>
        <v>5.686197694896139E-2</v>
      </c>
      <c r="N175" s="321">
        <f t="shared" si="21"/>
        <v>2.8677213196474729E-2</v>
      </c>
      <c r="O175" s="321">
        <f t="shared" si="21"/>
        <v>1.4397683965562272E-2</v>
      </c>
      <c r="P175" s="321">
        <f t="shared" si="21"/>
        <v>5.6505167930584424E-2</v>
      </c>
      <c r="Q175" s="321">
        <f t="shared" si="21"/>
        <v>5.5966037061720923E-2</v>
      </c>
      <c r="R175" s="321">
        <f t="shared" si="21"/>
        <v>5.5692191537117984E-2</v>
      </c>
      <c r="S175" s="321">
        <f t="shared" si="21"/>
        <v>5.507821834773307E-2</v>
      </c>
      <c r="T175" s="321">
        <f t="shared" si="21"/>
        <v>5.5174139578665564E-2</v>
      </c>
      <c r="U175" s="321">
        <f t="shared" si="21"/>
        <v>5.5829970006680121E-2</v>
      </c>
      <c r="V175" s="321">
        <f t="shared" si="21"/>
        <v>5.4080726393963753E-2</v>
      </c>
      <c r="W175" s="321">
        <f t="shared" si="21"/>
        <v>5.3946559896683573E-2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1.0000000000000002</v>
      </c>
      <c r="D178" s="234">
        <f t="shared" si="22"/>
        <v>1</v>
      </c>
      <c r="E178" s="234">
        <f t="shared" si="22"/>
        <v>0.99999999999999989</v>
      </c>
      <c r="F178" s="234">
        <f t="shared" si="22"/>
        <v>1.0000000000000002</v>
      </c>
      <c r="G178" s="234">
        <f t="shared" si="22"/>
        <v>1</v>
      </c>
      <c r="H178" s="234">
        <f t="shared" si="22"/>
        <v>1.0000000000000004</v>
      </c>
      <c r="I178" s="234">
        <f t="shared" si="22"/>
        <v>1</v>
      </c>
      <c r="J178" s="234">
        <f t="shared" si="22"/>
        <v>0.99999999999999989</v>
      </c>
      <c r="K178" s="234">
        <f t="shared" si="22"/>
        <v>1</v>
      </c>
      <c r="L178" s="234">
        <f t="shared" si="22"/>
        <v>1.0000000000000002</v>
      </c>
      <c r="M178" s="234">
        <f t="shared" si="22"/>
        <v>1.0000000000000002</v>
      </c>
      <c r="N178" s="234">
        <f t="shared" si="22"/>
        <v>1.0000000000000002</v>
      </c>
      <c r="O178" s="234">
        <f t="shared" si="22"/>
        <v>0.99999999999999956</v>
      </c>
      <c r="P178" s="234">
        <f t="shared" si="22"/>
        <v>0.99999999999999967</v>
      </c>
      <c r="Q178" s="234">
        <f t="shared" si="22"/>
        <v>1.0000000000000002</v>
      </c>
      <c r="R178" s="234">
        <f t="shared" si="22"/>
        <v>0.99999999999999978</v>
      </c>
      <c r="S178" s="234">
        <f t="shared" si="22"/>
        <v>0.99999999999999978</v>
      </c>
      <c r="T178" s="234">
        <f t="shared" si="22"/>
        <v>0.99999999999999978</v>
      </c>
      <c r="U178" s="234">
        <f t="shared" si="22"/>
        <v>0.99999999999999989</v>
      </c>
      <c r="V178" s="234">
        <f t="shared" si="22"/>
        <v>1</v>
      </c>
      <c r="W178" s="234">
        <f t="shared" si="22"/>
        <v>0.99999999999999978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6.5166381435532994E-3</v>
      </c>
      <c r="C179" s="268">
        <f t="shared" si="23"/>
        <v>6.571333802051698E-3</v>
      </c>
      <c r="D179" s="268">
        <f t="shared" si="23"/>
        <v>8.13742466527906E-3</v>
      </c>
      <c r="E179" s="268">
        <f t="shared" si="23"/>
        <v>5.8984962425376528E-3</v>
      </c>
      <c r="F179" s="268">
        <f t="shared" si="23"/>
        <v>5.9690671054343052E-3</v>
      </c>
      <c r="G179" s="268">
        <f t="shared" si="23"/>
        <v>6.0560800700898134E-3</v>
      </c>
      <c r="H179" s="268">
        <f t="shared" si="23"/>
        <v>6.1029959816336198E-3</v>
      </c>
      <c r="I179" s="268">
        <f t="shared" si="23"/>
        <v>5.8103048523479245E-3</v>
      </c>
      <c r="J179" s="268">
        <f t="shared" si="23"/>
        <v>6.802366060504582E-3</v>
      </c>
      <c r="K179" s="268">
        <f t="shared" si="23"/>
        <v>9.7433869019440469E-3</v>
      </c>
      <c r="L179" s="268">
        <f t="shared" si="23"/>
        <v>8.3194446743039361E-3</v>
      </c>
      <c r="M179" s="268">
        <f t="shared" si="23"/>
        <v>7.8534670422533651E-3</v>
      </c>
      <c r="N179" s="268">
        <f t="shared" si="23"/>
        <v>7.1267253286134372E-3</v>
      </c>
      <c r="O179" s="268">
        <f t="shared" si="23"/>
        <v>6.2298400281242897E-3</v>
      </c>
      <c r="P179" s="268">
        <f t="shared" si="23"/>
        <v>7.7605553535791084E-3</v>
      </c>
      <c r="Q179" s="268">
        <f t="shared" si="23"/>
        <v>5.3007099898998858E-3</v>
      </c>
      <c r="R179" s="268">
        <f t="shared" si="23"/>
        <v>5.019495965394684E-3</v>
      </c>
      <c r="S179" s="268">
        <f t="shared" si="23"/>
        <v>5.0798863602383769E-3</v>
      </c>
      <c r="T179" s="268">
        <f t="shared" si="23"/>
        <v>5.6395401639498357E-3</v>
      </c>
      <c r="U179" s="268">
        <f t="shared" si="23"/>
        <v>6.4879197851889364E-3</v>
      </c>
      <c r="V179" s="268">
        <f t="shared" si="23"/>
        <v>5.7678781059537438E-3</v>
      </c>
      <c r="W179" s="268">
        <f t="shared" si="23"/>
        <v>5.2085604588481401E-3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1.3756618885829746E-2</v>
      </c>
      <c r="C180" s="269">
        <f t="shared" si="24"/>
        <v>1.3872081385372761E-2</v>
      </c>
      <c r="D180" s="269">
        <f t="shared" si="24"/>
        <v>1.7178098179831697E-2</v>
      </c>
      <c r="E180" s="269">
        <f t="shared" si="24"/>
        <v>1.2451721734520711E-2</v>
      </c>
      <c r="F180" s="269">
        <f t="shared" si="24"/>
        <v>1.2600696780231008E-2</v>
      </c>
      <c r="G180" s="269">
        <f t="shared" si="24"/>
        <v>1.2784381092068423E-2</v>
      </c>
      <c r="H180" s="269">
        <f t="shared" si="24"/>
        <v>1.2883420550846406E-2</v>
      </c>
      <c r="I180" s="269">
        <f t="shared" si="24"/>
        <v>1.2265549767146427E-2</v>
      </c>
      <c r="J180" s="269">
        <f t="shared" si="24"/>
        <v>1.4359790332817229E-2</v>
      </c>
      <c r="K180" s="269">
        <f t="shared" si="24"/>
        <v>2.0835631092184146E-2</v>
      </c>
      <c r="L180" s="269">
        <f t="shared" si="24"/>
        <v>1.756234230058706E-2</v>
      </c>
      <c r="M180" s="269">
        <f t="shared" si="24"/>
        <v>1.6578663822170613E-2</v>
      </c>
      <c r="N180" s="269">
        <f t="shared" si="24"/>
        <v>1.5044512536991534E-2</v>
      </c>
      <c r="O180" s="269">
        <f t="shared" si="24"/>
        <v>1.3151188250551333E-2</v>
      </c>
      <c r="P180" s="269">
        <f t="shared" si="24"/>
        <v>1.638252730776325E-2</v>
      </c>
      <c r="Q180" s="269">
        <f t="shared" si="24"/>
        <v>1.1189795343708087E-2</v>
      </c>
      <c r="R180" s="269">
        <f t="shared" si="24"/>
        <v>1.0596152720740666E-2</v>
      </c>
      <c r="S180" s="269">
        <f t="shared" si="24"/>
        <v>1.0723636805007545E-2</v>
      </c>
      <c r="T180" s="269">
        <f t="shared" si="24"/>
        <v>1.1905065620919291E-2</v>
      </c>
      <c r="U180" s="269">
        <f t="shared" si="24"/>
        <v>1.3695994449986849E-2</v>
      </c>
      <c r="V180" s="269">
        <f t="shared" si="24"/>
        <v>1.2175986933081764E-2</v>
      </c>
      <c r="W180" s="269">
        <f t="shared" si="24"/>
        <v>1.0995267743546503E-2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8.1894749321767532E-2</v>
      </c>
      <c r="C181" s="269">
        <f t="shared" si="25"/>
        <v>8.2582110986331711E-2</v>
      </c>
      <c r="D181" s="269">
        <f t="shared" si="25"/>
        <v>0.1022632127805128</v>
      </c>
      <c r="E181" s="269">
        <f t="shared" si="25"/>
        <v>7.4126545086116283E-2</v>
      </c>
      <c r="F181" s="269">
        <f t="shared" si="25"/>
        <v>7.5013410828701541E-2</v>
      </c>
      <c r="G181" s="269">
        <f t="shared" si="25"/>
        <v>7.6106904862163621E-2</v>
      </c>
      <c r="H181" s="269">
        <f t="shared" si="25"/>
        <v>7.6696498258397125E-2</v>
      </c>
      <c r="I181" s="269">
        <f t="shared" si="25"/>
        <v>7.3018241750435295E-2</v>
      </c>
      <c r="J181" s="269">
        <f t="shared" si="25"/>
        <v>8.5485498971739196E-2</v>
      </c>
      <c r="K181" s="269">
        <f t="shared" si="25"/>
        <v>0.12218305509219984</v>
      </c>
      <c r="L181" s="269">
        <f t="shared" si="25"/>
        <v>0.10455066264074236</v>
      </c>
      <c r="M181" s="269">
        <f t="shared" si="25"/>
        <v>9.8694710457163784E-2</v>
      </c>
      <c r="N181" s="269">
        <f t="shared" si="25"/>
        <v>8.9561729746996346E-2</v>
      </c>
      <c r="O181" s="269">
        <f t="shared" si="25"/>
        <v>7.8290550461616093E-2</v>
      </c>
      <c r="P181" s="269">
        <f t="shared" si="25"/>
        <v>9.7527087016146541E-2</v>
      </c>
      <c r="Q181" s="269">
        <f t="shared" si="25"/>
        <v>6.6614150776452372E-2</v>
      </c>
      <c r="R181" s="269">
        <f t="shared" si="25"/>
        <v>6.3080127322134583E-2</v>
      </c>
      <c r="S181" s="269">
        <f t="shared" si="25"/>
        <v>6.3839054876223128E-2</v>
      </c>
      <c r="T181" s="269">
        <f t="shared" si="25"/>
        <v>7.0872237777020577E-2</v>
      </c>
      <c r="U181" s="269">
        <f t="shared" si="25"/>
        <v>8.1533845016913825E-2</v>
      </c>
      <c r="V181" s="269">
        <f t="shared" si="25"/>
        <v>7.2485063801322566E-2</v>
      </c>
      <c r="W181" s="269">
        <f t="shared" si="25"/>
        <v>6.5456105388729438E-2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9.6919877425939951E-2</v>
      </c>
      <c r="C182" s="269">
        <f t="shared" si="26"/>
        <v>9.7733348482736362E-2</v>
      </c>
      <c r="D182" s="269">
        <f t="shared" si="26"/>
        <v>0.12102531761747139</v>
      </c>
      <c r="E182" s="269">
        <f t="shared" si="26"/>
        <v>8.7726450392164729E-2</v>
      </c>
      <c r="F182" s="269">
        <f t="shared" si="26"/>
        <v>8.8776028292780904E-2</v>
      </c>
      <c r="G182" s="269">
        <f t="shared" si="26"/>
        <v>9.0070144320570839E-2</v>
      </c>
      <c r="H182" s="269">
        <f t="shared" si="26"/>
        <v>9.0767909686083781E-2</v>
      </c>
      <c r="I182" s="269">
        <f t="shared" si="26"/>
        <v>8.6414808017842071E-2</v>
      </c>
      <c r="J182" s="269">
        <f t="shared" si="26"/>
        <v>0.10116941746146935</v>
      </c>
      <c r="K182" s="269">
        <f t="shared" si="26"/>
        <v>0.14679383272198504</v>
      </c>
      <c r="L182" s="269">
        <f t="shared" si="26"/>
        <v>0.12373244306699656</v>
      </c>
      <c r="M182" s="269">
        <f t="shared" si="26"/>
        <v>0.11680210659799235</v>
      </c>
      <c r="N182" s="269">
        <f t="shared" si="26"/>
        <v>0.10599350924231762</v>
      </c>
      <c r="O182" s="269">
        <f t="shared" si="26"/>
        <v>9.2654420670316928E-2</v>
      </c>
      <c r="P182" s="269">
        <f t="shared" si="26"/>
        <v>0.11542026073216746</v>
      </c>
      <c r="Q182" s="269">
        <f t="shared" si="26"/>
        <v>7.8835766414279612E-2</v>
      </c>
      <c r="R182" s="269">
        <f t="shared" si="26"/>
        <v>7.4653360059177248E-2</v>
      </c>
      <c r="S182" s="269">
        <f t="shared" si="26"/>
        <v>7.5551527110503516E-2</v>
      </c>
      <c r="T182" s="269">
        <f t="shared" si="26"/>
        <v>8.3875079356585225E-2</v>
      </c>
      <c r="U182" s="269">
        <f t="shared" si="26"/>
        <v>9.6492758455815522E-2</v>
      </c>
      <c r="V182" s="269">
        <f t="shared" si="26"/>
        <v>8.5783808571574929E-2</v>
      </c>
      <c r="W182" s="269">
        <f t="shared" si="26"/>
        <v>7.7465255875309696E-2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3.5102327509182497E-2</v>
      </c>
      <c r="C183" s="270">
        <f t="shared" si="27"/>
        <v>3.5769558602314649E-2</v>
      </c>
      <c r="D183" s="270">
        <f t="shared" si="27"/>
        <v>3.6240336963204452E-2</v>
      </c>
      <c r="E183" s="270">
        <f t="shared" si="27"/>
        <v>3.5245722902956321E-2</v>
      </c>
      <c r="F183" s="270">
        <f t="shared" si="27"/>
        <v>3.6090984900475978E-2</v>
      </c>
      <c r="G183" s="270">
        <f t="shared" si="27"/>
        <v>3.5407316343044601E-2</v>
      </c>
      <c r="H183" s="270">
        <f t="shared" si="27"/>
        <v>3.53040472004231E-2</v>
      </c>
      <c r="I183" s="270">
        <f t="shared" si="27"/>
        <v>3.546041652546926E-2</v>
      </c>
      <c r="J183" s="270">
        <f t="shared" si="27"/>
        <v>3.4662664710832292E-2</v>
      </c>
      <c r="K183" s="270">
        <f t="shared" si="27"/>
        <v>4.3989960444457098E-2</v>
      </c>
      <c r="L183" s="270">
        <f t="shared" si="27"/>
        <v>3.6929995842557684E-2</v>
      </c>
      <c r="M183" s="270">
        <f t="shared" si="27"/>
        <v>3.5362651264628633E-2</v>
      </c>
      <c r="N183" s="270">
        <f t="shared" si="27"/>
        <v>3.2845933870038764E-2</v>
      </c>
      <c r="O183" s="270">
        <f t="shared" si="27"/>
        <v>3.4542303404146095E-2</v>
      </c>
      <c r="P183" s="270">
        <f t="shared" si="27"/>
        <v>3.5553110623749835E-2</v>
      </c>
      <c r="Q183" s="270">
        <f t="shared" si="27"/>
        <v>2.7023665667552824E-2</v>
      </c>
      <c r="R183" s="270">
        <f t="shared" si="27"/>
        <v>2.6669308328690525E-2</v>
      </c>
      <c r="S183" s="270">
        <f t="shared" si="27"/>
        <v>2.5533205528258725E-2</v>
      </c>
      <c r="T183" s="270">
        <f t="shared" si="27"/>
        <v>2.7104862719454833E-2</v>
      </c>
      <c r="U183" s="270">
        <f t="shared" si="27"/>
        <v>3.0062317737014368E-2</v>
      </c>
      <c r="V183" s="270">
        <f t="shared" si="27"/>
        <v>2.6600821281239327E-2</v>
      </c>
      <c r="W183" s="270">
        <f t="shared" si="27"/>
        <v>2.4450401032189706E-2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0.53434810699624158</v>
      </c>
      <c r="C184" s="271">
        <f t="shared" si="28"/>
        <v>0.52777272739777525</v>
      </c>
      <c r="D184" s="271">
        <f t="shared" si="28"/>
        <v>0.49023611402643735</v>
      </c>
      <c r="E184" s="271">
        <f t="shared" si="28"/>
        <v>0.55000696736678278</v>
      </c>
      <c r="F184" s="271">
        <f t="shared" si="28"/>
        <v>0.54274762963081136</v>
      </c>
      <c r="G184" s="271">
        <f t="shared" si="28"/>
        <v>0.54467339501020362</v>
      </c>
      <c r="H184" s="271">
        <f t="shared" si="28"/>
        <v>0.54376548229506283</v>
      </c>
      <c r="I184" s="271">
        <f t="shared" si="28"/>
        <v>0.55127230220019996</v>
      </c>
      <c r="J184" s="271">
        <f t="shared" si="28"/>
        <v>0.52938573029991776</v>
      </c>
      <c r="K184" s="271">
        <f t="shared" si="28"/>
        <v>0.42054518220632536</v>
      </c>
      <c r="L184" s="271">
        <f t="shared" si="28"/>
        <v>0.49453359851264739</v>
      </c>
      <c r="M184" s="271">
        <f t="shared" si="28"/>
        <v>0.51865706999667849</v>
      </c>
      <c r="N184" s="271">
        <f t="shared" si="28"/>
        <v>0.54271241078355481</v>
      </c>
      <c r="O184" s="271">
        <f t="shared" si="28"/>
        <v>0.54555959232382489</v>
      </c>
      <c r="P184" s="271">
        <f t="shared" si="28"/>
        <v>0.52432004719782077</v>
      </c>
      <c r="Q184" s="271">
        <f t="shared" si="28"/>
        <v>0.62156660253350948</v>
      </c>
      <c r="R184" s="271">
        <f t="shared" si="28"/>
        <v>0.6316309049059361</v>
      </c>
      <c r="S184" s="271">
        <f t="shared" si="28"/>
        <v>0.64081935275507729</v>
      </c>
      <c r="T184" s="271">
        <f t="shared" si="28"/>
        <v>0.6201087986893693</v>
      </c>
      <c r="U184" s="271">
        <f t="shared" si="28"/>
        <v>0.5817100156178262</v>
      </c>
      <c r="V184" s="271">
        <f t="shared" si="28"/>
        <v>0.63431573889969384</v>
      </c>
      <c r="W184" s="271">
        <f t="shared" si="28"/>
        <v>0.65674349648246289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0.53398637545327465</v>
      </c>
      <c r="C185" s="320">
        <f t="shared" si="29"/>
        <v>0.52740795975789667</v>
      </c>
      <c r="D185" s="320">
        <f t="shared" si="29"/>
        <v>0.48978441437469888</v>
      </c>
      <c r="E185" s="320">
        <f t="shared" si="29"/>
        <v>0.5496795482129192</v>
      </c>
      <c r="F185" s="320">
        <f t="shared" si="29"/>
        <v>0.54241629316459106</v>
      </c>
      <c r="G185" s="320">
        <f t="shared" si="29"/>
        <v>0.54433722854832145</v>
      </c>
      <c r="H185" s="320">
        <f t="shared" si="29"/>
        <v>0.54342671158161748</v>
      </c>
      <c r="I185" s="320">
        <f t="shared" si="29"/>
        <v>0.55094977845512638</v>
      </c>
      <c r="J185" s="320">
        <f t="shared" si="29"/>
        <v>0.52900813830897275</v>
      </c>
      <c r="K185" s="320">
        <f t="shared" si="29"/>
        <v>0.41999730739448271</v>
      </c>
      <c r="L185" s="320">
        <f t="shared" si="29"/>
        <v>0.49407179512685701</v>
      </c>
      <c r="M185" s="320">
        <f t="shared" si="29"/>
        <v>0.51822113252581492</v>
      </c>
      <c r="N185" s="320">
        <f t="shared" si="29"/>
        <v>0.54231681396006526</v>
      </c>
      <c r="O185" s="320">
        <f t="shared" si="29"/>
        <v>0.54521378063439729</v>
      </c>
      <c r="P185" s="320">
        <f t="shared" si="29"/>
        <v>0.52388926715441653</v>
      </c>
      <c r="Q185" s="320">
        <f t="shared" si="29"/>
        <v>0.62127236584869927</v>
      </c>
      <c r="R185" s="320">
        <f t="shared" si="29"/>
        <v>0.63135227810781103</v>
      </c>
      <c r="S185" s="320">
        <f t="shared" si="29"/>
        <v>0.64053737375137842</v>
      </c>
      <c r="T185" s="320">
        <f t="shared" si="29"/>
        <v>0.61979575390765962</v>
      </c>
      <c r="U185" s="320">
        <f t="shared" si="29"/>
        <v>0.58134987819990569</v>
      </c>
      <c r="V185" s="320">
        <f t="shared" si="29"/>
        <v>0.63399557021747599</v>
      </c>
      <c r="W185" s="320">
        <f t="shared" si="29"/>
        <v>0.65645437491856573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3.6173154296690663E-4</v>
      </c>
      <c r="C186" s="320">
        <f t="shared" si="30"/>
        <v>3.6476763987859287E-4</v>
      </c>
      <c r="D186" s="320">
        <f t="shared" si="30"/>
        <v>4.5169965173842469E-4</v>
      </c>
      <c r="E186" s="320">
        <f t="shared" si="30"/>
        <v>3.2741915386362542E-4</v>
      </c>
      <c r="F186" s="320">
        <f t="shared" si="30"/>
        <v>3.3133646622036028E-4</v>
      </c>
      <c r="G186" s="320">
        <f t="shared" si="30"/>
        <v>3.3616646188217248E-4</v>
      </c>
      <c r="H186" s="320">
        <f t="shared" si="30"/>
        <v>3.3877071344541587E-4</v>
      </c>
      <c r="I186" s="320">
        <f t="shared" si="30"/>
        <v>3.2252374507354438E-4</v>
      </c>
      <c r="J186" s="320">
        <f t="shared" si="30"/>
        <v>3.7759199094494224E-4</v>
      </c>
      <c r="K186" s="320">
        <f t="shared" si="30"/>
        <v>5.4787481184265067E-4</v>
      </c>
      <c r="L186" s="320">
        <f t="shared" si="30"/>
        <v>4.6180338579039984E-4</v>
      </c>
      <c r="M186" s="320">
        <f t="shared" si="30"/>
        <v>4.3593747086362588E-4</v>
      </c>
      <c r="N186" s="320">
        <f t="shared" si="30"/>
        <v>3.9559682348957342E-4</v>
      </c>
      <c r="O186" s="320">
        <f t="shared" si="30"/>
        <v>3.4581168942758345E-4</v>
      </c>
      <c r="P186" s="320">
        <f t="shared" si="30"/>
        <v>4.307800434043389E-4</v>
      </c>
      <c r="Q186" s="320">
        <f t="shared" si="30"/>
        <v>2.9423668481016395E-4</v>
      </c>
      <c r="R186" s="320">
        <f t="shared" si="30"/>
        <v>2.7862679812513545E-4</v>
      </c>
      <c r="S186" s="320">
        <f t="shared" si="30"/>
        <v>2.8197900369892508E-4</v>
      </c>
      <c r="T186" s="320">
        <f t="shared" si="30"/>
        <v>3.1304478170964922E-4</v>
      </c>
      <c r="U186" s="320">
        <f t="shared" si="30"/>
        <v>3.6013741792056015E-4</v>
      </c>
      <c r="V186" s="320">
        <f t="shared" si="30"/>
        <v>3.2016868221779659E-4</v>
      </c>
      <c r="W186" s="320">
        <f t="shared" si="30"/>
        <v>2.8912156389708998E-4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0.16054285416271938</v>
      </c>
      <c r="C187" s="271">
        <f t="shared" si="31"/>
        <v>0.16419808949513595</v>
      </c>
      <c r="D187" s="271">
        <f t="shared" si="31"/>
        <v>0.14457684846919835</v>
      </c>
      <c r="E187" s="271">
        <f t="shared" si="31"/>
        <v>0.16623167531272032</v>
      </c>
      <c r="F187" s="271">
        <f t="shared" si="31"/>
        <v>0.16965858309478718</v>
      </c>
      <c r="G187" s="271">
        <f t="shared" si="31"/>
        <v>0.16585537803382941</v>
      </c>
      <c r="H187" s="271">
        <f t="shared" si="31"/>
        <v>0.16526515214288165</v>
      </c>
      <c r="I187" s="271">
        <f t="shared" si="31"/>
        <v>0.16769819323936633</v>
      </c>
      <c r="J187" s="271">
        <f t="shared" si="31"/>
        <v>0.1560575217789725</v>
      </c>
      <c r="K187" s="271">
        <f t="shared" si="31"/>
        <v>0.13733883376295836</v>
      </c>
      <c r="L187" s="271">
        <f t="shared" si="31"/>
        <v>0.12979273771313982</v>
      </c>
      <c r="M187" s="271">
        <f t="shared" si="31"/>
        <v>0.12431783202565766</v>
      </c>
      <c r="N187" s="271">
        <f t="shared" si="31"/>
        <v>0.1326230762304513</v>
      </c>
      <c r="O187" s="271">
        <f t="shared" si="31"/>
        <v>0.16031483588170056</v>
      </c>
      <c r="P187" s="271">
        <f t="shared" si="31"/>
        <v>0.1216173829474446</v>
      </c>
      <c r="Q187" s="271">
        <f t="shared" si="31"/>
        <v>0.12748988240517581</v>
      </c>
      <c r="R187" s="271">
        <f t="shared" si="31"/>
        <v>0.12879632539635322</v>
      </c>
      <c r="S187" s="271">
        <f t="shared" si="31"/>
        <v>0.11880277657152533</v>
      </c>
      <c r="T187" s="271">
        <f t="shared" si="31"/>
        <v>0.11733647891667187</v>
      </c>
      <c r="U187" s="271">
        <f t="shared" si="31"/>
        <v>0.11966200199030751</v>
      </c>
      <c r="V187" s="271">
        <f t="shared" si="31"/>
        <v>9.7783266368601809E-2</v>
      </c>
      <c r="W187" s="271">
        <f t="shared" si="31"/>
        <v>0.10007352104001319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0.15507827665426391</v>
      </c>
      <c r="C188" s="320">
        <f t="shared" si="32"/>
        <v>0.15906063563410863</v>
      </c>
      <c r="D188" s="320">
        <f t="shared" si="32"/>
        <v>0.12908287796856757</v>
      </c>
      <c r="E188" s="320">
        <f t="shared" si="32"/>
        <v>0.162376623592901</v>
      </c>
      <c r="F188" s="320">
        <f t="shared" si="32"/>
        <v>0.16609304840976188</v>
      </c>
      <c r="G188" s="320">
        <f t="shared" si="32"/>
        <v>0.16178405588731196</v>
      </c>
      <c r="H188" s="320">
        <f t="shared" si="32"/>
        <v>0.16109254939418954</v>
      </c>
      <c r="I188" s="320">
        <f t="shared" si="32"/>
        <v>0.16417803148474833</v>
      </c>
      <c r="J188" s="320">
        <f t="shared" si="32"/>
        <v>0.14899380773548404</v>
      </c>
      <c r="K188" s="320">
        <f t="shared" si="32"/>
        <v>7.4677977079288346E-2</v>
      </c>
      <c r="L188" s="320">
        <f t="shared" si="32"/>
        <v>9.979763694512285E-2</v>
      </c>
      <c r="M188" s="320">
        <f t="shared" si="32"/>
        <v>9.4185004161819491E-2</v>
      </c>
      <c r="N188" s="320">
        <f t="shared" si="32"/>
        <v>0.1165302523820587</v>
      </c>
      <c r="O188" s="320">
        <f t="shared" si="32"/>
        <v>0.15531174537479855</v>
      </c>
      <c r="P188" s="320">
        <f t="shared" si="32"/>
        <v>8.7762881249765445E-2</v>
      </c>
      <c r="Q188" s="320">
        <f t="shared" si="32"/>
        <v>0.1207773806144725</v>
      </c>
      <c r="R188" s="320">
        <f t="shared" si="32"/>
        <v>0.12320969505899136</v>
      </c>
      <c r="S188" s="320">
        <f t="shared" si="32"/>
        <v>0.11111627161526397</v>
      </c>
      <c r="T188" s="320">
        <f t="shared" si="32"/>
        <v>0.10597357585371125</v>
      </c>
      <c r="U188" s="320">
        <f t="shared" si="32"/>
        <v>0.10224409466056666</v>
      </c>
      <c r="V188" s="320">
        <f t="shared" si="32"/>
        <v>7.1478194912245163E-2</v>
      </c>
      <c r="W188" s="320">
        <f t="shared" si="32"/>
        <v>8.463042947012589E-2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5.4645775084554513E-3</v>
      </c>
      <c r="C189" s="320">
        <f t="shared" si="33"/>
        <v>5.1374538610273017E-3</v>
      </c>
      <c r="D189" s="320">
        <f t="shared" si="33"/>
        <v>1.5493970500630777E-2</v>
      </c>
      <c r="E189" s="320">
        <f t="shared" si="33"/>
        <v>3.8550517198193074E-3</v>
      </c>
      <c r="F189" s="320">
        <f t="shared" si="33"/>
        <v>3.5655346850253099E-3</v>
      </c>
      <c r="G189" s="320">
        <f t="shared" si="33"/>
        <v>4.0713221465174766E-3</v>
      </c>
      <c r="H189" s="320">
        <f t="shared" si="33"/>
        <v>4.1726027486921275E-3</v>
      </c>
      <c r="I189" s="320">
        <f t="shared" si="33"/>
        <v>3.5201617546180143E-3</v>
      </c>
      <c r="J189" s="320">
        <f t="shared" si="33"/>
        <v>7.0637140434884555E-3</v>
      </c>
      <c r="K189" s="320">
        <f t="shared" si="33"/>
        <v>6.2660856683669955E-2</v>
      </c>
      <c r="L189" s="320">
        <f t="shared" si="33"/>
        <v>2.9995100768016959E-2</v>
      </c>
      <c r="M189" s="320">
        <f t="shared" si="33"/>
        <v>3.0132827863838169E-2</v>
      </c>
      <c r="N189" s="320">
        <f t="shared" si="33"/>
        <v>1.6092823848392633E-2</v>
      </c>
      <c r="O189" s="320">
        <f t="shared" si="33"/>
        <v>5.0030905069020073E-3</v>
      </c>
      <c r="P189" s="320">
        <f t="shared" si="33"/>
        <v>3.3854501697679132E-2</v>
      </c>
      <c r="Q189" s="320">
        <f t="shared" si="33"/>
        <v>6.7125017907033128E-3</v>
      </c>
      <c r="R189" s="320">
        <f t="shared" si="33"/>
        <v>5.5866303373618221E-3</v>
      </c>
      <c r="S189" s="320">
        <f t="shared" si="33"/>
        <v>7.6865049562613681E-3</v>
      </c>
      <c r="T189" s="320">
        <f t="shared" si="33"/>
        <v>1.1362903062960606E-2</v>
      </c>
      <c r="U189" s="320">
        <f t="shared" si="33"/>
        <v>1.7417907329740863E-2</v>
      </c>
      <c r="V189" s="320">
        <f t="shared" si="33"/>
        <v>2.630507145635665E-2</v>
      </c>
      <c r="W189" s="320">
        <f t="shared" si="33"/>
        <v>1.5443091569887287E-2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4.5495551905618749E-2</v>
      </c>
      <c r="C190" s="271">
        <f t="shared" si="34"/>
        <v>4.5864090737879816E-2</v>
      </c>
      <c r="D190" s="271">
        <f t="shared" si="34"/>
        <v>4.8596218267903432E-2</v>
      </c>
      <c r="E190" s="271">
        <f t="shared" si="34"/>
        <v>4.5300694273364847E-2</v>
      </c>
      <c r="F190" s="271">
        <f t="shared" si="34"/>
        <v>4.5856555488204026E-2</v>
      </c>
      <c r="G190" s="271">
        <f t="shared" si="34"/>
        <v>4.5419893841934351E-2</v>
      </c>
      <c r="H190" s="271">
        <f t="shared" si="34"/>
        <v>4.5404955022950083E-2</v>
      </c>
      <c r="I190" s="271">
        <f t="shared" si="34"/>
        <v>4.5392516882090742E-2</v>
      </c>
      <c r="J190" s="271">
        <f t="shared" si="34"/>
        <v>4.5539028127713252E-2</v>
      </c>
      <c r="K190" s="271">
        <f t="shared" si="34"/>
        <v>6.0559368413632825E-2</v>
      </c>
      <c r="L190" s="271">
        <f t="shared" si="34"/>
        <v>5.2122233924585371E-2</v>
      </c>
      <c r="M190" s="271">
        <f t="shared" si="34"/>
        <v>5.1094869945508506E-2</v>
      </c>
      <c r="N190" s="271">
        <f t="shared" si="34"/>
        <v>4.6288701410194442E-2</v>
      </c>
      <c r="O190" s="271">
        <f t="shared" si="34"/>
        <v>4.4952875088863767E-2</v>
      </c>
      <c r="P190" s="271">
        <f t="shared" si="34"/>
        <v>5.114287513621249E-2</v>
      </c>
      <c r="Q190" s="271">
        <f t="shared" si="34"/>
        <v>4.1299835914578593E-2</v>
      </c>
      <c r="R190" s="271">
        <f t="shared" si="34"/>
        <v>3.9971830963713158E-2</v>
      </c>
      <c r="S190" s="271">
        <f t="shared" si="34"/>
        <v>3.9832465393200213E-2</v>
      </c>
      <c r="T190" s="271">
        <f t="shared" si="34"/>
        <v>4.1156472049204577E-2</v>
      </c>
      <c r="U190" s="271">
        <f t="shared" si="34"/>
        <v>4.5043909855841918E-2</v>
      </c>
      <c r="V190" s="271">
        <f t="shared" si="34"/>
        <v>4.2585288187433921E-2</v>
      </c>
      <c r="W190" s="271">
        <f t="shared" si="34"/>
        <v>3.9287302791265757E-2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2.4853523287089369E-2</v>
      </c>
      <c r="C191" s="320">
        <f t="shared" si="35"/>
        <v>2.6120058554975119E-2</v>
      </c>
      <c r="D191" s="320">
        <f t="shared" si="35"/>
        <v>1.5495119553314902E-2</v>
      </c>
      <c r="E191" s="320">
        <f t="shared" si="35"/>
        <v>2.729752759703398E-2</v>
      </c>
      <c r="F191" s="320">
        <f t="shared" si="35"/>
        <v>2.8613829927974569E-2</v>
      </c>
      <c r="G191" s="320">
        <f t="shared" si="35"/>
        <v>2.7226630257545986E-2</v>
      </c>
      <c r="H191" s="320">
        <f t="shared" si="35"/>
        <v>2.6781803266903104E-2</v>
      </c>
      <c r="I191" s="320">
        <f t="shared" si="35"/>
        <v>2.8006426097104537E-2</v>
      </c>
      <c r="J191" s="320">
        <f t="shared" si="35"/>
        <v>2.2327727272493797E-2</v>
      </c>
      <c r="K191" s="320">
        <f t="shared" si="35"/>
        <v>3.7058698984289329E-3</v>
      </c>
      <c r="L191" s="320">
        <f t="shared" si="35"/>
        <v>7.1896034543039375E-3</v>
      </c>
      <c r="M191" s="320">
        <f t="shared" si="35"/>
        <v>5.8631709355037778E-3</v>
      </c>
      <c r="N191" s="320">
        <f t="shared" si="35"/>
        <v>1.1932111030239235E-2</v>
      </c>
      <c r="O191" s="320">
        <f t="shared" si="35"/>
        <v>2.5046347117592536E-2</v>
      </c>
      <c r="P191" s="320">
        <f t="shared" si="35"/>
        <v>4.8712658846420632E-3</v>
      </c>
      <c r="Q191" s="320">
        <f t="shared" si="35"/>
        <v>8.0543748413124047E-3</v>
      </c>
      <c r="R191" s="320">
        <f t="shared" si="35"/>
        <v>1.1198066879737519E-2</v>
      </c>
      <c r="S191" s="320">
        <f t="shared" si="35"/>
        <v>9.3730203755457951E-3</v>
      </c>
      <c r="T191" s="320">
        <f t="shared" si="35"/>
        <v>1.0666462709173969E-2</v>
      </c>
      <c r="U191" s="320">
        <f t="shared" si="35"/>
        <v>7.8484036761691592E-3</v>
      </c>
      <c r="V191" s="320">
        <f t="shared" si="35"/>
        <v>4.1746623541950023E-3</v>
      </c>
      <c r="W191" s="320">
        <f t="shared" si="35"/>
        <v>7.4806157718474778E-3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9.1557864008179907E-3</v>
      </c>
      <c r="C192" s="320">
        <f t="shared" si="36"/>
        <v>9.042992195326241E-3</v>
      </c>
      <c r="D192" s="320">
        <f t="shared" si="36"/>
        <v>8.3978949400308513E-3</v>
      </c>
      <c r="E192" s="320">
        <f t="shared" si="36"/>
        <v>9.4248631869372421E-3</v>
      </c>
      <c r="F192" s="320">
        <f t="shared" si="36"/>
        <v>9.3003266540702643E-3</v>
      </c>
      <c r="G192" s="320">
        <f t="shared" si="36"/>
        <v>9.3332632136375066E-3</v>
      </c>
      <c r="H192" s="320">
        <f t="shared" si="36"/>
        <v>9.3176513942265938E-3</v>
      </c>
      <c r="I192" s="320">
        <f t="shared" si="36"/>
        <v>9.4466426878985574E-3</v>
      </c>
      <c r="J192" s="320">
        <f t="shared" si="36"/>
        <v>9.0704290245981235E-3</v>
      </c>
      <c r="K192" s="320">
        <f t="shared" si="36"/>
        <v>7.20131788410968E-3</v>
      </c>
      <c r="L192" s="320">
        <f t="shared" si="36"/>
        <v>8.4714068200903644E-3</v>
      </c>
      <c r="M192" s="320">
        <f t="shared" si="36"/>
        <v>8.8854738920422713E-3</v>
      </c>
      <c r="N192" s="320">
        <f t="shared" si="36"/>
        <v>9.2986209731955698E-3</v>
      </c>
      <c r="O192" s="320">
        <f t="shared" si="36"/>
        <v>9.348292667642746E-3</v>
      </c>
      <c r="P192" s="320">
        <f t="shared" si="36"/>
        <v>8.9826603228880097E-3</v>
      </c>
      <c r="Q192" s="320">
        <f t="shared" si="36"/>
        <v>1.0652401147151132E-2</v>
      </c>
      <c r="R192" s="320">
        <f t="shared" si="36"/>
        <v>1.0825232379980008E-2</v>
      </c>
      <c r="S192" s="320">
        <f t="shared" si="36"/>
        <v>1.098272099326569E-2</v>
      </c>
      <c r="T192" s="320">
        <f t="shared" si="36"/>
        <v>1.062708300393525E-2</v>
      </c>
      <c r="U192" s="320">
        <f t="shared" si="36"/>
        <v>9.967885986644694E-3</v>
      </c>
      <c r="V192" s="320">
        <f t="shared" si="36"/>
        <v>1.0870554543734692E-2</v>
      </c>
      <c r="W192" s="320">
        <f t="shared" si="36"/>
        <v>1.1255635564736988E-2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1.1486242217711386E-2</v>
      </c>
      <c r="C193" s="320">
        <f t="shared" si="37"/>
        <v>1.0701039987578459E-2</v>
      </c>
      <c r="D193" s="320">
        <f t="shared" si="37"/>
        <v>2.4703203774557671E-2</v>
      </c>
      <c r="E193" s="320">
        <f t="shared" si="37"/>
        <v>8.57830348939362E-3</v>
      </c>
      <c r="F193" s="320">
        <f t="shared" si="37"/>
        <v>7.9423989061591926E-3</v>
      </c>
      <c r="G193" s="320">
        <f t="shared" si="37"/>
        <v>8.8600003707508587E-3</v>
      </c>
      <c r="H193" s="320">
        <f t="shared" si="37"/>
        <v>9.3055003618203857E-3</v>
      </c>
      <c r="I193" s="320">
        <f t="shared" si="37"/>
        <v>7.9394480970876469E-3</v>
      </c>
      <c r="J193" s="320">
        <f t="shared" si="37"/>
        <v>1.414087183062133E-2</v>
      </c>
      <c r="K193" s="320">
        <f t="shared" si="37"/>
        <v>4.9652180631094216E-2</v>
      </c>
      <c r="L193" s="320">
        <f t="shared" si="37"/>
        <v>3.6461223650191069E-2</v>
      </c>
      <c r="M193" s="320">
        <f t="shared" si="37"/>
        <v>3.6346225117962455E-2</v>
      </c>
      <c r="N193" s="320">
        <f t="shared" si="37"/>
        <v>2.5057969406759643E-2</v>
      </c>
      <c r="O193" s="320">
        <f t="shared" si="37"/>
        <v>1.0558235303628483E-2</v>
      </c>
      <c r="P193" s="320">
        <f t="shared" si="37"/>
        <v>3.7288948928682418E-2</v>
      </c>
      <c r="Q193" s="320">
        <f t="shared" si="37"/>
        <v>2.2593059926115051E-2</v>
      </c>
      <c r="R193" s="320">
        <f t="shared" si="37"/>
        <v>1.7948531703995629E-2</v>
      </c>
      <c r="S193" s="320">
        <f t="shared" si="37"/>
        <v>1.9476724024388724E-2</v>
      </c>
      <c r="T193" s="320">
        <f t="shared" si="37"/>
        <v>1.9862926336095356E-2</v>
      </c>
      <c r="U193" s="320">
        <f t="shared" si="37"/>
        <v>2.7227620193028063E-2</v>
      </c>
      <c r="V193" s="320">
        <f t="shared" si="37"/>
        <v>2.7540071289504232E-2</v>
      </c>
      <c r="W193" s="320">
        <f t="shared" si="37"/>
        <v>2.0551051454681286E-2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2.5423275649147248E-2</v>
      </c>
      <c r="C194" s="321">
        <f t="shared" si="38"/>
        <v>2.5636659110402051E-2</v>
      </c>
      <c r="D194" s="321">
        <f t="shared" si="38"/>
        <v>3.1746429030161671E-2</v>
      </c>
      <c r="E194" s="321">
        <f t="shared" si="38"/>
        <v>2.301172668883629E-2</v>
      </c>
      <c r="F194" s="321">
        <f t="shared" si="38"/>
        <v>2.3287043878573853E-2</v>
      </c>
      <c r="G194" s="321">
        <f t="shared" si="38"/>
        <v>2.3626506426095369E-2</v>
      </c>
      <c r="H194" s="321">
        <f t="shared" si="38"/>
        <v>2.3809538861721581E-2</v>
      </c>
      <c r="I194" s="321">
        <f t="shared" si="38"/>
        <v>2.2667666765101995E-2</v>
      </c>
      <c r="J194" s="321">
        <f t="shared" si="38"/>
        <v>2.6537982256034001E-2</v>
      </c>
      <c r="K194" s="321">
        <f t="shared" si="38"/>
        <v>3.8010749364313437E-2</v>
      </c>
      <c r="L194" s="321">
        <f t="shared" si="38"/>
        <v>3.2456541324439911E-2</v>
      </c>
      <c r="M194" s="321">
        <f t="shared" si="38"/>
        <v>3.0638628847946471E-2</v>
      </c>
      <c r="N194" s="321">
        <f t="shared" si="38"/>
        <v>2.7803400850841944E-2</v>
      </c>
      <c r="O194" s="321">
        <f t="shared" si="38"/>
        <v>2.4304393890855858E-2</v>
      </c>
      <c r="P194" s="321">
        <f t="shared" si="38"/>
        <v>3.0276153685115752E-2</v>
      </c>
      <c r="Q194" s="321">
        <f t="shared" si="38"/>
        <v>2.067959095484356E-2</v>
      </c>
      <c r="R194" s="321">
        <f t="shared" si="38"/>
        <v>1.9582494337859468E-2</v>
      </c>
      <c r="S194" s="321">
        <f t="shared" si="38"/>
        <v>1.9818094599965613E-2</v>
      </c>
      <c r="T194" s="321">
        <f t="shared" si="38"/>
        <v>2.200146470682441E-2</v>
      </c>
      <c r="U194" s="321">
        <f t="shared" si="38"/>
        <v>2.5311237091104784E-2</v>
      </c>
      <c r="V194" s="321">
        <f t="shared" si="38"/>
        <v>2.2502147851098338E-2</v>
      </c>
      <c r="W194" s="321">
        <f t="shared" si="38"/>
        <v>2.0320089187634671E-2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0.99999999999999978</v>
      </c>
      <c r="C197" s="234">
        <f t="shared" si="39"/>
        <v>1.0000000000000004</v>
      </c>
      <c r="D197" s="234">
        <f t="shared" si="39"/>
        <v>1</v>
      </c>
      <c r="E197" s="234">
        <f t="shared" si="39"/>
        <v>0.99999999999999967</v>
      </c>
      <c r="F197" s="234">
        <f t="shared" si="39"/>
        <v>1.0000000000000002</v>
      </c>
      <c r="G197" s="234">
        <f t="shared" si="39"/>
        <v>1</v>
      </c>
      <c r="H197" s="234">
        <f t="shared" si="39"/>
        <v>0.99999999999999978</v>
      </c>
      <c r="I197" s="234">
        <f t="shared" si="39"/>
        <v>1.0000000000000002</v>
      </c>
      <c r="J197" s="234">
        <f t="shared" si="39"/>
        <v>0.99999999999999989</v>
      </c>
      <c r="K197" s="234">
        <f t="shared" si="39"/>
        <v>1</v>
      </c>
      <c r="L197" s="234">
        <f t="shared" si="39"/>
        <v>1</v>
      </c>
      <c r="M197" s="234">
        <f t="shared" si="39"/>
        <v>1.0000000000000002</v>
      </c>
      <c r="N197" s="234">
        <f t="shared" si="39"/>
        <v>1</v>
      </c>
      <c r="O197" s="234">
        <f t="shared" si="39"/>
        <v>1</v>
      </c>
      <c r="P197" s="234">
        <f t="shared" si="39"/>
        <v>1.0000000000000002</v>
      </c>
      <c r="Q197" s="234">
        <f t="shared" si="39"/>
        <v>1.0000000000000002</v>
      </c>
      <c r="R197" s="234">
        <f t="shared" si="39"/>
        <v>0.99999999999999978</v>
      </c>
      <c r="S197" s="234">
        <f t="shared" si="39"/>
        <v>1.0000000000000002</v>
      </c>
      <c r="T197" s="234">
        <f t="shared" si="39"/>
        <v>1</v>
      </c>
      <c r="U197" s="234">
        <f t="shared" si="39"/>
        <v>0.99999999999999978</v>
      </c>
      <c r="V197" s="234">
        <f t="shared" si="39"/>
        <v>1</v>
      </c>
      <c r="W197" s="234">
        <f t="shared" si="39"/>
        <v>0.99999999999999967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2.6816062030323067E-3</v>
      </c>
      <c r="C198" s="268">
        <f t="shared" si="40"/>
        <v>2.7003221578073954E-3</v>
      </c>
      <c r="D198" s="268">
        <f t="shared" si="40"/>
        <v>3.3478296435467403E-3</v>
      </c>
      <c r="E198" s="268">
        <f t="shared" si="40"/>
        <v>2.4200313259889836E-3</v>
      </c>
      <c r="F198" s="268">
        <f t="shared" si="40"/>
        <v>2.4442482270008747E-3</v>
      </c>
      <c r="G198" s="268">
        <f t="shared" si="40"/>
        <v>2.4856103176584773E-3</v>
      </c>
      <c r="H198" s="268">
        <f t="shared" si="40"/>
        <v>2.5058396698293805E-3</v>
      </c>
      <c r="I198" s="268">
        <f t="shared" si="40"/>
        <v>2.3816721342688712E-3</v>
      </c>
      <c r="J198" s="268">
        <f t="shared" si="40"/>
        <v>2.8044549774463748E-3</v>
      </c>
      <c r="K198" s="268">
        <f t="shared" si="40"/>
        <v>3.8892619941714003E-3</v>
      </c>
      <c r="L198" s="268">
        <f t="shared" si="40"/>
        <v>3.3946892767913834E-3</v>
      </c>
      <c r="M198" s="268">
        <f t="shared" si="40"/>
        <v>3.2105306654749686E-3</v>
      </c>
      <c r="N198" s="268">
        <f t="shared" si="40"/>
        <v>2.9446355796196419E-3</v>
      </c>
      <c r="O198" s="268">
        <f t="shared" si="40"/>
        <v>2.56475760046421E-3</v>
      </c>
      <c r="P198" s="268">
        <f t="shared" si="40"/>
        <v>3.1704738445227586E-3</v>
      </c>
      <c r="Q198" s="268">
        <f t="shared" si="40"/>
        <v>1.9417719650994985E-3</v>
      </c>
      <c r="R198" s="268">
        <f t="shared" si="40"/>
        <v>2.052471677342153E-3</v>
      </c>
      <c r="S198" s="268">
        <f t="shared" si="40"/>
        <v>2.5450827864119461E-3</v>
      </c>
      <c r="T198" s="268">
        <f t="shared" si="40"/>
        <v>2.4667983238936615E-3</v>
      </c>
      <c r="U198" s="268">
        <f t="shared" si="40"/>
        <v>3.6461000280838909E-3</v>
      </c>
      <c r="V198" s="268">
        <f t="shared" si="40"/>
        <v>3.2431708158602831E-3</v>
      </c>
      <c r="W198" s="268">
        <f t="shared" si="40"/>
        <v>2.967193402645593E-3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5.7670357125913221E-3</v>
      </c>
      <c r="C199" s="269">
        <f t="shared" si="41"/>
        <v>5.8072860593652549E-3</v>
      </c>
      <c r="D199" s="269">
        <f t="shared" si="41"/>
        <v>7.1998092382743939E-3</v>
      </c>
      <c r="E199" s="269">
        <f t="shared" si="41"/>
        <v>5.2044953754904685E-3</v>
      </c>
      <c r="F199" s="269">
        <f t="shared" si="41"/>
        <v>5.2565760027003649E-3</v>
      </c>
      <c r="G199" s="269">
        <f t="shared" si="41"/>
        <v>5.3455289047708108E-3</v>
      </c>
      <c r="H199" s="269">
        <f t="shared" si="41"/>
        <v>5.3890339489791154E-3</v>
      </c>
      <c r="I199" s="269">
        <f t="shared" si="41"/>
        <v>5.1220004781017828E-3</v>
      </c>
      <c r="J199" s="269">
        <f t="shared" si="41"/>
        <v>6.0312330688224048E-3</v>
      </c>
      <c r="K199" s="269">
        <f t="shared" si="41"/>
        <v>8.5067575229426998E-3</v>
      </c>
      <c r="L199" s="269">
        <f t="shared" si="41"/>
        <v>7.3005851009253671E-3</v>
      </c>
      <c r="M199" s="269">
        <f t="shared" si="41"/>
        <v>6.9045354173282629E-3</v>
      </c>
      <c r="N199" s="269">
        <f t="shared" si="41"/>
        <v>6.3327040819904238E-3</v>
      </c>
      <c r="O199" s="269">
        <f t="shared" si="41"/>
        <v>5.5157422664415482E-3</v>
      </c>
      <c r="P199" s="269">
        <f t="shared" si="41"/>
        <v>6.8183896153447155E-3</v>
      </c>
      <c r="Q199" s="269">
        <f t="shared" si="41"/>
        <v>4.1759555358182911E-3</v>
      </c>
      <c r="R199" s="269">
        <f t="shared" si="41"/>
        <v>4.4140252393993305E-3</v>
      </c>
      <c r="S199" s="269">
        <f t="shared" si="41"/>
        <v>5.4734298064130389E-3</v>
      </c>
      <c r="T199" s="269">
        <f t="shared" si="41"/>
        <v>5.3050720174977776E-3</v>
      </c>
      <c r="U199" s="269">
        <f t="shared" si="41"/>
        <v>7.8412665699620233E-3</v>
      </c>
      <c r="V199" s="269">
        <f t="shared" si="41"/>
        <v>6.9747310011256123E-3</v>
      </c>
      <c r="W199" s="269">
        <f t="shared" si="41"/>
        <v>6.3812167125332107E-3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3.7095657965572418E-2</v>
      </c>
      <c r="C200" s="269">
        <f t="shared" si="42"/>
        <v>3.7354562742884879E-2</v>
      </c>
      <c r="D200" s="269">
        <f t="shared" si="42"/>
        <v>4.6311775100901328E-2</v>
      </c>
      <c r="E200" s="269">
        <f t="shared" si="42"/>
        <v>3.3477195209850298E-2</v>
      </c>
      <c r="F200" s="269">
        <f t="shared" si="42"/>
        <v>3.3812196626504032E-2</v>
      </c>
      <c r="G200" s="269">
        <f t="shared" si="42"/>
        <v>3.4384373841055679E-2</v>
      </c>
      <c r="H200" s="269">
        <f t="shared" si="42"/>
        <v>3.4664214008545018E-2</v>
      </c>
      <c r="I200" s="269">
        <f t="shared" si="42"/>
        <v>3.2946558215396778E-2</v>
      </c>
      <c r="J200" s="269">
        <f t="shared" si="42"/>
        <v>3.8795070844316847E-2</v>
      </c>
      <c r="K200" s="269">
        <f t="shared" si="42"/>
        <v>5.369718652776128E-2</v>
      </c>
      <c r="L200" s="269">
        <f t="shared" si="42"/>
        <v>4.6960001870838618E-2</v>
      </c>
      <c r="M200" s="269">
        <f t="shared" si="42"/>
        <v>4.4412467169776378E-2</v>
      </c>
      <c r="N200" s="269">
        <f t="shared" si="42"/>
        <v>4.073424135553784E-2</v>
      </c>
      <c r="O200" s="269">
        <f t="shared" si="42"/>
        <v>3.547924770006821E-2</v>
      </c>
      <c r="P200" s="269">
        <f t="shared" si="42"/>
        <v>4.3858346237496654E-2</v>
      </c>
      <c r="Q200" s="269">
        <f t="shared" si="42"/>
        <v>2.6861255236886334E-2</v>
      </c>
      <c r="R200" s="269">
        <f t="shared" si="42"/>
        <v>2.8392605611000654E-2</v>
      </c>
      <c r="S200" s="269">
        <f t="shared" si="42"/>
        <v>3.5207078665034724E-2</v>
      </c>
      <c r="T200" s="269">
        <f t="shared" si="42"/>
        <v>3.4124140520607277E-2</v>
      </c>
      <c r="U200" s="269">
        <f t="shared" si="42"/>
        <v>5.0437860487166579E-2</v>
      </c>
      <c r="V200" s="269">
        <f t="shared" si="42"/>
        <v>4.486399053412022E-2</v>
      </c>
      <c r="W200" s="269">
        <f t="shared" si="42"/>
        <v>4.1046292128120415E-2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5.1734697937801687E-2</v>
      </c>
      <c r="C201" s="269">
        <f t="shared" si="43"/>
        <v>5.2095774171072563E-2</v>
      </c>
      <c r="D201" s="269">
        <f t="shared" si="43"/>
        <v>6.4587766525994336E-2</v>
      </c>
      <c r="E201" s="269">
        <f t="shared" si="43"/>
        <v>4.6688283129895987E-2</v>
      </c>
      <c r="F201" s="269">
        <f t="shared" si="43"/>
        <v>4.7155485979226794E-2</v>
      </c>
      <c r="G201" s="269">
        <f t="shared" si="43"/>
        <v>4.7953461186707826E-2</v>
      </c>
      <c r="H201" s="269">
        <f t="shared" si="43"/>
        <v>4.8343734532158573E-2</v>
      </c>
      <c r="I201" s="269">
        <f t="shared" si="43"/>
        <v>4.5948241137699637E-2</v>
      </c>
      <c r="J201" s="269">
        <f t="shared" si="43"/>
        <v>5.4104749226150509E-2</v>
      </c>
      <c r="K201" s="269">
        <f t="shared" si="43"/>
        <v>7.6146344739593613E-2</v>
      </c>
      <c r="L201" s="269">
        <f t="shared" si="43"/>
        <v>6.5491802684863029E-2</v>
      </c>
      <c r="M201" s="269">
        <f t="shared" si="43"/>
        <v>6.1938935705988081E-2</v>
      </c>
      <c r="N201" s="269">
        <f t="shared" si="43"/>
        <v>5.6809173575248631E-2</v>
      </c>
      <c r="O201" s="269">
        <f t="shared" si="43"/>
        <v>4.9480404540255464E-2</v>
      </c>
      <c r="P201" s="269">
        <f t="shared" si="43"/>
        <v>6.116614232194538E-2</v>
      </c>
      <c r="Q201" s="269">
        <f t="shared" si="43"/>
        <v>3.7461498248668824E-2</v>
      </c>
      <c r="R201" s="269">
        <f t="shared" si="43"/>
        <v>3.9597164614669618E-2</v>
      </c>
      <c r="S201" s="269">
        <f t="shared" si="43"/>
        <v>4.9100829582222706E-2</v>
      </c>
      <c r="T201" s="269">
        <f t="shared" si="43"/>
        <v>4.7590532128022715E-2</v>
      </c>
      <c r="U201" s="269">
        <f t="shared" si="43"/>
        <v>7.0342126815873041E-2</v>
      </c>
      <c r="V201" s="269">
        <f t="shared" si="43"/>
        <v>6.2568643497877538E-2</v>
      </c>
      <c r="W201" s="269">
        <f t="shared" si="43"/>
        <v>5.7244368779921971E-2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6.1415140437576468E-2</v>
      </c>
      <c r="C202" s="270">
        <f t="shared" si="44"/>
        <v>6.2494784167220117E-2</v>
      </c>
      <c r="D202" s="270">
        <f t="shared" si="44"/>
        <v>6.3392333199364784E-2</v>
      </c>
      <c r="E202" s="270">
        <f t="shared" si="44"/>
        <v>6.1482885723624155E-2</v>
      </c>
      <c r="F202" s="270">
        <f t="shared" si="44"/>
        <v>6.283559346971318E-2</v>
      </c>
      <c r="G202" s="270">
        <f t="shared" si="44"/>
        <v>6.178777914660144E-2</v>
      </c>
      <c r="H202" s="270">
        <f t="shared" si="44"/>
        <v>6.1631513260812607E-2</v>
      </c>
      <c r="I202" s="270">
        <f t="shared" si="44"/>
        <v>6.1800932571168282E-2</v>
      </c>
      <c r="J202" s="270">
        <f t="shared" si="44"/>
        <v>6.0760111093478765E-2</v>
      </c>
      <c r="K202" s="270">
        <f t="shared" si="44"/>
        <v>7.4956546027027407E-2</v>
      </c>
      <c r="L202" s="270">
        <f t="shared" si="44"/>
        <v>6.4069758833769697E-2</v>
      </c>
      <c r="M202" s="270">
        <f t="shared" si="44"/>
        <v>6.1465066386788926E-2</v>
      </c>
      <c r="N202" s="270">
        <f t="shared" si="44"/>
        <v>5.7702056069512536E-2</v>
      </c>
      <c r="O202" s="270">
        <f t="shared" si="44"/>
        <v>6.0462884899854435E-2</v>
      </c>
      <c r="P202" s="270">
        <f t="shared" si="44"/>
        <v>6.1755709821882179E-2</v>
      </c>
      <c r="Q202" s="270">
        <f t="shared" si="44"/>
        <v>4.881396536352596E-2</v>
      </c>
      <c r="R202" s="270">
        <f t="shared" si="44"/>
        <v>4.7536348192717445E-2</v>
      </c>
      <c r="S202" s="270">
        <f t="shared" si="44"/>
        <v>4.41251068802593E-2</v>
      </c>
      <c r="T202" s="270">
        <f t="shared" si="44"/>
        <v>4.7787722674632188E-2</v>
      </c>
      <c r="U202" s="270">
        <f t="shared" si="44"/>
        <v>4.9252207601784441E-2</v>
      </c>
      <c r="V202" s="270">
        <f t="shared" si="44"/>
        <v>4.4345663875178583E-2</v>
      </c>
      <c r="W202" s="270">
        <f t="shared" si="44"/>
        <v>4.1296809256826647E-2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0.46110062355558884</v>
      </c>
      <c r="C203" s="271">
        <f t="shared" si="45"/>
        <v>0.4548008097077092</v>
      </c>
      <c r="D203" s="271">
        <f t="shared" si="45"/>
        <v>0.42297138977895044</v>
      </c>
      <c r="E203" s="271">
        <f t="shared" si="45"/>
        <v>0.47320316100597143</v>
      </c>
      <c r="F203" s="271">
        <f t="shared" si="45"/>
        <v>0.46605602895736992</v>
      </c>
      <c r="G203" s="271">
        <f t="shared" si="45"/>
        <v>0.46878365026966151</v>
      </c>
      <c r="H203" s="271">
        <f t="shared" si="45"/>
        <v>0.46818400956255091</v>
      </c>
      <c r="I203" s="271">
        <f t="shared" si="45"/>
        <v>0.47384807051770422</v>
      </c>
      <c r="J203" s="271">
        <f t="shared" si="45"/>
        <v>0.45768840123930593</v>
      </c>
      <c r="K203" s="271">
        <f t="shared" si="45"/>
        <v>0.35255594220632575</v>
      </c>
      <c r="L203" s="271">
        <f t="shared" si="45"/>
        <v>0.4231603279551942</v>
      </c>
      <c r="M203" s="271">
        <f t="shared" si="45"/>
        <v>0.44460453623113838</v>
      </c>
      <c r="N203" s="271">
        <f t="shared" si="45"/>
        <v>0.47019573620641159</v>
      </c>
      <c r="O203" s="271">
        <f t="shared" si="45"/>
        <v>0.47097570350398726</v>
      </c>
      <c r="P203" s="271">
        <f t="shared" si="45"/>
        <v>0.44915776991340839</v>
      </c>
      <c r="Q203" s="271">
        <f t="shared" si="45"/>
        <v>0.55364725363756984</v>
      </c>
      <c r="R203" s="271">
        <f t="shared" si="45"/>
        <v>0.55515807897880332</v>
      </c>
      <c r="S203" s="271">
        <f t="shared" si="45"/>
        <v>0.5460709161585009</v>
      </c>
      <c r="T203" s="271">
        <f t="shared" si="45"/>
        <v>0.53911435137250685</v>
      </c>
      <c r="U203" s="271">
        <f t="shared" si="45"/>
        <v>0.46997634365594709</v>
      </c>
      <c r="V203" s="271">
        <f t="shared" si="45"/>
        <v>0.52143095932527539</v>
      </c>
      <c r="W203" s="271">
        <f t="shared" si="45"/>
        <v>0.54695479801320146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0.46066358911053673</v>
      </c>
      <c r="C204" s="320">
        <f t="shared" si="46"/>
        <v>0.4543607250322021</v>
      </c>
      <c r="D204" s="320">
        <f t="shared" si="46"/>
        <v>0.42242577764964451</v>
      </c>
      <c r="E204" s="320">
        <f t="shared" si="46"/>
        <v>0.47280875669471711</v>
      </c>
      <c r="F204" s="320">
        <f t="shared" si="46"/>
        <v>0.46565767789961621</v>
      </c>
      <c r="G204" s="320">
        <f t="shared" si="46"/>
        <v>0.46837855823020946</v>
      </c>
      <c r="H204" s="320">
        <f t="shared" si="46"/>
        <v>0.46777562064688721</v>
      </c>
      <c r="I204" s="320">
        <f t="shared" si="46"/>
        <v>0.47345991779105889</v>
      </c>
      <c r="J204" s="320">
        <f t="shared" si="46"/>
        <v>0.45723134553017314</v>
      </c>
      <c r="K204" s="320">
        <f t="shared" si="46"/>
        <v>0.35191207008432018</v>
      </c>
      <c r="L204" s="320">
        <f t="shared" si="46"/>
        <v>0.42260707888285504</v>
      </c>
      <c r="M204" s="320">
        <f t="shared" si="46"/>
        <v>0.44408130038609828</v>
      </c>
      <c r="N204" s="320">
        <f t="shared" si="46"/>
        <v>0.46971583458067534</v>
      </c>
      <c r="O204" s="320">
        <f t="shared" si="46"/>
        <v>0.47055771244573852</v>
      </c>
      <c r="P204" s="320">
        <f t="shared" si="46"/>
        <v>0.44864106232389495</v>
      </c>
      <c r="Q204" s="320">
        <f t="shared" si="46"/>
        <v>0.55328023645305635</v>
      </c>
      <c r="R204" s="320">
        <f t="shared" si="46"/>
        <v>0.55481513222319434</v>
      </c>
      <c r="S204" s="320">
        <f t="shared" si="46"/>
        <v>0.54573441469901396</v>
      </c>
      <c r="T204" s="320">
        <f t="shared" si="46"/>
        <v>0.53873322821080916</v>
      </c>
      <c r="U204" s="320">
        <f t="shared" si="46"/>
        <v>0.46956890593077288</v>
      </c>
      <c r="V204" s="320">
        <f t="shared" si="46"/>
        <v>0.52106238530889903</v>
      </c>
      <c r="W204" s="320">
        <f t="shared" si="46"/>
        <v>0.54661758777918279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4.3703444505207553E-4</v>
      </c>
      <c r="C205" s="320">
        <f t="shared" si="47"/>
        <v>4.4008467550705474E-4</v>
      </c>
      <c r="D205" s="320">
        <f t="shared" si="47"/>
        <v>5.4561212930588914E-4</v>
      </c>
      <c r="E205" s="320">
        <f t="shared" si="47"/>
        <v>3.9440431125430689E-4</v>
      </c>
      <c r="F205" s="320">
        <f t="shared" si="47"/>
        <v>3.9835105775371676E-4</v>
      </c>
      <c r="G205" s="320">
        <f t="shared" si="47"/>
        <v>4.0509203945203524E-4</v>
      </c>
      <c r="H205" s="320">
        <f t="shared" si="47"/>
        <v>4.0838891566367914E-4</v>
      </c>
      <c r="I205" s="320">
        <f t="shared" si="47"/>
        <v>3.881527266453929E-4</v>
      </c>
      <c r="J205" s="320">
        <f t="shared" si="47"/>
        <v>4.5705570913278564E-4</v>
      </c>
      <c r="K205" s="320">
        <f t="shared" si="47"/>
        <v>6.4387212200553445E-4</v>
      </c>
      <c r="L205" s="320">
        <f t="shared" si="47"/>
        <v>5.5324907233923184E-4</v>
      </c>
      <c r="M205" s="320">
        <f t="shared" si="47"/>
        <v>5.2323584504015259E-4</v>
      </c>
      <c r="N205" s="320">
        <f t="shared" si="47"/>
        <v>4.7990162573626898E-4</v>
      </c>
      <c r="O205" s="320">
        <f t="shared" si="47"/>
        <v>4.1799105824878084E-4</v>
      </c>
      <c r="P205" s="320">
        <f t="shared" si="47"/>
        <v>5.1670758951344472E-4</v>
      </c>
      <c r="Q205" s="320">
        <f t="shared" si="47"/>
        <v>3.6701718451345511E-4</v>
      </c>
      <c r="R205" s="320">
        <f t="shared" si="47"/>
        <v>3.4294675560893589E-4</v>
      </c>
      <c r="S205" s="320">
        <f t="shared" si="47"/>
        <v>3.3650145948690123E-4</v>
      </c>
      <c r="T205" s="320">
        <f t="shared" si="47"/>
        <v>3.8112316169764283E-4</v>
      </c>
      <c r="U205" s="320">
        <f t="shared" si="47"/>
        <v>4.0743772517420066E-4</v>
      </c>
      <c r="V205" s="320">
        <f t="shared" si="47"/>
        <v>3.6857401637634991E-4</v>
      </c>
      <c r="W205" s="320">
        <f t="shared" si="47"/>
        <v>3.3721023401858582E-4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0.14689713771994758</v>
      </c>
      <c r="C206" s="271">
        <f t="shared" si="48"/>
        <v>0.15003103656365827</v>
      </c>
      <c r="D206" s="271">
        <f t="shared" si="48"/>
        <v>0.13225925795326662</v>
      </c>
      <c r="E206" s="271">
        <f t="shared" si="48"/>
        <v>0.15165070059030455</v>
      </c>
      <c r="F206" s="271">
        <f t="shared" si="48"/>
        <v>0.15447764559856744</v>
      </c>
      <c r="G206" s="271">
        <f t="shared" si="48"/>
        <v>0.1513637753834074</v>
      </c>
      <c r="H206" s="271">
        <f t="shared" si="48"/>
        <v>0.15088374071705021</v>
      </c>
      <c r="I206" s="271">
        <f t="shared" si="48"/>
        <v>0.15284892837450542</v>
      </c>
      <c r="J206" s="271">
        <f t="shared" si="48"/>
        <v>0.14306194907389072</v>
      </c>
      <c r="K206" s="271">
        <f t="shared" si="48"/>
        <v>0.12238612055351721</v>
      </c>
      <c r="L206" s="271">
        <f t="shared" si="48"/>
        <v>0.11776250689269775</v>
      </c>
      <c r="M206" s="271">
        <f t="shared" si="48"/>
        <v>0.11300555260581095</v>
      </c>
      <c r="N206" s="271">
        <f t="shared" si="48"/>
        <v>0.12184608798144714</v>
      </c>
      <c r="O206" s="271">
        <f t="shared" si="48"/>
        <v>0.1467554045596994</v>
      </c>
      <c r="P206" s="271">
        <f t="shared" si="48"/>
        <v>0.11047855520227795</v>
      </c>
      <c r="Q206" s="271">
        <f t="shared" si="48"/>
        <v>0.1204365672706174</v>
      </c>
      <c r="R206" s="271">
        <f t="shared" si="48"/>
        <v>0.12006055717211296</v>
      </c>
      <c r="S206" s="271">
        <f t="shared" si="48"/>
        <v>0.10737170232365054</v>
      </c>
      <c r="T206" s="271">
        <f t="shared" si="48"/>
        <v>0.10818946990883355</v>
      </c>
      <c r="U206" s="271">
        <f t="shared" si="48"/>
        <v>0.10252796177898178</v>
      </c>
      <c r="V206" s="271">
        <f t="shared" si="48"/>
        <v>8.525178373368579E-2</v>
      </c>
      <c r="W206" s="271">
        <f t="shared" si="48"/>
        <v>8.8395979017615464E-2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0.14189703479398807</v>
      </c>
      <c r="C207" s="320">
        <f t="shared" si="49"/>
        <v>0.14533684352866122</v>
      </c>
      <c r="D207" s="320">
        <f t="shared" si="49"/>
        <v>0.11808533548323982</v>
      </c>
      <c r="E207" s="320">
        <f t="shared" si="49"/>
        <v>0.14813379388150402</v>
      </c>
      <c r="F207" s="320">
        <f t="shared" si="49"/>
        <v>0.15123115259246345</v>
      </c>
      <c r="G207" s="320">
        <f t="shared" si="49"/>
        <v>0.14764818473929053</v>
      </c>
      <c r="H207" s="320">
        <f t="shared" si="49"/>
        <v>0.14707423881610132</v>
      </c>
      <c r="I207" s="320">
        <f t="shared" si="49"/>
        <v>0.149640468333852</v>
      </c>
      <c r="J207" s="320">
        <f t="shared" si="49"/>
        <v>0.13658646050248222</v>
      </c>
      <c r="K207" s="320">
        <f t="shared" si="49"/>
        <v>6.6547440771872995E-2</v>
      </c>
      <c r="L207" s="320">
        <f t="shared" si="49"/>
        <v>9.0547592382244649E-2</v>
      </c>
      <c r="M207" s="320">
        <f t="shared" si="49"/>
        <v>8.5614656152388072E-2</v>
      </c>
      <c r="N207" s="320">
        <f t="shared" si="49"/>
        <v>0.10706097149769185</v>
      </c>
      <c r="O207" s="320">
        <f t="shared" si="49"/>
        <v>0.14217547552598853</v>
      </c>
      <c r="P207" s="320">
        <f t="shared" si="49"/>
        <v>7.9724757151312359E-2</v>
      </c>
      <c r="Q207" s="320">
        <f t="shared" si="49"/>
        <v>0.11409543134501583</v>
      </c>
      <c r="R207" s="320">
        <f t="shared" si="49"/>
        <v>0.11485284686706977</v>
      </c>
      <c r="S207" s="320">
        <f t="shared" si="49"/>
        <v>0.10042478453359299</v>
      </c>
      <c r="T207" s="320">
        <f t="shared" si="49"/>
        <v>9.7712366195160605E-2</v>
      </c>
      <c r="U207" s="320">
        <f t="shared" si="49"/>
        <v>8.7604071928650107E-2</v>
      </c>
      <c r="V207" s="320">
        <f t="shared" si="49"/>
        <v>6.2317857038672535E-2</v>
      </c>
      <c r="W207" s="320">
        <f t="shared" si="49"/>
        <v>7.4754936070470152E-2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5.0001029259595393E-3</v>
      </c>
      <c r="C208" s="320">
        <f t="shared" si="50"/>
        <v>4.6941930349970844E-3</v>
      </c>
      <c r="D208" s="320">
        <f t="shared" si="50"/>
        <v>1.4173922470026796E-2</v>
      </c>
      <c r="E208" s="320">
        <f t="shared" si="50"/>
        <v>3.5169067088005237E-3</v>
      </c>
      <c r="F208" s="320">
        <f t="shared" si="50"/>
        <v>3.2464930061039932E-3</v>
      </c>
      <c r="G208" s="320">
        <f t="shared" si="50"/>
        <v>3.7155906441168722E-3</v>
      </c>
      <c r="H208" s="320">
        <f t="shared" si="50"/>
        <v>3.8095019009488818E-3</v>
      </c>
      <c r="I208" s="320">
        <f t="shared" si="50"/>
        <v>3.2084600406534162E-3</v>
      </c>
      <c r="J208" s="320">
        <f t="shared" si="50"/>
        <v>6.4754885714085175E-3</v>
      </c>
      <c r="K208" s="320">
        <f t="shared" si="50"/>
        <v>5.583867978164421E-2</v>
      </c>
      <c r="L208" s="320">
        <f t="shared" si="50"/>
        <v>2.7214914510453096E-2</v>
      </c>
      <c r="M208" s="320">
        <f t="shared" si="50"/>
        <v>2.7390896453422884E-2</v>
      </c>
      <c r="N208" s="320">
        <f t="shared" si="50"/>
        <v>1.4785116483755275E-2</v>
      </c>
      <c r="O208" s="320">
        <f t="shared" si="50"/>
        <v>4.5799290337108813E-3</v>
      </c>
      <c r="P208" s="320">
        <f t="shared" si="50"/>
        <v>3.0753798050965595E-2</v>
      </c>
      <c r="Q208" s="320">
        <f t="shared" si="50"/>
        <v>6.3411359256015697E-3</v>
      </c>
      <c r="R208" s="320">
        <f t="shared" si="50"/>
        <v>5.2077103050432345E-3</v>
      </c>
      <c r="S208" s="320">
        <f t="shared" si="50"/>
        <v>6.9469177900575371E-3</v>
      </c>
      <c r="T208" s="320">
        <f t="shared" si="50"/>
        <v>1.0477103713672938E-2</v>
      </c>
      <c r="U208" s="320">
        <f t="shared" si="50"/>
        <v>1.4923889850331672E-2</v>
      </c>
      <c r="V208" s="320">
        <f t="shared" si="50"/>
        <v>2.2933926695013263E-2</v>
      </c>
      <c r="W208" s="320">
        <f t="shared" si="50"/>
        <v>1.3641042947145333E-2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0.16650899698819185</v>
      </c>
      <c r="C209" s="271">
        <f t="shared" si="51"/>
        <v>0.16745010447244302</v>
      </c>
      <c r="D209" s="271">
        <f t="shared" si="51"/>
        <v>0.17653503639270218</v>
      </c>
      <c r="E209" s="271">
        <f t="shared" si="51"/>
        <v>0.16559000292305764</v>
      </c>
      <c r="F209" s="271">
        <f t="shared" si="51"/>
        <v>0.16707573477322865</v>
      </c>
      <c r="G209" s="271">
        <f t="shared" si="51"/>
        <v>0.16597899638740984</v>
      </c>
      <c r="H209" s="271">
        <f t="shared" si="51"/>
        <v>0.1659771743647383</v>
      </c>
      <c r="I209" s="271">
        <f t="shared" si="51"/>
        <v>0.1657758835117811</v>
      </c>
      <c r="J209" s="271">
        <f t="shared" si="51"/>
        <v>0.16689475060515979</v>
      </c>
      <c r="K209" s="271">
        <f t="shared" si="51"/>
        <v>0.21126726874555041</v>
      </c>
      <c r="L209" s="271">
        <f t="shared" si="51"/>
        <v>0.18729824663444</v>
      </c>
      <c r="M209" s="271">
        <f t="shared" si="51"/>
        <v>0.18448370619420662</v>
      </c>
      <c r="N209" s="271">
        <f t="shared" si="51"/>
        <v>0.17008417116411009</v>
      </c>
      <c r="O209" s="271">
        <f t="shared" si="51"/>
        <v>0.16487746290506877</v>
      </c>
      <c r="P209" s="271">
        <f t="shared" si="51"/>
        <v>0.18461776320571224</v>
      </c>
      <c r="Q209" s="271">
        <f t="shared" si="51"/>
        <v>0.15829198095499872</v>
      </c>
      <c r="R209" s="271">
        <f t="shared" si="51"/>
        <v>0.15166145480136803</v>
      </c>
      <c r="S209" s="271">
        <f t="shared" si="51"/>
        <v>0.1467075635408375</v>
      </c>
      <c r="T209" s="271">
        <f t="shared" si="51"/>
        <v>0.15397369731114777</v>
      </c>
      <c r="U209" s="271">
        <f t="shared" si="51"/>
        <v>0.15515138303071063</v>
      </c>
      <c r="V209" s="271">
        <f t="shared" si="51"/>
        <v>0.15053331788139479</v>
      </c>
      <c r="W209" s="271">
        <f t="shared" si="51"/>
        <v>0.14180023086702245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8.6320026597667368E-2</v>
      </c>
      <c r="C210" s="320">
        <f t="shared" si="52"/>
        <v>9.0591698842668128E-2</v>
      </c>
      <c r="D210" s="320">
        <f t="shared" si="52"/>
        <v>5.3805107954746793E-2</v>
      </c>
      <c r="E210" s="320">
        <f t="shared" si="52"/>
        <v>9.4526853205253072E-2</v>
      </c>
      <c r="F210" s="320">
        <f t="shared" si="52"/>
        <v>9.8893340055116227E-2</v>
      </c>
      <c r="G210" s="320">
        <f t="shared" si="52"/>
        <v>9.4316469180598994E-2</v>
      </c>
      <c r="H210" s="320">
        <f t="shared" si="52"/>
        <v>9.2811591075577946E-2</v>
      </c>
      <c r="I210" s="320">
        <f t="shared" si="52"/>
        <v>9.6893123036644019E-2</v>
      </c>
      <c r="J210" s="320">
        <f t="shared" si="52"/>
        <v>7.7693591516764374E-2</v>
      </c>
      <c r="K210" s="320">
        <f t="shared" si="52"/>
        <v>1.253517003757053E-2</v>
      </c>
      <c r="L210" s="320">
        <f t="shared" si="52"/>
        <v>2.4760695197595817E-2</v>
      </c>
      <c r="M210" s="320">
        <f t="shared" si="52"/>
        <v>2.0230199188862485E-2</v>
      </c>
      <c r="N210" s="320">
        <f t="shared" si="52"/>
        <v>4.1611275314014796E-2</v>
      </c>
      <c r="O210" s="320">
        <f t="shared" si="52"/>
        <v>8.7029408527737759E-2</v>
      </c>
      <c r="P210" s="320">
        <f t="shared" si="52"/>
        <v>1.6796756057667946E-2</v>
      </c>
      <c r="Q210" s="320">
        <f t="shared" si="52"/>
        <v>2.8881233180113795E-2</v>
      </c>
      <c r="R210" s="320">
        <f t="shared" si="52"/>
        <v>3.962243725958961E-2</v>
      </c>
      <c r="S210" s="320">
        <f t="shared" si="52"/>
        <v>3.2154669983679926E-2</v>
      </c>
      <c r="T210" s="320">
        <f t="shared" si="52"/>
        <v>3.7331342506894349E-2</v>
      </c>
      <c r="U210" s="320">
        <f t="shared" si="52"/>
        <v>2.5525169779560854E-2</v>
      </c>
      <c r="V210" s="320">
        <f t="shared" si="52"/>
        <v>1.3815338721267683E-2</v>
      </c>
      <c r="W210" s="320">
        <f t="shared" si="52"/>
        <v>2.5081408743771294E-2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4.0295522596941573E-2</v>
      </c>
      <c r="C211" s="320">
        <f t="shared" si="53"/>
        <v>3.9744193583974942E-2</v>
      </c>
      <c r="D211" s="320">
        <f t="shared" si="53"/>
        <v>3.6950755108903256E-2</v>
      </c>
      <c r="E211" s="320">
        <f t="shared" si="53"/>
        <v>4.1357894111427734E-2</v>
      </c>
      <c r="F211" s="320">
        <f t="shared" si="53"/>
        <v>4.0732369403176136E-2</v>
      </c>
      <c r="G211" s="320">
        <f t="shared" si="53"/>
        <v>4.0970372356821085E-2</v>
      </c>
      <c r="H211" s="320">
        <f t="shared" si="53"/>
        <v>4.0917631733104302E-2</v>
      </c>
      <c r="I211" s="320">
        <f t="shared" si="53"/>
        <v>4.141485297966073E-2</v>
      </c>
      <c r="J211" s="320">
        <f t="shared" si="53"/>
        <v>3.9995294725627094E-2</v>
      </c>
      <c r="K211" s="320">
        <f t="shared" si="53"/>
        <v>3.0782725414872314E-2</v>
      </c>
      <c r="L211" s="320">
        <f t="shared" si="53"/>
        <v>3.6966614030928741E-2</v>
      </c>
      <c r="M211" s="320">
        <f t="shared" si="53"/>
        <v>3.8845023782188765E-2</v>
      </c>
      <c r="N211" s="320">
        <f t="shared" si="53"/>
        <v>4.1087347630474925E-2</v>
      </c>
      <c r="O211" s="320">
        <f t="shared" si="53"/>
        <v>4.1160989023755042E-2</v>
      </c>
      <c r="P211" s="320">
        <f t="shared" si="53"/>
        <v>3.9243878813375266E-2</v>
      </c>
      <c r="Q211" s="320">
        <f t="shared" si="53"/>
        <v>4.8396957774506616E-2</v>
      </c>
      <c r="R211" s="320">
        <f t="shared" si="53"/>
        <v>4.8531219367242827E-2</v>
      </c>
      <c r="S211" s="320">
        <f t="shared" si="53"/>
        <v>4.7736903804125354E-2</v>
      </c>
      <c r="T211" s="320">
        <f t="shared" si="53"/>
        <v>4.7124490591946837E-2</v>
      </c>
      <c r="U211" s="320">
        <f t="shared" si="53"/>
        <v>4.1074495373703959E-2</v>
      </c>
      <c r="V211" s="320">
        <f t="shared" si="53"/>
        <v>4.5578772922278639E-2</v>
      </c>
      <c r="W211" s="320">
        <f t="shared" si="53"/>
        <v>4.781415740447538E-2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3.9893447793582927E-2</v>
      </c>
      <c r="C212" s="320">
        <f t="shared" si="54"/>
        <v>3.7114212045799941E-2</v>
      </c>
      <c r="D212" s="320">
        <f t="shared" si="54"/>
        <v>8.5779173329052119E-2</v>
      </c>
      <c r="E212" s="320">
        <f t="shared" si="54"/>
        <v>2.9705255606376844E-2</v>
      </c>
      <c r="F212" s="320">
        <f t="shared" si="54"/>
        <v>2.7450025314936313E-2</v>
      </c>
      <c r="G212" s="320">
        <f t="shared" si="54"/>
        <v>3.0692154849989783E-2</v>
      </c>
      <c r="H212" s="320">
        <f t="shared" si="54"/>
        <v>3.2247951556056073E-2</v>
      </c>
      <c r="I212" s="320">
        <f t="shared" si="54"/>
        <v>2.7467907495476358E-2</v>
      </c>
      <c r="J212" s="320">
        <f t="shared" si="54"/>
        <v>4.9205864362768331E-2</v>
      </c>
      <c r="K212" s="320">
        <f t="shared" si="54"/>
        <v>0.16794937329310758</v>
      </c>
      <c r="L212" s="320">
        <f t="shared" si="54"/>
        <v>0.12557093740591541</v>
      </c>
      <c r="M212" s="320">
        <f t="shared" si="54"/>
        <v>0.12540848322315537</v>
      </c>
      <c r="N212" s="320">
        <f t="shared" si="54"/>
        <v>8.7385548219620399E-2</v>
      </c>
      <c r="O212" s="320">
        <f t="shared" si="54"/>
        <v>3.6687065353575979E-2</v>
      </c>
      <c r="P212" s="320">
        <f t="shared" si="54"/>
        <v>0.12857712833466903</v>
      </c>
      <c r="Q212" s="320">
        <f t="shared" si="54"/>
        <v>8.1013790000378297E-2</v>
      </c>
      <c r="R212" s="320">
        <f t="shared" si="54"/>
        <v>6.3507798174535585E-2</v>
      </c>
      <c r="S212" s="320">
        <f t="shared" si="54"/>
        <v>6.6815989753032226E-2</v>
      </c>
      <c r="T212" s="320">
        <f t="shared" si="54"/>
        <v>6.9517864212306574E-2</v>
      </c>
      <c r="U212" s="320">
        <f t="shared" si="54"/>
        <v>8.8551717877445826E-2</v>
      </c>
      <c r="V212" s="320">
        <f t="shared" si="54"/>
        <v>9.1139206237848477E-2</v>
      </c>
      <c r="W212" s="320">
        <f t="shared" si="54"/>
        <v>6.8904664718775793E-2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6.679910347969728E-2</v>
      </c>
      <c r="C213" s="321">
        <f t="shared" si="55"/>
        <v>6.7265319957839617E-2</v>
      </c>
      <c r="D213" s="321">
        <f t="shared" si="55"/>
        <v>8.3394802166999071E-2</v>
      </c>
      <c r="E213" s="321">
        <f t="shared" si="55"/>
        <v>6.0283244715816142E-2</v>
      </c>
      <c r="F213" s="321">
        <f t="shared" si="55"/>
        <v>6.0886490365688863E-2</v>
      </c>
      <c r="G213" s="321">
        <f t="shared" si="55"/>
        <v>6.191682456272702E-2</v>
      </c>
      <c r="H213" s="321">
        <f t="shared" si="55"/>
        <v>6.2420739935335902E-2</v>
      </c>
      <c r="I213" s="321">
        <f t="shared" si="55"/>
        <v>5.932771305937392E-2</v>
      </c>
      <c r="J213" s="321">
        <f t="shared" si="55"/>
        <v>6.985927987142844E-2</v>
      </c>
      <c r="K213" s="321">
        <f t="shared" si="55"/>
        <v>9.6594571683110239E-2</v>
      </c>
      <c r="L213" s="321">
        <f t="shared" si="55"/>
        <v>8.4562080750480106E-2</v>
      </c>
      <c r="M213" s="321">
        <f t="shared" si="55"/>
        <v>7.9974669623487607E-2</v>
      </c>
      <c r="N213" s="321">
        <f t="shared" si="55"/>
        <v>7.3351193986122054E-2</v>
      </c>
      <c r="O213" s="321">
        <f t="shared" si="55"/>
        <v>6.388839202416062E-2</v>
      </c>
      <c r="P213" s="321">
        <f t="shared" si="55"/>
        <v>7.8976849837409838E-2</v>
      </c>
      <c r="Q213" s="321">
        <f t="shared" si="55"/>
        <v>4.8369751786815171E-2</v>
      </c>
      <c r="R213" s="321">
        <f t="shared" si="55"/>
        <v>5.1127293712586383E-2</v>
      </c>
      <c r="S213" s="321">
        <f t="shared" si="55"/>
        <v>6.3398290256669598E-2</v>
      </c>
      <c r="T213" s="321">
        <f t="shared" si="55"/>
        <v>6.1448215742858373E-2</v>
      </c>
      <c r="U213" s="321">
        <f t="shared" si="55"/>
        <v>9.0824750031490251E-2</v>
      </c>
      <c r="V213" s="321">
        <f t="shared" si="55"/>
        <v>8.078773933548189E-2</v>
      </c>
      <c r="W213" s="321">
        <f t="shared" si="55"/>
        <v>7.3913111822112701E-2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0.47618147991352777</v>
      </c>
      <c r="C217" s="324">
        <f>IF(C$5=0,0,(C$5-C$16)/(CHI_fec!C$5-CHI_fec!C$16))</f>
        <v>0.47591659824128085</v>
      </c>
      <c r="D217" s="324">
        <f>IF(D$5=0,0,(D$5-D$16)/(CHI_fec!D$5-CHI_fec!D$16))</f>
        <v>0.47545981014507505</v>
      </c>
      <c r="E217" s="324">
        <f>IF(E$5=0,0,(E$5-E$16)/(CHI_fec!E$5-CHI_fec!E$16))</f>
        <v>0.48175445835741532</v>
      </c>
      <c r="F217" s="324">
        <f>IF(F$5=0,0,(F$5-F$16)/(CHI_fec!F$5-CHI_fec!F$16))</f>
        <v>0.48275338538519014</v>
      </c>
      <c r="G217" s="324">
        <f>IF(G$5=0,0,(G$5-G$16)/(CHI_fec!G$5-CHI_fec!G$16))</f>
        <v>0.48891328299458436</v>
      </c>
      <c r="H217" s="324">
        <f>IF(H$5=0,0,(H$5-H$16)/(CHI_fec!H$5-CHI_fec!H$16))</f>
        <v>0.48894939015713512</v>
      </c>
      <c r="I217" s="324">
        <f>IF(I$5=0,0,(I$5-I$16)/(CHI_fec!I$5-CHI_fec!I$16))</f>
        <v>0.48936233940217938</v>
      </c>
      <c r="J217" s="324">
        <f>IF(J$5=0,0,(J$5-J$16)/(CHI_fec!J$5-CHI_fec!J$16))</f>
        <v>0.49091926051220147</v>
      </c>
      <c r="K217" s="324">
        <f>IF(K$5=0,0,(K$5-K$16)/(CHI_fec!K$5-CHI_fec!K$16))</f>
        <v>0.49092574938754835</v>
      </c>
      <c r="L217" s="324">
        <f>IF(L$5=0,0,(L$5-L$16)/(CHI_fec!L$5-CHI_fec!L$16))</f>
        <v>0.49765330197630936</v>
      </c>
      <c r="M217" s="324">
        <f>IF(M$5=0,0,(M$5-M$16)/(CHI_fec!M$5-CHI_fec!M$16))</f>
        <v>0.50365800059011867</v>
      </c>
      <c r="N217" s="324">
        <f>IF(N$5=0,0,(N$5-N$16)/(CHI_fec!N$5-CHI_fec!N$16))</f>
        <v>0.50328483098491417</v>
      </c>
      <c r="O217" s="324">
        <f>IF(O$5=0,0,(O$5-O$16)/(CHI_fec!O$5-CHI_fec!O$16))</f>
        <v>0.49519369662253598</v>
      </c>
      <c r="P217" s="324">
        <f>IF(P$5=0,0,(P$5-P$16)/(CHI_fec!P$5-CHI_fec!P$16))</f>
        <v>0.50683841263649088</v>
      </c>
      <c r="Q217" s="324">
        <f>IF(Q$5=0,0,(Q$5-Q$16)/(CHI_fec!Q$5-CHI_fec!Q$16))</f>
        <v>0.51172087793311638</v>
      </c>
      <c r="R217" s="324">
        <f>IF(R$5=0,0,(R$5-R$16)/(CHI_fec!R$5-CHI_fec!R$16))</f>
        <v>0.51423707398156138</v>
      </c>
      <c r="S217" s="324">
        <f>IF(S$5=0,0,(S$5-S$16)/(CHI_fec!S$5-CHI_fec!S$16))</f>
        <v>0.5199694267320325</v>
      </c>
      <c r="T217" s="324">
        <f>IF(T$5=0,0,(T$5-T$16)/(CHI_fec!T$5-CHI_fec!T$16))</f>
        <v>0.51906545056045328</v>
      </c>
      <c r="U217" s="324">
        <f>IF(U$5=0,0,(U$5-U$16)/(CHI_fec!U$5-CHI_fec!U$16))</f>
        <v>0.51296802803684916</v>
      </c>
      <c r="V217" s="324">
        <f>IF(V$5=0,0,(V$5-V$16)/(CHI_fec!V$5-CHI_fec!V$16))</f>
        <v>0.52956000278221127</v>
      </c>
      <c r="W217" s="324">
        <f>IF(W$5=0,0,(W$5-W$16)/(CHI_fec!W$5-CHI_fec!W$16))</f>
        <v>0.53087703228036776</v>
      </c>
      <c r="DA217" s="95"/>
    </row>
    <row r="218" spans="1:105" ht="12" customHeight="1" x14ac:dyDescent="0.25">
      <c r="A218" s="55" t="s">
        <v>92</v>
      </c>
      <c r="B218" s="307">
        <f>IF(B$6=0,0,B$6/CHI_fec!B$6)</f>
        <v>0.38897934567508513</v>
      </c>
      <c r="C218" s="307">
        <f>IF(C$6=0,0,C$6/CHI_fec!C$6)</f>
        <v>0.38961061786593465</v>
      </c>
      <c r="D218" s="307">
        <f>IF(D$6=0,0,D$6/CHI_fec!D$6)</f>
        <v>0.38961061786593487</v>
      </c>
      <c r="E218" s="307">
        <f>IF(E$6=0,0,E$6/CHI_fec!E$6)</f>
        <v>0.39419919303274303</v>
      </c>
      <c r="F218" s="307">
        <f>IF(F$6=0,0,F$6/CHI_fec!F$6)</f>
        <v>0.39419919303274303</v>
      </c>
      <c r="G218" s="307">
        <f>IF(G$6=0,0,G$6/CHI_fec!G$6)</f>
        <v>0.39828749945499209</v>
      </c>
      <c r="H218" s="307">
        <f>IF(H$6=0,0,H$6/CHI_fec!H$6)</f>
        <v>0.39828749945499198</v>
      </c>
      <c r="I218" s="307">
        <f>IF(I$6=0,0,I$6/CHI_fec!I$6)</f>
        <v>0.39828749945499203</v>
      </c>
      <c r="J218" s="307">
        <f>IF(J$6=0,0,J$6/CHI_fec!J$6)</f>
        <v>0.40157286897013089</v>
      </c>
      <c r="K218" s="307">
        <f>IF(K$6=0,0,K$6/CHI_fec!K$6)</f>
        <v>0.401572868970131</v>
      </c>
      <c r="L218" s="307">
        <f>IF(L$6=0,0,L$6/CHI_fec!L$6)</f>
        <v>0.40157286897013095</v>
      </c>
      <c r="M218" s="307">
        <f>IF(M$6=0,0,M$6/CHI_fec!M$6)</f>
        <v>0.40157286897013084</v>
      </c>
      <c r="N218" s="307">
        <f>IF(N$6=0,0,N$6/CHI_fec!N$6)</f>
        <v>0.40157286897013106</v>
      </c>
      <c r="O218" s="307">
        <f>IF(O$6=0,0,O$6/CHI_fec!O$6)</f>
        <v>0.401572868970131</v>
      </c>
      <c r="P218" s="307">
        <f>IF(P$6=0,0,P$6/CHI_fec!P$6)</f>
        <v>0.40157286897013095</v>
      </c>
      <c r="Q218" s="307">
        <f>IF(Q$6=0,0,Q$6/CHI_fec!Q$6)</f>
        <v>0.40157286897013117</v>
      </c>
      <c r="R218" s="307">
        <f>IF(R$6=0,0,R$6/CHI_fec!R$6)</f>
        <v>0.40157286897013089</v>
      </c>
      <c r="S218" s="307">
        <f>IF(S$6=0,0,S$6/CHI_fec!S$6)</f>
        <v>0.40157286897013089</v>
      </c>
      <c r="T218" s="307">
        <f>IF(T$6=0,0,T$6/CHI_fec!T$6)</f>
        <v>0.401572868970131</v>
      </c>
      <c r="U218" s="307">
        <f>IF(U$6=0,0,U$6/CHI_fec!U$6)</f>
        <v>0.40157286897013095</v>
      </c>
      <c r="V218" s="307">
        <f>IF(V$6=0,0,V$6/CHI_fec!V$6)</f>
        <v>0.401572868970131</v>
      </c>
      <c r="W218" s="307">
        <f>IF(W$6=0,0,W$6/CHI_fec!W$6)</f>
        <v>0.401572868970131</v>
      </c>
      <c r="DA218" s="76"/>
    </row>
    <row r="219" spans="1:105" ht="12" customHeight="1" x14ac:dyDescent="0.25">
      <c r="A219" s="202" t="s">
        <v>93</v>
      </c>
      <c r="B219" s="308">
        <f>IF(B$7=0,0,B$7/CHI_fec!B$7)</f>
        <v>0.10191995743036632</v>
      </c>
      <c r="C219" s="308">
        <f>IF(C$7=0,0,C$7/CHI_fec!C$7)</f>
        <v>0.10208536270325218</v>
      </c>
      <c r="D219" s="308">
        <f>IF(D$7=0,0,D$7/CHI_fec!D$7)</f>
        <v>0.10208536270325219</v>
      </c>
      <c r="E219" s="308">
        <f>IF(E$7=0,0,E$7/CHI_fec!E$7)</f>
        <v>0.1032876563233813</v>
      </c>
      <c r="F219" s="308">
        <f>IF(F$7=0,0,F$7/CHI_fec!F$7)</f>
        <v>0.10328765632338133</v>
      </c>
      <c r="G219" s="308">
        <f>IF(G$7=0,0,G$7/CHI_fec!G$7)</f>
        <v>0.10435887005529484</v>
      </c>
      <c r="H219" s="308">
        <f>IF(H$7=0,0,H$7/CHI_fec!H$7)</f>
        <v>0.10435887005529482</v>
      </c>
      <c r="I219" s="308">
        <f>IF(I$7=0,0,I$7/CHI_fec!I$7)</f>
        <v>0.10435887005529486</v>
      </c>
      <c r="J219" s="308">
        <f>IF(J$7=0,0,J$7/CHI_fec!J$7)</f>
        <v>0.10521969910662878</v>
      </c>
      <c r="K219" s="308">
        <f>IF(K$7=0,0,K$7/CHI_fec!K$7)</f>
        <v>0.1052196991066288</v>
      </c>
      <c r="L219" s="308">
        <f>IF(L$7=0,0,L$7/CHI_fec!L$7)</f>
        <v>0.10521969910662882</v>
      </c>
      <c r="M219" s="308">
        <f>IF(M$7=0,0,M$7/CHI_fec!M$7)</f>
        <v>0.10521969910662879</v>
      </c>
      <c r="N219" s="308">
        <f>IF(N$7=0,0,N$7/CHI_fec!N$7)</f>
        <v>0.10521969910662882</v>
      </c>
      <c r="O219" s="308">
        <f>IF(O$7=0,0,O$7/CHI_fec!O$7)</f>
        <v>0.10521969910662884</v>
      </c>
      <c r="P219" s="308">
        <f>IF(P$7=0,0,P$7/CHI_fec!P$7)</f>
        <v>0.10521969910662884</v>
      </c>
      <c r="Q219" s="308">
        <f>IF(Q$7=0,0,Q$7/CHI_fec!Q$7)</f>
        <v>0.10521969910662882</v>
      </c>
      <c r="R219" s="308">
        <f>IF(R$7=0,0,R$7/CHI_fec!R$7)</f>
        <v>0.10521969910662887</v>
      </c>
      <c r="S219" s="308">
        <f>IF(S$7=0,0,S$7/CHI_fec!S$7)</f>
        <v>0.10521969910662886</v>
      </c>
      <c r="T219" s="308">
        <f>IF(T$7=0,0,T$7/CHI_fec!T$7)</f>
        <v>0.10521969910662886</v>
      </c>
      <c r="U219" s="308">
        <f>IF(U$7=0,0,U$7/CHI_fec!U$7)</f>
        <v>0.10521969910662882</v>
      </c>
      <c r="V219" s="308">
        <f>IF(V$7=0,0,V$7/CHI_fec!V$7)</f>
        <v>0.10521969910662884</v>
      </c>
      <c r="W219" s="308">
        <f>IF(W$7=0,0,W$7/CHI_fec!W$7)</f>
        <v>0.1052196991066288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0.5524181613687319</v>
      </c>
      <c r="C220" s="308">
        <f>IF(C$8=0,0,C$8/CHI_fec!C$8)</f>
        <v>0.55331467740967255</v>
      </c>
      <c r="D220" s="308">
        <f>IF(D$8=0,0,D$8/CHI_fec!D$8)</f>
        <v>0.55331467740967244</v>
      </c>
      <c r="E220" s="308">
        <f>IF(E$8=0,0,E$8/CHI_fec!E$8)</f>
        <v>0.55983125029492764</v>
      </c>
      <c r="F220" s="308">
        <f>IF(F$8=0,0,F$8/CHI_fec!F$8)</f>
        <v>0.55983125029492753</v>
      </c>
      <c r="G220" s="308">
        <f>IF(G$8=0,0,G$8/CHI_fec!G$8)</f>
        <v>0.56563735476294519</v>
      </c>
      <c r="H220" s="308">
        <f>IF(H$8=0,0,H$8/CHI_fec!H$8)</f>
        <v>0.56563735476294519</v>
      </c>
      <c r="I220" s="308">
        <f>IF(I$8=0,0,I$8/CHI_fec!I$8)</f>
        <v>0.5656373547629453</v>
      </c>
      <c r="J220" s="308">
        <f>IF(J$8=0,0,J$8/CHI_fec!J$8)</f>
        <v>0.57030314950795968</v>
      </c>
      <c r="K220" s="308">
        <f>IF(K$8=0,0,K$8/CHI_fec!K$8)</f>
        <v>0.57030314950795991</v>
      </c>
      <c r="L220" s="308">
        <f>IF(L$8=0,0,L$8/CHI_fec!L$8)</f>
        <v>0.57030314950795935</v>
      </c>
      <c r="M220" s="308">
        <f>IF(M$8=0,0,M$8/CHI_fec!M$8)</f>
        <v>0.57030314950795957</v>
      </c>
      <c r="N220" s="308">
        <f>IF(N$8=0,0,N$8/CHI_fec!N$8)</f>
        <v>0.57030314950795968</v>
      </c>
      <c r="O220" s="308">
        <f>IF(O$8=0,0,O$8/CHI_fec!O$8)</f>
        <v>0.57030314950795968</v>
      </c>
      <c r="P220" s="308">
        <f>IF(P$8=0,0,P$8/CHI_fec!P$8)</f>
        <v>0.57030314950796002</v>
      </c>
      <c r="Q220" s="308">
        <f>IF(Q$8=0,0,Q$8/CHI_fec!Q$8)</f>
        <v>0.57030314950795968</v>
      </c>
      <c r="R220" s="308">
        <f>IF(R$8=0,0,R$8/CHI_fec!R$8)</f>
        <v>0.57030314950795968</v>
      </c>
      <c r="S220" s="308">
        <f>IF(S$8=0,0,S$8/CHI_fec!S$8)</f>
        <v>0.57030314950795968</v>
      </c>
      <c r="T220" s="308">
        <f>IF(T$8=0,0,T$8/CHI_fec!T$8)</f>
        <v>0.57030314950795991</v>
      </c>
      <c r="U220" s="308">
        <f>IF(U$8=0,0,U$8/CHI_fec!U$8)</f>
        <v>0.57030314950795968</v>
      </c>
      <c r="V220" s="308">
        <f>IF(V$8=0,0,V$8/CHI_fec!V$8)</f>
        <v>0.57030314950795957</v>
      </c>
      <c r="W220" s="308">
        <f>IF(W$8=0,0,W$8/CHI_fec!W$8)</f>
        <v>0.57030314950795991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0.39213528086030991</v>
      </c>
      <c r="C221" s="308">
        <f>IF(C$9=0,0,C$9/CHI_fec!C$9)</f>
        <v>0.39277167479898673</v>
      </c>
      <c r="D221" s="308">
        <f>IF(D$9=0,0,D$9/CHI_fec!D$9)</f>
        <v>0.39277167479898678</v>
      </c>
      <c r="E221" s="308">
        <f>IF(E$9=0,0,E$9/CHI_fec!E$9)</f>
        <v>0.3973974787955003</v>
      </c>
      <c r="F221" s="308">
        <f>IF(F$9=0,0,F$9/CHI_fec!F$9)</f>
        <v>0.3973974787955003</v>
      </c>
      <c r="G221" s="308">
        <f>IF(G$9=0,0,G$9/CHI_fec!G$9)</f>
        <v>0.40151895517967501</v>
      </c>
      <c r="H221" s="308">
        <f>IF(H$9=0,0,H$9/CHI_fec!H$9)</f>
        <v>0.40151895517967495</v>
      </c>
      <c r="I221" s="308">
        <f>IF(I$9=0,0,I$9/CHI_fec!I$9)</f>
        <v>0.40151895517967501</v>
      </c>
      <c r="J221" s="308">
        <f>IF(J$9=0,0,J$9/CHI_fec!J$9)</f>
        <v>0.40483098012874524</v>
      </c>
      <c r="K221" s="308">
        <f>IF(K$9=0,0,K$9/CHI_fec!K$9)</f>
        <v>0.40483098012874541</v>
      </c>
      <c r="L221" s="308">
        <f>IF(L$9=0,0,L$9/CHI_fec!L$9)</f>
        <v>0.4048309801287453</v>
      </c>
      <c r="M221" s="308">
        <f>IF(M$9=0,0,M$9/CHI_fec!M$9)</f>
        <v>0.4048309801287453</v>
      </c>
      <c r="N221" s="308">
        <f>IF(N$9=0,0,N$9/CHI_fec!N$9)</f>
        <v>0.40483098012874541</v>
      </c>
      <c r="O221" s="308">
        <f>IF(O$9=0,0,O$9/CHI_fec!O$9)</f>
        <v>0.40483098012874547</v>
      </c>
      <c r="P221" s="308">
        <f>IF(P$9=0,0,P$9/CHI_fec!P$9)</f>
        <v>0.40483098012874552</v>
      </c>
      <c r="Q221" s="308">
        <f>IF(Q$9=0,0,Q$9/CHI_fec!Q$9)</f>
        <v>0.40483098012874552</v>
      </c>
      <c r="R221" s="308">
        <f>IF(R$9=0,0,R$9/CHI_fec!R$9)</f>
        <v>0.40483098012874541</v>
      </c>
      <c r="S221" s="308">
        <f>IF(S$9=0,0,S$9/CHI_fec!S$9)</f>
        <v>0.4048309801287453</v>
      </c>
      <c r="T221" s="308">
        <f>IF(T$9=0,0,T$9/CHI_fec!T$9)</f>
        <v>0.40483098012874535</v>
      </c>
      <c r="U221" s="308">
        <f>IF(U$9=0,0,U$9/CHI_fec!U$9)</f>
        <v>0.40483098012874535</v>
      </c>
      <c r="V221" s="308">
        <f>IF(V$9=0,0,V$9/CHI_fec!V$9)</f>
        <v>0.40483098012874547</v>
      </c>
      <c r="W221" s="308">
        <f>IF(W$9=0,0,W$9/CHI_fec!W$9)</f>
        <v>0.40483098012874541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0.58300894907010437</v>
      </c>
      <c r="C222" s="309">
        <f>IF(C$10=0,0,C$10/CHI_fec!C$10)</f>
        <v>0.58117354716864056</v>
      </c>
      <c r="D222" s="309">
        <f>IF(D$10=0,0,D$10/CHI_fec!D$10)</f>
        <v>0.6215351947125306</v>
      </c>
      <c r="E222" s="309">
        <f>IF(E$10=0,0,E$10/CHI_fec!E$10)</f>
        <v>0.58111574884364903</v>
      </c>
      <c r="F222" s="309">
        <f>IF(F$10=0,0,F$10/CHI_fec!F$10)</f>
        <v>0.58022593626701768</v>
      </c>
      <c r="G222" s="309">
        <f>IF(G$10=0,0,G$10/CHI_fec!G$10)</f>
        <v>0.58922122020749546</v>
      </c>
      <c r="H222" s="309">
        <f>IF(H$10=0,0,H$10/CHI_fec!H$10)</f>
        <v>0.58933055557794489</v>
      </c>
      <c r="I222" s="309">
        <f>IF(I$10=0,0,I$10/CHI_fec!I$10)</f>
        <v>0.58661996693768215</v>
      </c>
      <c r="J222" s="309">
        <f>IF(J$10=0,0,J$10/CHI_fec!J$10)</f>
        <v>0.61028983475268894</v>
      </c>
      <c r="K222" s="309">
        <f>IF(K$10=0,0,K$10/CHI_fec!K$10)</f>
        <v>0.69309813808278964</v>
      </c>
      <c r="L222" s="309">
        <f>IF(L$10=0,0,L$10/CHI_fec!L$10)</f>
        <v>0.67299786713598697</v>
      </c>
      <c r="M222" s="309">
        <f>IF(M$10=0,0,M$10/CHI_fec!M$10)</f>
        <v>0.67622195510395877</v>
      </c>
      <c r="N222" s="309">
        <f>IF(N$10=0,0,N$10/CHI_fec!N$10)</f>
        <v>0.65021003116579479</v>
      </c>
      <c r="O222" s="309">
        <f>IF(O$10=0,0,O$10/CHI_fec!O$10)</f>
        <v>0.59967864628440792</v>
      </c>
      <c r="P222" s="309">
        <f>IF(P$10=0,0,P$10/CHI_fec!P$10)</f>
        <v>0.68637830435960434</v>
      </c>
      <c r="Q222" s="309">
        <f>IF(Q$10=0,0,Q$10/CHI_fec!Q$10)</f>
        <v>0.59220940871219974</v>
      </c>
      <c r="R222" s="309">
        <f>IF(R$10=0,0,R$10/CHI_fec!R$10)</f>
        <v>0.59093356833166089</v>
      </c>
      <c r="S222" s="309">
        <f>IF(S$10=0,0,S$10/CHI_fec!S$10)</f>
        <v>0.61426414884945013</v>
      </c>
      <c r="T222" s="309">
        <f>IF(T$10=0,0,T$10/CHI_fec!T$10)</f>
        <v>0.63585254142697678</v>
      </c>
      <c r="U222" s="309">
        <f>IF(U$10=0,0,U$10/CHI_fec!U$10)</f>
        <v>0.65714978012960945</v>
      </c>
      <c r="V222" s="309">
        <f>IF(V$10=0,0,V$10/CHI_fec!V$10)</f>
        <v>0.67801795889605398</v>
      </c>
      <c r="W222" s="309">
        <f>IF(W$10=0,0,W$10/CHI_fec!W$10)</f>
        <v>0.6550149153987137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0</v>
      </c>
      <c r="M223" s="325">
        <f>IF(M$16=0,0,M$16/CHI_fec!M$16)</f>
        <v>0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0</v>
      </c>
      <c r="Q223" s="325">
        <f>IF(Q$16=0,0,Q$16/CHI_fec!Q$16)</f>
        <v>0</v>
      </c>
      <c r="R223" s="325">
        <f>IF(R$16=0,0,R$16/CHI_fec!R$16)</f>
        <v>0</v>
      </c>
      <c r="S223" s="325">
        <f>IF(S$16=0,0,S$16/CHI_fec!S$16)</f>
        <v>0</v>
      </c>
      <c r="T223" s="325">
        <f>IF(T$16=0,0,T$16/CHI_fec!T$16)</f>
        <v>0</v>
      </c>
      <c r="U223" s="325">
        <f>IF(U$16=0,0,U$16/CHI_fec!U$16)</f>
        <v>0</v>
      </c>
      <c r="V223" s="325">
        <f>IF(V$16=0,0,V$16/CHI_fec!V$16)</f>
        <v>0</v>
      </c>
      <c r="W223" s="325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0.57521471096900945</v>
      </c>
      <c r="C224" s="310">
        <f>IF(C$25=0,0,C$25/CHI_fec!C$25)</f>
        <v>0.57548076671909709</v>
      </c>
      <c r="D224" s="310">
        <f>IF(D$25=0,0,D$25/CHI_fec!D$25)</f>
        <v>0.58147391611311294</v>
      </c>
      <c r="E224" s="310">
        <f>IF(E$25=0,0,E$25/CHI_fec!E$25)</f>
        <v>0.57412913773749397</v>
      </c>
      <c r="F224" s="310">
        <f>IF(F$25=0,0,F$25/CHI_fec!F$25)</f>
        <v>0.58014967291623876</v>
      </c>
      <c r="G224" s="310">
        <f>IF(G$25=0,0,G$25/CHI_fec!G$25)</f>
        <v>0.58778759095969524</v>
      </c>
      <c r="H224" s="310">
        <f>IF(H$25=0,0,H$25/CHI_fec!H$25)</f>
        <v>0.58877360628050357</v>
      </c>
      <c r="I224" s="310">
        <f>IF(I$25=0,0,I$25/CHI_fec!I$25)</f>
        <v>0.58654451751102554</v>
      </c>
      <c r="J224" s="310">
        <f>IF(J$25=0,0,J$25/CHI_fec!J$25)</f>
        <v>0.59115643941675122</v>
      </c>
      <c r="K224" s="310">
        <f>IF(K$25=0,0,K$25/CHI_fec!K$25)</f>
        <v>0.60382608748123912</v>
      </c>
      <c r="L224" s="310">
        <f>IF(L$25=0,0,L$25/CHI_fec!L$25)</f>
        <v>0.60566150080212688</v>
      </c>
      <c r="M224" s="310">
        <f>IF(M$25=0,0,M$25/CHI_fec!M$25)</f>
        <v>0.60927898976328709</v>
      </c>
      <c r="N224" s="310">
        <f>IF(N$25=0,0,N$25/CHI_fec!N$25)</f>
        <v>0.60735021285751178</v>
      </c>
      <c r="O224" s="310">
        <f>IF(O$25=0,0,O$25/CHI_fec!O$25)</f>
        <v>0.59724614851016677</v>
      </c>
      <c r="P224" s="310">
        <f>IF(P$25=0,0,P$25/CHI_fec!P$25)</f>
        <v>0.61075408176216084</v>
      </c>
      <c r="Q224" s="310">
        <f>IF(Q$25=0,0,Q$25/CHI_fec!Q$25)</f>
        <v>0.60644224421167692</v>
      </c>
      <c r="R224" s="310">
        <f>IF(R$25=0,0,R$25/CHI_fec!R$25)</f>
        <v>0.60797424750447215</v>
      </c>
      <c r="S224" s="310">
        <f>IF(S$25=0,0,S$25/CHI_fec!S$25)</f>
        <v>0.61123131721120472</v>
      </c>
      <c r="T224" s="310">
        <f>IF(T$25=0,0,T$25/CHI_fec!T$25)</f>
        <v>0.61250497615247801</v>
      </c>
      <c r="U224" s="310">
        <f>IF(U$25=0,0,U$25/CHI_fec!U$25)</f>
        <v>0.6113025845581731</v>
      </c>
      <c r="V224" s="310">
        <f>IF(V$25=0,0,V$25/CHI_fec!V$25)</f>
        <v>0.61575148306254723</v>
      </c>
      <c r="W224" s="310">
        <f>IF(W$25=0,0,W$25/CHI_fec!W$25)</f>
        <v>0.61548984702175691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0.36605038259245654</v>
      </c>
      <c r="C225" s="310">
        <f>IF(C$36=0,0,C$36/CHI_fec!C$36)</f>
        <v>0.36853154584226866</v>
      </c>
      <c r="D225" s="310">
        <f>IF(D$36=0,0,D$36/CHI_fec!D$36)</f>
        <v>0.37354639502253401</v>
      </c>
      <c r="E225" s="310">
        <f>IF(E$36=0,0,E$36/CHI_fec!E$36)</f>
        <v>0.37141530790673571</v>
      </c>
      <c r="F225" s="310">
        <f>IF(F$36=0,0,F$36/CHI_fec!F$36)</f>
        <v>0.37187998041445774</v>
      </c>
      <c r="G225" s="310">
        <f>IF(G$36=0,0,G$36/CHI_fec!G$36)</f>
        <v>0.37599567933819728</v>
      </c>
      <c r="H225" s="310">
        <f>IF(H$36=0,0,H$36/CHI_fec!H$36)</f>
        <v>0.37530713307324726</v>
      </c>
      <c r="I225" s="310">
        <f>IF(I$36=0,0,I$36/CHI_fec!I$36)</f>
        <v>0.37545481328772301</v>
      </c>
      <c r="J225" s="310">
        <f>IF(J$36=0,0,J$36/CHI_fec!J$36)</f>
        <v>0.38023856392979982</v>
      </c>
      <c r="K225" s="310">
        <f>IF(K$36=0,0,K$36/CHI_fec!K$36)</f>
        <v>0.41139607936761852</v>
      </c>
      <c r="L225" s="310">
        <f>IF(L$36=0,0,L$36/CHI_fec!L$36)</f>
        <v>0.39142171374052787</v>
      </c>
      <c r="M225" s="310">
        <f>IF(M$36=0,0,M$36/CHI_fec!M$36)</f>
        <v>0.39089204657510784</v>
      </c>
      <c r="N225" s="310">
        <f>IF(N$36=0,0,N$36/CHI_fec!N$36)</f>
        <v>0.38464230491628998</v>
      </c>
      <c r="O225" s="310">
        <f>IF(O$36=0,0,O$36/CHI_fec!O$36)</f>
        <v>0.37944176193291623</v>
      </c>
      <c r="P225" s="310">
        <f>IF(P$36=0,0,P$36/CHI_fec!P$36)</f>
        <v>0.39531846898008155</v>
      </c>
      <c r="Q225" s="310">
        <f>IF(Q$36=0,0,Q$36/CHI_fec!Q$36)</f>
        <v>0.36305751169444195</v>
      </c>
      <c r="R225" s="310">
        <f>IF(R$36=0,0,R$36/CHI_fec!R$36)</f>
        <v>0.3655248492958838</v>
      </c>
      <c r="S225" s="310">
        <f>IF(S$36=0,0,S$36/CHI_fec!S$36)</f>
        <v>0.36987724833801788</v>
      </c>
      <c r="T225" s="310">
        <f>IF(T$36=0,0,T$36/CHI_fec!T$36)</f>
        <v>0.37942249224696145</v>
      </c>
      <c r="U225" s="310">
        <f>IF(U$36=0,0,U$36/CHI_fec!U$36)</f>
        <v>0.38214882649121285</v>
      </c>
      <c r="V225" s="310">
        <f>IF(V$36=0,0,V$36/CHI_fec!V$36)</f>
        <v>0.39368009710374047</v>
      </c>
      <c r="W225" s="310">
        <f>IF(W$36=0,0,W$36/CHI_fec!W$36)</f>
        <v>0.38633161198215066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0.51764023335980014</v>
      </c>
      <c r="C226" s="310">
        <f>IF(C$44=0,0,C$44/CHI_fec!C$44)</f>
        <v>0.51490805405127194</v>
      </c>
      <c r="D226" s="310">
        <f>IF(D$44=0,0,D$44/CHI_fec!D$44)</f>
        <v>0.57554776927752327</v>
      </c>
      <c r="E226" s="310">
        <f>IF(E$44=0,0,E$44/CHI_fec!E$44)</f>
        <v>0.51016681700401989</v>
      </c>
      <c r="F226" s="310">
        <f>IF(F$44=0,0,F$44/CHI_fec!F$44)</f>
        <v>0.50911616691135142</v>
      </c>
      <c r="G226" s="310">
        <f>IF(G$44=0,0,G$44/CHI_fec!G$44)</f>
        <v>0.51869486625269878</v>
      </c>
      <c r="H226" s="310">
        <f>IF(H$44=0,0,H$44/CHI_fec!H$44)</f>
        <v>0.52079266788167355</v>
      </c>
      <c r="I226" s="310">
        <f>IF(I$44=0,0,I$44/CHI_fec!I$44)</f>
        <v>0.51456917154919335</v>
      </c>
      <c r="J226" s="310">
        <f>IF(J$44=0,0,J$44/CHI_fec!J$44)</f>
        <v>0.5452715669115531</v>
      </c>
      <c r="K226" s="310">
        <f>IF(K$44=0,0,K$44/CHI_fec!K$44)</f>
        <v>0.68832807245328009</v>
      </c>
      <c r="L226" s="310">
        <f>IF(L$44=0,0,L$44/CHI_fec!L$44)</f>
        <v>0.64668085930626307</v>
      </c>
      <c r="M226" s="310">
        <f>IF(M$44=0,0,M$44/CHI_fec!M$44)</f>
        <v>0.65012179340280796</v>
      </c>
      <c r="N226" s="310">
        <f>IF(N$44=0,0,N$44/CHI_fec!N$44)</f>
        <v>0.60165794514378323</v>
      </c>
      <c r="O226" s="310">
        <f>IF(O$44=0,0,O$44/CHI_fec!O$44)</f>
        <v>0.53160552177449183</v>
      </c>
      <c r="P226" s="310">
        <f>IF(P$44=0,0,P$44/CHI_fec!P$44)</f>
        <v>0.65566036278519402</v>
      </c>
      <c r="Q226" s="310">
        <f>IF(Q$44=0,0,Q$44/CHI_fec!Q$44)</f>
        <v>0.59869416768027883</v>
      </c>
      <c r="R226" s="310">
        <f>IF(R$44=0,0,R$44/CHI_fec!R$44)</f>
        <v>0.57603898217666327</v>
      </c>
      <c r="S226" s="310">
        <f>IF(S$44=0,0,S$44/CHI_fec!S$44)</f>
        <v>0.58601577120815507</v>
      </c>
      <c r="T226" s="310">
        <f>IF(T$44=0,0,T$44/CHI_fec!T$44)</f>
        <v>0.58602044059007807</v>
      </c>
      <c r="U226" s="310">
        <f>IF(U$44=0,0,U$44/CHI_fec!U$44)</f>
        <v>0.61748422223947286</v>
      </c>
      <c r="V226" s="310">
        <f>IF(V$44=0,0,V$44/CHI_fec!V$44)</f>
        <v>0.62780105301824429</v>
      </c>
      <c r="W226" s="310">
        <f>IF(W$44=0,0,W$44/CHI_fec!W$44)</f>
        <v>0.59509577332925845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0.55481713551335721</v>
      </c>
      <c r="C227" s="311">
        <f>IF(C$58=0,0,C$58/CHI_fec!C$58)</f>
        <v>0.55571754483470215</v>
      </c>
      <c r="D227" s="311">
        <f>IF(D$58=0,0,D$58/CHI_fec!D$58)</f>
        <v>0.55571754483470204</v>
      </c>
      <c r="E227" s="311">
        <f>IF(E$58=0,0,E$58/CHI_fec!E$58)</f>
        <v>0.56226241709705327</v>
      </c>
      <c r="F227" s="311">
        <f>IF(F$58=0,0,F$58/CHI_fec!F$58)</f>
        <v>0.56226241709705316</v>
      </c>
      <c r="G227" s="311">
        <f>IF(G$58=0,0,G$58/CHI_fec!G$58)</f>
        <v>0.56809373560666798</v>
      </c>
      <c r="H227" s="311">
        <f>IF(H$58=0,0,H$58/CHI_fec!H$58)</f>
        <v>0.56809373560666776</v>
      </c>
      <c r="I227" s="311">
        <f>IF(I$58=0,0,I$58/CHI_fec!I$58)</f>
        <v>0.56809373560666787</v>
      </c>
      <c r="J227" s="311">
        <f>IF(J$58=0,0,J$58/CHI_fec!J$58)</f>
        <v>0.57277979239543864</v>
      </c>
      <c r="K227" s="311">
        <f>IF(K$58=0,0,K$58/CHI_fec!K$58)</f>
        <v>0.57277979239543864</v>
      </c>
      <c r="L227" s="311">
        <f>IF(L$58=0,0,L$58/CHI_fec!L$58)</f>
        <v>0.57277979239543841</v>
      </c>
      <c r="M227" s="311">
        <f>IF(M$58=0,0,M$58/CHI_fec!M$58)</f>
        <v>0.57277979239543875</v>
      </c>
      <c r="N227" s="311">
        <f>IF(N$58=0,0,N$58/CHI_fec!N$58)</f>
        <v>0.57277979239543841</v>
      </c>
      <c r="O227" s="311">
        <f>IF(O$58=0,0,O$58/CHI_fec!O$58)</f>
        <v>0.57277979239543875</v>
      </c>
      <c r="P227" s="311">
        <f>IF(P$58=0,0,P$58/CHI_fec!P$58)</f>
        <v>0.57277979239543875</v>
      </c>
      <c r="Q227" s="311">
        <f>IF(Q$58=0,0,Q$58/CHI_fec!Q$58)</f>
        <v>0.57277979239543864</v>
      </c>
      <c r="R227" s="311">
        <f>IF(R$58=0,0,R$58/CHI_fec!R$58)</f>
        <v>0.57277979239543875</v>
      </c>
      <c r="S227" s="311">
        <f>IF(S$58=0,0,S$58/CHI_fec!S$58)</f>
        <v>0.57277979239543886</v>
      </c>
      <c r="T227" s="311">
        <f>IF(T$58=0,0,T$58/CHI_fec!T$58)</f>
        <v>0.57277979239543897</v>
      </c>
      <c r="U227" s="311">
        <f>IF(U$58=0,0,U$58/CHI_fec!U$58)</f>
        <v>0.57277979239543853</v>
      </c>
      <c r="V227" s="311">
        <f>IF(V$58=0,0,V$58/CHI_fec!V$58)</f>
        <v>0.57277979239543897</v>
      </c>
      <c r="W227" s="311">
        <f>IF(W$58=0,0,W$58/CHI_fec!W$58)</f>
        <v>0.57277979239543853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0.44808512027821668</v>
      </c>
      <c r="C229" s="324">
        <f>IF(C$61=0,0,C$61/CHI_fec!C$61)</f>
        <v>0.44672725913989308</v>
      </c>
      <c r="D229" s="324">
        <f>IF(D$61=0,0,D$61/CHI_fec!D$61)</f>
        <v>0.44623695329756186</v>
      </c>
      <c r="E229" s="324">
        <f>IF(E$61=0,0,E$61/CHI_fec!E$61)</f>
        <v>0.44717645916774446</v>
      </c>
      <c r="F229" s="324">
        <f>IF(F$61=0,0,F$61/CHI_fec!F$61)</f>
        <v>0.44811754659520597</v>
      </c>
      <c r="G229" s="324">
        <f>IF(G$61=0,0,G$61/CHI_fec!G$61)</f>
        <v>0.45739247752736972</v>
      </c>
      <c r="H229" s="324">
        <f>IF(H$61=0,0,H$61/CHI_fec!H$61)</f>
        <v>0.45745979588974284</v>
      </c>
      <c r="I229" s="324">
        <f>IF(I$61=0,0,I$61/CHI_fec!I$61)</f>
        <v>0.46114315027656827</v>
      </c>
      <c r="J229" s="324">
        <f>IF(J$61=0,0,J$61/CHI_fec!J$61)</f>
        <v>0.47181172156052842</v>
      </c>
      <c r="K229" s="324">
        <f>IF(K$61=0,0,K$61/CHI_fec!K$61)</f>
        <v>0.49609870744045131</v>
      </c>
      <c r="L229" s="324">
        <f>IF(L$61=0,0,L$61/CHI_fec!L$61)</f>
        <v>0.50783177742287888</v>
      </c>
      <c r="M229" s="324">
        <f>IF(M$61=0,0,M$61/CHI_fec!M$61)</f>
        <v>0.51464921544208697</v>
      </c>
      <c r="N229" s="324">
        <f>IF(N$61=0,0,N$61/CHI_fec!N$61)</f>
        <v>0.51443222501556207</v>
      </c>
      <c r="O229" s="324">
        <f>IF(O$61=0,0,O$61/CHI_fec!O$61)</f>
        <v>0.50845117805496476</v>
      </c>
      <c r="P229" s="324">
        <f>IF(P$61=0,0,P$61/CHI_fec!P$61)</f>
        <v>0.52130804610919734</v>
      </c>
      <c r="Q229" s="324">
        <f>IF(Q$61=0,0,Q$61/CHI_fec!Q$61)</f>
        <v>0.5289188764223629</v>
      </c>
      <c r="R229" s="324">
        <f>IF(R$61=0,0,R$61/CHI_fec!R$61)</f>
        <v>0.53170465911018439</v>
      </c>
      <c r="S229" s="324">
        <f>IF(S$61=0,0,S$61/CHI_fec!S$61)</f>
        <v>0.5378560681937552</v>
      </c>
      <c r="T229" s="324">
        <f>IF(T$61=0,0,T$61/CHI_fec!T$61)</f>
        <v>0.53608718839498259</v>
      </c>
      <c r="U229" s="324">
        <f>IF(U$61=0,0,U$61/CHI_fec!U$61)</f>
        <v>0.5289092512147322</v>
      </c>
      <c r="V229" s="324">
        <f>IF(V$61=0,0,V$61/CHI_fec!V$61)</f>
        <v>0.54717552232311539</v>
      </c>
      <c r="W229" s="324">
        <f>IF(W$61=0,0,W$61/CHI_fec!W$61)</f>
        <v>0.54912262678711354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0.35548497695635545</v>
      </c>
      <c r="C230" s="307">
        <f>IF(C$62=0,0,C$62/CHI_fec!C$62)</f>
        <v>0.35548497695635545</v>
      </c>
      <c r="D230" s="307">
        <f>IF(D$62=0,0,D$62/CHI_fec!D$62)</f>
        <v>0.35548497695635539</v>
      </c>
      <c r="E230" s="307">
        <f>IF(E$62=0,0,E$62/CHI_fec!E$62)</f>
        <v>0.35548497695635539</v>
      </c>
      <c r="F230" s="307">
        <f>IF(F$62=0,0,F$62/CHI_fec!F$62)</f>
        <v>0.35548497695635545</v>
      </c>
      <c r="G230" s="307">
        <f>IF(G$62=0,0,G$62/CHI_fec!G$62)</f>
        <v>0.3618215843250796</v>
      </c>
      <c r="H230" s="307">
        <f>IF(H$62=0,0,H$62/CHI_fec!H$62)</f>
        <v>0.36182158432507955</v>
      </c>
      <c r="I230" s="307">
        <f>IF(I$62=0,0,I$62/CHI_fec!I$62)</f>
        <v>0.36434474088665769</v>
      </c>
      <c r="J230" s="307">
        <f>IF(J$62=0,0,J$62/CHI_fec!J$62)</f>
        <v>0.37504367662549809</v>
      </c>
      <c r="K230" s="307">
        <f>IF(K$62=0,0,K$62/CHI_fec!K$62)</f>
        <v>0.39253930896294809</v>
      </c>
      <c r="L230" s="307">
        <f>IF(L$62=0,0,L$62/CHI_fec!L$62)</f>
        <v>0.39764155640196663</v>
      </c>
      <c r="M230" s="307">
        <f>IF(M$62=0,0,M$62/CHI_fec!M$62)</f>
        <v>0.39764155640196663</v>
      </c>
      <c r="N230" s="307">
        <f>IF(N$62=0,0,N$62/CHI_fec!N$62)</f>
        <v>0.39764155640196652</v>
      </c>
      <c r="O230" s="307">
        <f>IF(O$62=0,0,O$62/CHI_fec!O$62)</f>
        <v>0.40013373095979854</v>
      </c>
      <c r="P230" s="307">
        <f>IF(P$62=0,0,P$62/CHI_fec!P$62)</f>
        <v>0.40013373095979848</v>
      </c>
      <c r="Q230" s="307">
        <f>IF(Q$62=0,0,Q$62/CHI_fec!Q$62)</f>
        <v>0.40013373095979859</v>
      </c>
      <c r="R230" s="307">
        <f>IF(R$62=0,0,R$62/CHI_fec!R$62)</f>
        <v>0.40013373095979859</v>
      </c>
      <c r="S230" s="307">
        <f>IF(S$62=0,0,S$62/CHI_fec!S$62)</f>
        <v>0.40013373095979848</v>
      </c>
      <c r="T230" s="307">
        <f>IF(T$62=0,0,T$62/CHI_fec!T$62)</f>
        <v>0.40013373095979871</v>
      </c>
      <c r="U230" s="307">
        <f>IF(U$62=0,0,U$62/CHI_fec!U$62)</f>
        <v>0.40013373095979854</v>
      </c>
      <c r="V230" s="307">
        <f>IF(V$62=0,0,V$62/CHI_fec!V$62)</f>
        <v>0.40013373095979859</v>
      </c>
      <c r="W230" s="307">
        <f>IF(W$62=0,0,W$62/CHI_fec!W$62)</f>
        <v>0.40013373095979854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9.4559206819666508E-2</v>
      </c>
      <c r="C231" s="308">
        <f>IF(C$63=0,0,C$63/CHI_fec!C$63)</f>
        <v>9.4559206819666536E-2</v>
      </c>
      <c r="D231" s="308">
        <f>IF(D$63=0,0,D$63/CHI_fec!D$63)</f>
        <v>9.4559206819666522E-2</v>
      </c>
      <c r="E231" s="308">
        <f>IF(E$63=0,0,E$63/CHI_fec!E$63)</f>
        <v>9.455920681966655E-2</v>
      </c>
      <c r="F231" s="308">
        <f>IF(F$63=0,0,F$63/CHI_fec!F$63)</f>
        <v>9.4559206819666522E-2</v>
      </c>
      <c r="G231" s="308">
        <f>IF(G$63=0,0,G$63/CHI_fec!G$63)</f>
        <v>9.6244747997368041E-2</v>
      </c>
      <c r="H231" s="308">
        <f>IF(H$63=0,0,H$63/CHI_fec!H$63)</f>
        <v>9.6244747997368055E-2</v>
      </c>
      <c r="I231" s="308">
        <f>IF(I$63=0,0,I$63/CHI_fec!I$63)</f>
        <v>9.6915909083238522E-2</v>
      </c>
      <c r="J231" s="308">
        <f>IF(J$63=0,0,J$63/CHI_fec!J$63)</f>
        <v>9.9761832097879838E-2</v>
      </c>
      <c r="K231" s="308">
        <f>IF(K$63=0,0,K$63/CHI_fec!K$63)</f>
        <v>0.10577288101973453</v>
      </c>
      <c r="L231" s="308">
        <f>IF(L$63=0,0,L$63/CHI_fec!L$63)</f>
        <v>0.10577288101973445</v>
      </c>
      <c r="M231" s="308">
        <f>IF(M$63=0,0,M$63/CHI_fec!M$63)</f>
        <v>0.10577288101973452</v>
      </c>
      <c r="N231" s="308">
        <f>IF(N$63=0,0,N$63/CHI_fec!N$63)</f>
        <v>0.10577288101973455</v>
      </c>
      <c r="O231" s="308">
        <f>IF(O$63=0,0,O$63/CHI_fec!O$63)</f>
        <v>0.10643580087492066</v>
      </c>
      <c r="P231" s="308">
        <f>IF(P$63=0,0,P$63/CHI_fec!P$63)</f>
        <v>0.10643580087492062</v>
      </c>
      <c r="Q231" s="308">
        <f>IF(Q$63=0,0,Q$63/CHI_fec!Q$63)</f>
        <v>0.10643580087492066</v>
      </c>
      <c r="R231" s="308">
        <f>IF(R$63=0,0,R$63/CHI_fec!R$63)</f>
        <v>0.10643580087492065</v>
      </c>
      <c r="S231" s="308">
        <f>IF(S$63=0,0,S$63/CHI_fec!S$63)</f>
        <v>0.10643580087492065</v>
      </c>
      <c r="T231" s="308">
        <f>IF(T$63=0,0,T$63/CHI_fec!T$63)</f>
        <v>0.10643580087492069</v>
      </c>
      <c r="U231" s="308">
        <f>IF(U$63=0,0,U$63/CHI_fec!U$63)</f>
        <v>0.10643580087492063</v>
      </c>
      <c r="V231" s="308">
        <f>IF(V$63=0,0,V$63/CHI_fec!V$63)</f>
        <v>0.10643580087492063</v>
      </c>
      <c r="W231" s="308">
        <f>IF(W$63=0,0,W$63/CHI_fec!W$63)</f>
        <v>0.10643580087492063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0.50288633295541629</v>
      </c>
      <c r="C232" s="308">
        <f>IF(C$64=0,0,C$64/CHI_fec!C$64)</f>
        <v>0.50288633295541596</v>
      </c>
      <c r="D232" s="308">
        <f>IF(D$64=0,0,D$64/CHI_fec!D$64)</f>
        <v>0.50288633295541618</v>
      </c>
      <c r="E232" s="308">
        <f>IF(E$64=0,0,E$64/CHI_fec!E$64)</f>
        <v>0.50288633295541607</v>
      </c>
      <c r="F232" s="308">
        <f>IF(F$64=0,0,F$64/CHI_fec!F$64)</f>
        <v>0.50288633295541618</v>
      </c>
      <c r="G232" s="308">
        <f>IF(G$64=0,0,G$64/CHI_fec!G$64)</f>
        <v>0.51185040584063179</v>
      </c>
      <c r="H232" s="308">
        <f>IF(H$64=0,0,H$64/CHI_fec!H$64)</f>
        <v>0.51185040584063179</v>
      </c>
      <c r="I232" s="308">
        <f>IF(I$64=0,0,I$64/CHI_fec!I$64)</f>
        <v>0.51541978579471137</v>
      </c>
      <c r="J232" s="308">
        <f>IF(J$64=0,0,J$64/CHI_fec!J$64)</f>
        <v>0.53055502049941627</v>
      </c>
      <c r="K232" s="308">
        <f>IF(K$64=0,0,K$64/CHI_fec!K$64)</f>
        <v>0.55411552036520761</v>
      </c>
      <c r="L232" s="308">
        <f>IF(L$64=0,0,L$64/CHI_fec!L$64)</f>
        <v>0.56252307999564288</v>
      </c>
      <c r="M232" s="308">
        <f>IF(M$64=0,0,M$64/CHI_fec!M$64)</f>
        <v>0.5625230799956431</v>
      </c>
      <c r="N232" s="308">
        <f>IF(N$64=0,0,N$64/CHI_fec!N$64)</f>
        <v>0.56252307999564288</v>
      </c>
      <c r="O232" s="308">
        <f>IF(O$64=0,0,O$64/CHI_fec!O$64)</f>
        <v>0.56604863130080219</v>
      </c>
      <c r="P232" s="308">
        <f>IF(P$64=0,0,P$64/CHI_fec!P$64)</f>
        <v>0.5660486313008023</v>
      </c>
      <c r="Q232" s="308">
        <f>IF(Q$64=0,0,Q$64/CHI_fec!Q$64)</f>
        <v>0.56604863130080219</v>
      </c>
      <c r="R232" s="308">
        <f>IF(R$64=0,0,R$64/CHI_fec!R$64)</f>
        <v>0.56604863130080219</v>
      </c>
      <c r="S232" s="308">
        <f>IF(S$64=0,0,S$64/CHI_fec!S$64)</f>
        <v>0.56604863130080207</v>
      </c>
      <c r="T232" s="308">
        <f>IF(T$64=0,0,T$64/CHI_fec!T$64)</f>
        <v>0.56604863130080219</v>
      </c>
      <c r="U232" s="308">
        <f>IF(U$64=0,0,U$64/CHI_fec!U$64)</f>
        <v>0.56604863130080219</v>
      </c>
      <c r="V232" s="308">
        <f>IF(V$64=0,0,V$64/CHI_fec!V$64)</f>
        <v>0.56604863130080219</v>
      </c>
      <c r="W232" s="308">
        <f>IF(W$64=0,0,W$64/CHI_fec!W$64)</f>
        <v>0.56604863130080207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0.36967804814656668</v>
      </c>
      <c r="C233" s="308">
        <f>IF(C$65=0,0,C$65/CHI_fec!C$65)</f>
        <v>0.36967804814656668</v>
      </c>
      <c r="D233" s="308">
        <f>IF(D$65=0,0,D$65/CHI_fec!D$65)</f>
        <v>0.3696780481465668</v>
      </c>
      <c r="E233" s="308">
        <f>IF(E$65=0,0,E$65/CHI_fec!E$65)</f>
        <v>0.36967804814656663</v>
      </c>
      <c r="F233" s="308">
        <f>IF(F$65=0,0,F$65/CHI_fec!F$65)</f>
        <v>0.36967804814656668</v>
      </c>
      <c r="G233" s="308">
        <f>IF(G$65=0,0,G$65/CHI_fec!G$65)</f>
        <v>0.37626765050894362</v>
      </c>
      <c r="H233" s="308">
        <f>IF(H$65=0,0,H$65/CHI_fec!H$65)</f>
        <v>0.37626765050894351</v>
      </c>
      <c r="I233" s="308">
        <f>IF(I$65=0,0,I$65/CHI_fec!I$65)</f>
        <v>0.37889154646324974</v>
      </c>
      <c r="J233" s="308">
        <f>IF(J$65=0,0,J$65/CHI_fec!J$65)</f>
        <v>0.3900176472482787</v>
      </c>
      <c r="K233" s="308">
        <f>IF(K$65=0,0,K$65/CHI_fec!K$65)</f>
        <v>0.41351776857419703</v>
      </c>
      <c r="L233" s="308">
        <f>IF(L$65=0,0,L$65/CHI_fec!L$65)</f>
        <v>0.41351776857419698</v>
      </c>
      <c r="M233" s="308">
        <f>IF(M$65=0,0,M$65/CHI_fec!M$65)</f>
        <v>0.41351776857419709</v>
      </c>
      <c r="N233" s="308">
        <f>IF(N$65=0,0,N$65/CHI_fec!N$65)</f>
        <v>0.41351776857419703</v>
      </c>
      <c r="O233" s="308">
        <f>IF(O$65=0,0,O$65/CHI_fec!O$65)</f>
        <v>0.41610944553919277</v>
      </c>
      <c r="P233" s="308">
        <f>IF(P$65=0,0,P$65/CHI_fec!P$65)</f>
        <v>0.41610944553919282</v>
      </c>
      <c r="Q233" s="308">
        <f>IF(Q$65=0,0,Q$65/CHI_fec!Q$65)</f>
        <v>0.41610944553919282</v>
      </c>
      <c r="R233" s="308">
        <f>IF(R$65=0,0,R$65/CHI_fec!R$65)</f>
        <v>0.41610944553919277</v>
      </c>
      <c r="S233" s="308">
        <f>IF(S$65=0,0,S$65/CHI_fec!S$65)</f>
        <v>0.41610944553919299</v>
      </c>
      <c r="T233" s="308">
        <f>IF(T$65=0,0,T$65/CHI_fec!T$65)</f>
        <v>0.41610944553919271</v>
      </c>
      <c r="U233" s="308">
        <f>IF(U$65=0,0,U$65/CHI_fec!U$65)</f>
        <v>0.41610944553919271</v>
      </c>
      <c r="V233" s="308">
        <f>IF(V$65=0,0,V$65/CHI_fec!V$65)</f>
        <v>0.41610944553919271</v>
      </c>
      <c r="W233" s="308">
        <f>IF(W$65=0,0,W$65/CHI_fec!W$65)</f>
        <v>0.41610944553919282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0.53121837756368873</v>
      </c>
      <c r="C234" s="309">
        <f>IF(C$66=0,0,C$66/CHI_fec!C$66)</f>
        <v>0.52868801581882796</v>
      </c>
      <c r="D234" s="309">
        <f>IF(D$66=0,0,D$66/CHI_fec!D$66)</f>
        <v>0.56540462045287576</v>
      </c>
      <c r="E234" s="309">
        <f>IF(E$66=0,0,E$66/CHI_fec!E$66)</f>
        <v>0.52248199125577044</v>
      </c>
      <c r="F234" s="309">
        <f>IF(F$66=0,0,F$66/CHI_fec!F$66)</f>
        <v>0.52168195951027452</v>
      </c>
      <c r="G234" s="309">
        <f>IF(G$66=0,0,G$66/CHI_fec!G$66)</f>
        <v>0.53367804121809648</v>
      </c>
      <c r="H234" s="309">
        <f>IF(H$66=0,0,H$66/CHI_fec!H$66)</f>
        <v>0.5337770700451927</v>
      </c>
      <c r="I234" s="309">
        <f>IF(I$66=0,0,I$66/CHI_fec!I$66)</f>
        <v>0.5350271609026358</v>
      </c>
      <c r="J234" s="309">
        <f>IF(J$66=0,0,J$66/CHI_fec!J$66)</f>
        <v>0.56827268294966804</v>
      </c>
      <c r="K234" s="309">
        <f>IF(K$66=0,0,K$66/CHI_fec!K$66)</f>
        <v>0.68426652330204218</v>
      </c>
      <c r="L234" s="309">
        <f>IF(L$66=0,0,L$66/CHI_fec!L$66)</f>
        <v>0.66442237459859455</v>
      </c>
      <c r="M234" s="309">
        <f>IF(M$66=0,0,M$66/CHI_fec!M$66)</f>
        <v>0.6676053805012887</v>
      </c>
      <c r="N234" s="309">
        <f>IF(N$66=0,0,N$66/CHI_fec!N$66)</f>
        <v>0.64192490643913136</v>
      </c>
      <c r="O234" s="309">
        <f>IF(O$66=0,0,O$66/CHI_fec!O$66)</f>
        <v>0.59574793307810414</v>
      </c>
      <c r="P234" s="309">
        <f>IF(P$66=0,0,P$66/CHI_fec!P$66)</f>
        <v>0.68187930096473071</v>
      </c>
      <c r="Q234" s="309">
        <f>IF(Q$66=0,0,Q$66/CHI_fec!Q$66)</f>
        <v>0.58832765411222276</v>
      </c>
      <c r="R234" s="309">
        <f>IF(R$66=0,0,R$66/CHI_fec!R$66)</f>
        <v>0.58706017648174025</v>
      </c>
      <c r="S234" s="309">
        <f>IF(S$66=0,0,S$66/CHI_fec!S$66)</f>
        <v>0.61023783205961324</v>
      </c>
      <c r="T234" s="309">
        <f>IF(T$66=0,0,T$66/CHI_fec!T$66)</f>
        <v>0.63168471921530611</v>
      </c>
      <c r="U234" s="309">
        <f>IF(U$66=0,0,U$66/CHI_fec!U$66)</f>
        <v>0.65284236092220593</v>
      </c>
      <c r="V234" s="309">
        <f>IF(V$66=0,0,V$66/CHI_fec!V$66)</f>
        <v>0.6735737550517843</v>
      </c>
      <c r="W234" s="309">
        <f>IF(W$66=0,0,W$66/CHI_fec!W$66)</f>
        <v>0.65072148958767906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0.54840677254543557</v>
      </c>
      <c r="C235" s="310">
        <f>IF(C$72=0,0,C$72/CHI_fec!C$72)</f>
        <v>0.5471088625985101</v>
      </c>
      <c r="D235" s="310">
        <f>IF(D$72=0,0,D$72/CHI_fec!D$72)</f>
        <v>0.55435730948738915</v>
      </c>
      <c r="E235" s="310">
        <f>IF(E$72=0,0,E$72/CHI_fec!E$72)</f>
        <v>0.53920371493664787</v>
      </c>
      <c r="F235" s="310">
        <f>IF(F$72=0,0,F$72/CHI_fec!F$72)</f>
        <v>0.54492414837371805</v>
      </c>
      <c r="G235" s="310">
        <f>IF(G$72=0,0,G$72/CHI_fec!G$72)</f>
        <v>0.55669866642777821</v>
      </c>
      <c r="H235" s="310">
        <f>IF(H$72=0,0,H$72/CHI_fec!H$72)</f>
        <v>0.55770934992566201</v>
      </c>
      <c r="I235" s="310">
        <f>IF(I$72=0,0,I$72/CHI_fec!I$72)</f>
        <v>0.55935642348576542</v>
      </c>
      <c r="J235" s="310">
        <f>IF(J$72=0,0,J$72/CHI_fec!J$72)</f>
        <v>0.57576188974774922</v>
      </c>
      <c r="K235" s="310">
        <f>IF(K$72=0,0,K$72/CHI_fec!K$72)</f>
        <v>0.61936117747829023</v>
      </c>
      <c r="L235" s="310">
        <f>IF(L$72=0,0,L$72/CHI_fec!L$72)</f>
        <v>0.62883826655465258</v>
      </c>
      <c r="M235" s="310">
        <f>IF(M$72=0,0,M$72/CHI_fec!M$72)</f>
        <v>0.63331759676999355</v>
      </c>
      <c r="N235" s="310">
        <f>IF(N$72=0,0,N$72/CHI_fec!N$72)</f>
        <v>0.63064982790300128</v>
      </c>
      <c r="O235" s="310">
        <f>IF(O$72=0,0,O$72/CHI_fec!O$72)</f>
        <v>0.62126942943548746</v>
      </c>
      <c r="P235" s="310">
        <f>IF(P$72=0,0,P$72/CHI_fec!P$72)</f>
        <v>0.63913628012817469</v>
      </c>
      <c r="Q235" s="310">
        <f>IF(Q$72=0,0,Q$72/CHI_fec!Q$72)</f>
        <v>0.63441463867737391</v>
      </c>
      <c r="R235" s="310">
        <f>IF(R$72=0,0,R$72/CHI_fec!R$72)</f>
        <v>0.63608508226994442</v>
      </c>
      <c r="S235" s="310">
        <f>IF(S$72=0,0,S$72/CHI_fec!S$72)</f>
        <v>0.63997477644131662</v>
      </c>
      <c r="T235" s="310">
        <f>IF(T$72=0,0,T$72/CHI_fec!T$72)</f>
        <v>0.64132991021549179</v>
      </c>
      <c r="U235" s="310">
        <f>IF(U$72=0,0,U$72/CHI_fec!U$72)</f>
        <v>0.63985847809834973</v>
      </c>
      <c r="V235" s="310">
        <f>IF(V$72=0,0,V$72/CHI_fec!V$72)</f>
        <v>0.64542641114180677</v>
      </c>
      <c r="W235" s="310">
        <f>IF(W$72=0,0,W$72/CHI_fec!W$72)</f>
        <v>0.64506833028536203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0.34864386947739928</v>
      </c>
      <c r="C236" s="310">
        <f>IF(C$85=0,0,C$85/CHI_fec!C$85)</f>
        <v>0.35043832367105493</v>
      </c>
      <c r="D236" s="310">
        <f>IF(D$85=0,0,D$85/CHI_fec!D$85)</f>
        <v>0.35520696657292333</v>
      </c>
      <c r="E236" s="310">
        <f>IF(E$85=0,0,E$85/CHI_fec!E$85)</f>
        <v>0.34906939853483032</v>
      </c>
      <c r="F236" s="310">
        <f>IF(F$85=0,0,F$85/CHI_fec!F$85)</f>
        <v>0.34950611438722845</v>
      </c>
      <c r="G236" s="310">
        <f>IF(G$85=0,0,G$85/CHI_fec!G$85)</f>
        <v>0.3559812361617089</v>
      </c>
      <c r="H236" s="310">
        <f>IF(H$85=0,0,H$85/CHI_fec!H$85)</f>
        <v>0.35532934156817803</v>
      </c>
      <c r="I236" s="310">
        <f>IF(I$85=0,0,I$85/CHI_fec!I$85)</f>
        <v>0.35794801873416698</v>
      </c>
      <c r="J236" s="310">
        <f>IF(J$85=0,0,J$85/CHI_fec!J$85)</f>
        <v>0.37010086716272067</v>
      </c>
      <c r="K236" s="310">
        <f>IF(K$85=0,0,K$85/CHI_fec!K$85)</f>
        <v>0.42455504660643573</v>
      </c>
      <c r="L236" s="310">
        <f>IF(L$85=0,0,L$85/CHI_fec!L$85)</f>
        <v>0.40394177838380507</v>
      </c>
      <c r="M236" s="310">
        <f>IF(M$85=0,0,M$85/CHI_fec!M$85)</f>
        <v>0.40339516921716817</v>
      </c>
      <c r="N236" s="310">
        <f>IF(N$85=0,0,N$85/CHI_fec!N$85)</f>
        <v>0.39694552252798165</v>
      </c>
      <c r="O236" s="310">
        <f>IF(O$85=0,0,O$85/CHI_fec!O$85)</f>
        <v>0.39403281017927799</v>
      </c>
      <c r="P236" s="310">
        <f>IF(P$85=0,0,P$85/CHI_fec!P$85)</f>
        <v>0.4105200398988515</v>
      </c>
      <c r="Q236" s="310">
        <f>IF(Q$85=0,0,Q$85/CHI_fec!Q$85)</f>
        <v>0.37701852020956217</v>
      </c>
      <c r="R236" s="310">
        <f>IF(R$85=0,0,R$85/CHI_fec!R$85)</f>
        <v>0.37958073677688076</v>
      </c>
      <c r="S236" s="310">
        <f>IF(S$85=0,0,S$85/CHI_fec!S$85)</f>
        <v>0.38410050291136583</v>
      </c>
      <c r="T236" s="310">
        <f>IF(T$85=0,0,T$85/CHI_fec!T$85)</f>
        <v>0.39401279949708684</v>
      </c>
      <c r="U236" s="310">
        <f>IF(U$85=0,0,U$85/CHI_fec!U$85)</f>
        <v>0.39684397216052258</v>
      </c>
      <c r="V236" s="310">
        <f>IF(V$85=0,0,V$85/CHI_fec!V$85)</f>
        <v>0.40881866609311923</v>
      </c>
      <c r="W236" s="310">
        <f>IF(W$85=0,0,W$85/CHI_fec!W$85)</f>
        <v>0.40118760242666807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0.49325726566166039</v>
      </c>
      <c r="C237" s="310">
        <f>IF(C$93=0,0,C$93/CHI_fec!C$93)</f>
        <v>0.48940032940053163</v>
      </c>
      <c r="D237" s="310">
        <f>IF(D$93=0,0,D$93/CHI_fec!D$93)</f>
        <v>0.55141981799418216</v>
      </c>
      <c r="E237" s="310">
        <f>IF(E$93=0,0,E$93/CHI_fec!E$93)</f>
        <v>0.47909324310101908</v>
      </c>
      <c r="F237" s="310">
        <f>IF(F$93=0,0,F$93/CHI_fec!F$93)</f>
        <v>0.47747556038763506</v>
      </c>
      <c r="G237" s="310">
        <f>IF(G$93=0,0,G$93/CHI_fec!G$93)</f>
        <v>0.49043609021857631</v>
      </c>
      <c r="H237" s="310">
        <f>IF(H$93=0,0,H$93/CHI_fec!H$93)</f>
        <v>0.49253730838241616</v>
      </c>
      <c r="I237" s="310">
        <f>IF(I$93=0,0,I$93/CHI_fec!I$93)</f>
        <v>0.48969348245454464</v>
      </c>
      <c r="J237" s="310">
        <f>IF(J$93=0,0,J$93/CHI_fec!J$93)</f>
        <v>0.53212842983130837</v>
      </c>
      <c r="K237" s="310">
        <f>IF(K$93=0,0,K$93/CHI_fec!K$93)</f>
        <v>0.71814087363629497</v>
      </c>
      <c r="L237" s="310">
        <f>IF(L$93=0,0,L$93/CHI_fec!L$93)</f>
        <v>0.67653990629380212</v>
      </c>
      <c r="M237" s="310">
        <f>IF(M$93=0,0,M$93/CHI_fec!M$93)</f>
        <v>0.68127845496210881</v>
      </c>
      <c r="N237" s="310">
        <f>IF(N$93=0,0,N$93/CHI_fec!N$93)</f>
        <v>0.62768886563079862</v>
      </c>
      <c r="O237" s="310">
        <f>IF(O$93=0,0,O$93/CHI_fec!O$93)</f>
        <v>0.55196875964932379</v>
      </c>
      <c r="P237" s="310">
        <f>IF(P$93=0,0,P$93/CHI_fec!P$93)</f>
        <v>0.69201666696710962</v>
      </c>
      <c r="Q237" s="310">
        <f>IF(Q$93=0,0,Q$93/CHI_fec!Q$93)</f>
        <v>0.63188725962836001</v>
      </c>
      <c r="R237" s="310">
        <f>IF(R$93=0,0,R$93/CHI_fec!R$93)</f>
        <v>0.60535085110885978</v>
      </c>
      <c r="S237" s="310">
        <f>IF(S$93=0,0,S$93/CHI_fec!S$93)</f>
        <v>0.6171802859644363</v>
      </c>
      <c r="T237" s="310">
        <f>IF(T$93=0,0,T$93/CHI_fec!T$93)</f>
        <v>0.61613884395854013</v>
      </c>
      <c r="U237" s="310">
        <f>IF(U$93=0,0,U$93/CHI_fec!U$93)</f>
        <v>0.65121057338582411</v>
      </c>
      <c r="V237" s="310">
        <f>IF(V$93=0,0,V$93/CHI_fec!V$93)</f>
        <v>0.66560796757227803</v>
      </c>
      <c r="W237" s="310">
        <f>IF(W$93=0,0,W$93/CHI_fec!W$93)</f>
        <v>0.62822675666371552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0.51126716248636528</v>
      </c>
      <c r="C238" s="311">
        <f>IF(C$107=0,0,C$107/CHI_fec!C$107)</f>
        <v>0.51126716248636528</v>
      </c>
      <c r="D238" s="311">
        <f>IF(D$107=0,0,D$107/CHI_fec!D$107)</f>
        <v>0.51126716248636517</v>
      </c>
      <c r="E238" s="311">
        <f>IF(E$107=0,0,E$107/CHI_fec!E$107)</f>
        <v>0.51126716248636528</v>
      </c>
      <c r="F238" s="311">
        <f>IF(F$107=0,0,F$107/CHI_fec!F$107)</f>
        <v>0.51126716248636528</v>
      </c>
      <c r="G238" s="311">
        <f>IF(G$107=0,0,G$107/CHI_fec!G$107)</f>
        <v>0.52038062572449106</v>
      </c>
      <c r="H238" s="311">
        <f>IF(H$107=0,0,H$107/CHI_fec!H$107)</f>
        <v>0.52038062572449084</v>
      </c>
      <c r="I238" s="311">
        <f>IF(I$107=0,0,I$107/CHI_fec!I$107)</f>
        <v>0.52400949101942396</v>
      </c>
      <c r="J238" s="311">
        <f>IF(J$107=0,0,J$107/CHI_fec!J$107)</f>
        <v>0.53939696129638159</v>
      </c>
      <c r="K238" s="311">
        <f>IF(K$107=0,0,K$107/CHI_fec!K$107)</f>
        <v>0.56454476516674335</v>
      </c>
      <c r="L238" s="311">
        <f>IF(L$107=0,0,L$107/CHI_fec!L$107)</f>
        <v>0.5718977830482429</v>
      </c>
      <c r="M238" s="311">
        <f>IF(M$107=0,0,M$107/CHI_fec!M$107)</f>
        <v>0.57189778304824312</v>
      </c>
      <c r="N238" s="311">
        <f>IF(N$107=0,0,N$107/CHI_fec!N$107)</f>
        <v>0.5718977830482429</v>
      </c>
      <c r="O238" s="311">
        <f>IF(O$107=0,0,O$107/CHI_fec!O$107)</f>
        <v>0.57548208926988076</v>
      </c>
      <c r="P238" s="311">
        <f>IF(P$107=0,0,P$107/CHI_fec!P$107)</f>
        <v>0.57548208926988076</v>
      </c>
      <c r="Q238" s="311">
        <f>IF(Q$107=0,0,Q$107/CHI_fec!Q$107)</f>
        <v>0.57548208926988065</v>
      </c>
      <c r="R238" s="311">
        <f>IF(R$107=0,0,R$107/CHI_fec!R$107)</f>
        <v>0.57548208926988098</v>
      </c>
      <c r="S238" s="311">
        <f>IF(S$107=0,0,S$107/CHI_fec!S$107)</f>
        <v>0.57548208926988087</v>
      </c>
      <c r="T238" s="311">
        <f>IF(T$107=0,0,T$107/CHI_fec!T$107)</f>
        <v>0.57548208926988098</v>
      </c>
      <c r="U238" s="311">
        <f>IF(U$107=0,0,U$107/CHI_fec!U$107)</f>
        <v>0.57548208926988087</v>
      </c>
      <c r="V238" s="311">
        <f>IF(V$107=0,0,V$107/CHI_fec!V$107)</f>
        <v>0.57548208926988076</v>
      </c>
      <c r="W238" s="311">
        <f>IF(W$107=0,0,W$107/CHI_fec!W$107)</f>
        <v>0.57548208926988065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0.51117427636565693</v>
      </c>
      <c r="C240" s="324">
        <f>IF(C$110=0,0,C$110/CHI_fec!C$110)</f>
        <v>0.5104397877197171</v>
      </c>
      <c r="D240" s="324">
        <f>IF(D$110=0,0,D$110/CHI_fec!D$110)</f>
        <v>0.52333018123781472</v>
      </c>
      <c r="E240" s="324">
        <f>IF(E$110=0,0,E$110/CHI_fec!E$110)</f>
        <v>0.50755603133150562</v>
      </c>
      <c r="F240" s="324">
        <f>IF(F$110=0,0,F$110/CHI_fec!F$110)</f>
        <v>0.50842454344427468</v>
      </c>
      <c r="G240" s="324">
        <f>IF(G$110=0,0,G$110/CHI_fec!G$110)</f>
        <v>0.51065450922798616</v>
      </c>
      <c r="H240" s="324">
        <f>IF(H$110=0,0,H$110/CHI_fec!H$110)</f>
        <v>0.51109779821235657</v>
      </c>
      <c r="I240" s="324">
        <f>IF(I$110=0,0,I$110/CHI_fec!I$110)</f>
        <v>0.51890449873933364</v>
      </c>
      <c r="J240" s="324">
        <f>IF(J$110=0,0,J$110/CHI_fec!J$110)</f>
        <v>0.53887082690723997</v>
      </c>
      <c r="K240" s="324">
        <f>IF(K$110=0,0,K$110/CHI_fec!K$110)</f>
        <v>0.59616557445650187</v>
      </c>
      <c r="L240" s="324">
        <f>IF(L$110=0,0,L$110/CHI_fec!L$110)</f>
        <v>0.59726606123719361</v>
      </c>
      <c r="M240" s="324">
        <f>IF(M$110=0,0,M$110/CHI_fec!M$110)</f>
        <v>0.60349290233369535</v>
      </c>
      <c r="N240" s="324">
        <f>IF(N$110=0,0,N$110/CHI_fec!N$110)</f>
        <v>0.59643493446715579</v>
      </c>
      <c r="O240" s="324">
        <f>IF(O$110=0,0,O$110/CHI_fec!O$110)</f>
        <v>0.57619083724482578</v>
      </c>
      <c r="P240" s="324">
        <f>IF(P$110=0,0,P$110/CHI_fec!P$110)</f>
        <v>0.61532928666619691</v>
      </c>
      <c r="Q240" s="324">
        <f>IF(Q$110=0,0,Q$110/CHI_fec!Q$110)</f>
        <v>0.60551067481647625</v>
      </c>
      <c r="R240" s="324">
        <f>IF(R$110=0,0,R$110/CHI_fec!R$110)</f>
        <v>0.60244230603507953</v>
      </c>
      <c r="S240" s="324">
        <f>IF(S$110=0,0,S$110/CHI_fec!S$110)</f>
        <v>0.60640797953380532</v>
      </c>
      <c r="T240" s="324">
        <f>IF(T$110=0,0,T$110/CHI_fec!T$110)</f>
        <v>0.61082697541881448</v>
      </c>
      <c r="U240" s="324">
        <f>IF(U$110=0,0,U$110/CHI_fec!U$110)</f>
        <v>0.60146285913670006</v>
      </c>
      <c r="V240" s="324">
        <f>IF(V$110=0,0,V$110/CHI_fec!V$110)</f>
        <v>0.62057041261613932</v>
      </c>
      <c r="W240" s="324">
        <f>IF(W$110=0,0,W$110/CHI_fec!W$110)</f>
        <v>0.61681521413570695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0.3827183150783236</v>
      </c>
      <c r="C241" s="307">
        <f>IF(C$111=0,0,C$111/CHI_fec!C$111)</f>
        <v>0.38352786025886226</v>
      </c>
      <c r="D241" s="307">
        <f>IF(D$111=0,0,D$111/CHI_fec!D$111)</f>
        <v>0.38352786025886243</v>
      </c>
      <c r="E241" s="307">
        <f>IF(E$111=0,0,E$111/CHI_fec!E$111)</f>
        <v>0.38352786025886249</v>
      </c>
      <c r="F241" s="307">
        <f>IF(F$111=0,0,F$111/CHI_fec!F$111)</f>
        <v>0.38352786025886221</v>
      </c>
      <c r="G241" s="307">
        <f>IF(G$111=0,0,G$111/CHI_fec!G$111)</f>
        <v>0.38352786025886226</v>
      </c>
      <c r="H241" s="307">
        <f>IF(H$111=0,0,H$111/CHI_fec!H$111)</f>
        <v>0.38352786025886237</v>
      </c>
      <c r="I241" s="307">
        <f>IF(I$111=0,0,I$111/CHI_fec!I$111)</f>
        <v>0.39028658864786475</v>
      </c>
      <c r="J241" s="307">
        <f>IF(J$111=0,0,J$111/CHI_fec!J$111)</f>
        <v>0.40224713267774648</v>
      </c>
      <c r="K241" s="307">
        <f>IF(K$111=0,0,K$111/CHI_fec!K$111)</f>
        <v>0.4170224194099717</v>
      </c>
      <c r="L241" s="307">
        <f>IF(L$111=0,0,L$111/CHI_fec!L$111)</f>
        <v>0.42412963467506615</v>
      </c>
      <c r="M241" s="307">
        <f>IF(M$111=0,0,M$111/CHI_fec!M$111)</f>
        <v>0.42412963467506609</v>
      </c>
      <c r="N241" s="307">
        <f>IF(N$111=0,0,N$111/CHI_fec!N$111)</f>
        <v>0.42658437704456437</v>
      </c>
      <c r="O241" s="307">
        <f>IF(O$111=0,0,O$111/CHI_fec!O$111)</f>
        <v>0.42923479432997846</v>
      </c>
      <c r="P241" s="307">
        <f>IF(P$111=0,0,P$111/CHI_fec!P$111)</f>
        <v>0.42923479432997858</v>
      </c>
      <c r="Q241" s="307">
        <f>IF(Q$111=0,0,Q$111/CHI_fec!Q$111)</f>
        <v>0.42923479432997858</v>
      </c>
      <c r="R241" s="307">
        <f>IF(R$111=0,0,R$111/CHI_fec!R$111)</f>
        <v>0.42923479432997841</v>
      </c>
      <c r="S241" s="307">
        <f>IF(S$111=0,0,S$111/CHI_fec!S$111)</f>
        <v>0.42923479432997824</v>
      </c>
      <c r="T241" s="307">
        <f>IF(T$111=0,0,T$111/CHI_fec!T$111)</f>
        <v>0.42923479432997846</v>
      </c>
      <c r="U241" s="307">
        <f>IF(U$111=0,0,U$111/CHI_fec!U$111)</f>
        <v>0.4292347943299783</v>
      </c>
      <c r="V241" s="307">
        <f>IF(V$111=0,0,V$111/CHI_fec!V$111)</f>
        <v>0.42923479432997835</v>
      </c>
      <c r="W241" s="307">
        <f>IF(W$111=0,0,W$111/CHI_fec!W$111)</f>
        <v>0.4292347943299783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0.10314002781190507</v>
      </c>
      <c r="C242" s="308">
        <f>IF(C$112=0,0,C$112/CHI_fec!C$112)</f>
        <v>0.10335819482703387</v>
      </c>
      <c r="D242" s="308">
        <f>IF(D$112=0,0,D$112/CHI_fec!D$112)</f>
        <v>0.10335819482703389</v>
      </c>
      <c r="E242" s="308">
        <f>IF(E$112=0,0,E$112/CHI_fec!E$112)</f>
        <v>0.1033581948270339</v>
      </c>
      <c r="F242" s="308">
        <f>IF(F$112=0,0,F$112/CHI_fec!F$112)</f>
        <v>0.10335819482703387</v>
      </c>
      <c r="G242" s="308">
        <f>IF(G$112=0,0,G$112/CHI_fec!G$112)</f>
        <v>0.10335819482703384</v>
      </c>
      <c r="H242" s="308">
        <f>IF(H$112=0,0,H$112/CHI_fec!H$112)</f>
        <v>0.10335819482703389</v>
      </c>
      <c r="I242" s="308">
        <f>IF(I$112=0,0,I$112/CHI_fec!I$112)</f>
        <v>0.10517962695230904</v>
      </c>
      <c r="J242" s="308">
        <f>IF(J$112=0,0,J$112/CHI_fec!J$112)</f>
        <v>0.10840291362369563</v>
      </c>
      <c r="K242" s="308">
        <f>IF(K$112=0,0,K$112/CHI_fec!K$112)</f>
        <v>0.11430010164861606</v>
      </c>
      <c r="L242" s="308">
        <f>IF(L$112=0,0,L$112/CHI_fec!L$112)</f>
        <v>0.11430010164861605</v>
      </c>
      <c r="M242" s="308">
        <f>IF(M$112=0,0,M$112/CHI_fec!M$112)</f>
        <v>0.11430010164861606</v>
      </c>
      <c r="N242" s="308">
        <f>IF(N$112=0,0,N$112/CHI_fec!N$112)</f>
        <v>0.11496163830961781</v>
      </c>
      <c r="O242" s="308">
        <f>IF(O$112=0,0,O$112/CHI_fec!O$112)</f>
        <v>0.11567590805256127</v>
      </c>
      <c r="P242" s="308">
        <f>IF(P$112=0,0,P$112/CHI_fec!P$112)</f>
        <v>0.11567590805256127</v>
      </c>
      <c r="Q242" s="308">
        <f>IF(Q$112=0,0,Q$112/CHI_fec!Q$112)</f>
        <v>0.11567590805256128</v>
      </c>
      <c r="R242" s="308">
        <f>IF(R$112=0,0,R$112/CHI_fec!R$112)</f>
        <v>0.11567590805256121</v>
      </c>
      <c r="S242" s="308">
        <f>IF(S$112=0,0,S$112/CHI_fec!S$112)</f>
        <v>0.1156759080525612</v>
      </c>
      <c r="T242" s="308">
        <f>IF(T$112=0,0,T$112/CHI_fec!T$112)</f>
        <v>0.11567590805256123</v>
      </c>
      <c r="U242" s="308">
        <f>IF(U$112=0,0,U$112/CHI_fec!U$112)</f>
        <v>0.11567590805256121</v>
      </c>
      <c r="V242" s="308">
        <f>IF(V$112=0,0,V$112/CHI_fec!V$112)</f>
        <v>0.1156759080525612</v>
      </c>
      <c r="W242" s="308">
        <f>IF(W$112=0,0,W$112/CHI_fec!W$112)</f>
        <v>0.11567590805256119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0.54109658608792777</v>
      </c>
      <c r="C243" s="308">
        <f>IF(C$113=0,0,C$113/CHI_fec!C$113)</f>
        <v>0.54224114101570475</v>
      </c>
      <c r="D243" s="308">
        <f>IF(D$113=0,0,D$113/CHI_fec!D$113)</f>
        <v>0.54224114101570497</v>
      </c>
      <c r="E243" s="308">
        <f>IF(E$113=0,0,E$113/CHI_fec!E$113)</f>
        <v>0.54224114101570475</v>
      </c>
      <c r="F243" s="308">
        <f>IF(F$113=0,0,F$113/CHI_fec!F$113)</f>
        <v>0.54224114101570475</v>
      </c>
      <c r="G243" s="308">
        <f>IF(G$113=0,0,G$113/CHI_fec!G$113)</f>
        <v>0.54224114101570475</v>
      </c>
      <c r="H243" s="308">
        <f>IF(H$113=0,0,H$113/CHI_fec!H$113)</f>
        <v>0.5422411410157052</v>
      </c>
      <c r="I243" s="308">
        <f>IF(I$113=0,0,I$113/CHI_fec!I$113)</f>
        <v>0.55179679778336299</v>
      </c>
      <c r="J243" s="308">
        <f>IF(J$113=0,0,J$113/CHI_fec!J$113)</f>
        <v>0.56870690970470839</v>
      </c>
      <c r="K243" s="308">
        <f>IF(K$113=0,0,K$113/CHI_fec!K$113)</f>
        <v>0.58845222064997038</v>
      </c>
      <c r="L243" s="308">
        <f>IF(L$113=0,0,L$113/CHI_fec!L$113)</f>
        <v>0.59964493033063226</v>
      </c>
      <c r="M243" s="308">
        <f>IF(M$113=0,0,M$113/CHI_fec!M$113)</f>
        <v>0.59964493033063193</v>
      </c>
      <c r="N243" s="308">
        <f>IF(N$113=0,0,N$113/CHI_fec!N$113)</f>
        <v>0.60311550559063509</v>
      </c>
      <c r="O243" s="308">
        <f>IF(O$113=0,0,O$113/CHI_fec!O$113)</f>
        <v>0.60686273086923881</v>
      </c>
      <c r="P243" s="308">
        <f>IF(P$113=0,0,P$113/CHI_fec!P$113)</f>
        <v>0.60686273086923836</v>
      </c>
      <c r="Q243" s="308">
        <f>IF(Q$113=0,0,Q$113/CHI_fec!Q$113)</f>
        <v>0.60686273086923859</v>
      </c>
      <c r="R243" s="308">
        <f>IF(R$113=0,0,R$113/CHI_fec!R$113)</f>
        <v>0.60686273086923859</v>
      </c>
      <c r="S243" s="308">
        <f>IF(S$113=0,0,S$113/CHI_fec!S$113)</f>
        <v>0.60686273086923848</v>
      </c>
      <c r="T243" s="308">
        <f>IF(T$113=0,0,T$113/CHI_fec!T$113)</f>
        <v>0.60686273086923859</v>
      </c>
      <c r="U243" s="308">
        <f>IF(U$113=0,0,U$113/CHI_fec!U$113)</f>
        <v>0.60686273086923814</v>
      </c>
      <c r="V243" s="308">
        <f>IF(V$113=0,0,V$113/CHI_fec!V$113)</f>
        <v>0.60686273086923825</v>
      </c>
      <c r="W243" s="308">
        <f>IF(W$113=0,0,W$113/CHI_fec!W$113)</f>
        <v>0.60686273086923825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0.40752668076472975</v>
      </c>
      <c r="C244" s="308">
        <f>IF(C$114=0,0,C$114/CHI_fec!C$114)</f>
        <v>0.4083887018579363</v>
      </c>
      <c r="D244" s="308">
        <f>IF(D$114=0,0,D$114/CHI_fec!D$114)</f>
        <v>0.40838870185793624</v>
      </c>
      <c r="E244" s="308">
        <f>IF(E$114=0,0,E$114/CHI_fec!E$114)</f>
        <v>0.40838870185793624</v>
      </c>
      <c r="F244" s="308">
        <f>IF(F$114=0,0,F$114/CHI_fec!F$114)</f>
        <v>0.4083887018579363</v>
      </c>
      <c r="G244" s="308">
        <f>IF(G$114=0,0,G$114/CHI_fec!G$114)</f>
        <v>0.4083887018579363</v>
      </c>
      <c r="H244" s="308">
        <f>IF(H$114=0,0,H$114/CHI_fec!H$114)</f>
        <v>0.40838870185793619</v>
      </c>
      <c r="I244" s="308">
        <f>IF(I$114=0,0,I$114/CHI_fec!I$114)</f>
        <v>0.41558554099012374</v>
      </c>
      <c r="J244" s="308">
        <f>IF(J$114=0,0,J$114/CHI_fec!J$114)</f>
        <v>0.42832138512562201</v>
      </c>
      <c r="K244" s="308">
        <f>IF(K$114=0,0,K$114/CHI_fec!K$114)</f>
        <v>0.45064146453828868</v>
      </c>
      <c r="L244" s="308">
        <f>IF(L$114=0,0,L$114/CHI_fec!L$114)</f>
        <v>0.45162234317872768</v>
      </c>
      <c r="M244" s="308">
        <f>IF(M$114=0,0,M$114/CHI_fec!M$114)</f>
        <v>0.45162234317872763</v>
      </c>
      <c r="N244" s="308">
        <f>IF(N$114=0,0,N$114/CHI_fec!N$114)</f>
        <v>0.45423620556932015</v>
      </c>
      <c r="O244" s="308">
        <f>IF(O$114=0,0,O$114/CHI_fec!O$114)</f>
        <v>0.45705842681249537</v>
      </c>
      <c r="P244" s="308">
        <f>IF(P$114=0,0,P$114/CHI_fec!P$114)</f>
        <v>0.45705842681249531</v>
      </c>
      <c r="Q244" s="308">
        <f>IF(Q$114=0,0,Q$114/CHI_fec!Q$114)</f>
        <v>0.45705842681249548</v>
      </c>
      <c r="R244" s="308">
        <f>IF(R$114=0,0,R$114/CHI_fec!R$114)</f>
        <v>0.4570584268124952</v>
      </c>
      <c r="S244" s="308">
        <f>IF(S$114=0,0,S$114/CHI_fec!S$114)</f>
        <v>0.4570584268124952</v>
      </c>
      <c r="T244" s="308">
        <f>IF(T$114=0,0,T$114/CHI_fec!T$114)</f>
        <v>0.4570584268124952</v>
      </c>
      <c r="U244" s="308">
        <f>IF(U$114=0,0,U$114/CHI_fec!U$114)</f>
        <v>0.45705842681249498</v>
      </c>
      <c r="V244" s="308">
        <f>IF(V$114=0,0,V$114/CHI_fec!V$114)</f>
        <v>0.45705842681249498</v>
      </c>
      <c r="W244" s="308">
        <f>IF(W$114=0,0,W$114/CHI_fec!W$114)</f>
        <v>0.45705842681249531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0.57159949331684101</v>
      </c>
      <c r="C245" s="309">
        <f>IF(C$115=0,0,C$115/CHI_fec!C$115)</f>
        <v>0.5700801005099505</v>
      </c>
      <c r="D245" s="309">
        <f>IF(D$115=0,0,D$115/CHI_fec!D$115)</f>
        <v>0.60967132450950279</v>
      </c>
      <c r="E245" s="309">
        <f>IF(E$115=0,0,E$115/CHI_fec!E$115)</f>
        <v>0.56338819337224921</v>
      </c>
      <c r="F245" s="309">
        <f>IF(F$115=0,0,F$115/CHI_fec!F$115)</f>
        <v>0.56252552547693646</v>
      </c>
      <c r="G245" s="309">
        <f>IF(G$115=0,0,G$115/CHI_fec!G$115)</f>
        <v>0.56538271900275849</v>
      </c>
      <c r="H245" s="309">
        <f>IF(H$115=0,0,H$115/CHI_fec!H$115)</f>
        <v>0.56548763092192911</v>
      </c>
      <c r="I245" s="309">
        <f>IF(I$115=0,0,I$115/CHI_fec!I$115)</f>
        <v>0.57280619001536315</v>
      </c>
      <c r="J245" s="309">
        <f>IF(J$115=0,0,J$115/CHI_fec!J$115)</f>
        <v>0.60915615862672323</v>
      </c>
      <c r="K245" s="309">
        <f>IF(K$115=0,0,K$115/CHI_fec!K$115)</f>
        <v>0.72944557936183185</v>
      </c>
      <c r="L245" s="309">
        <f>IF(L$115=0,0,L$115/CHI_fec!L$115)</f>
        <v>0.70829121033311426</v>
      </c>
      <c r="M245" s="309">
        <f>IF(M$115=0,0,M$115/CHI_fec!M$115)</f>
        <v>0.71168437586983957</v>
      </c>
      <c r="N245" s="309">
        <f>IF(N$115=0,0,N$115/CHI_fec!N$115)</f>
        <v>0.68826891814100888</v>
      </c>
      <c r="O245" s="309">
        <f>IF(O$115=0,0,O$115/CHI_fec!O$115)</f>
        <v>0.63872372752621909</v>
      </c>
      <c r="P245" s="309">
        <f>IF(P$115=0,0,P$115/CHI_fec!P$115)</f>
        <v>0.73106840100117632</v>
      </c>
      <c r="Q245" s="309">
        <f>IF(Q$115=0,0,Q$115/CHI_fec!Q$115)</f>
        <v>0.63076816783861089</v>
      </c>
      <c r="R245" s="309">
        <f>IF(R$115=0,0,R$115/CHI_fec!R$115)</f>
        <v>0.62940925748114629</v>
      </c>
      <c r="S245" s="309">
        <f>IF(S$115=0,0,S$115/CHI_fec!S$115)</f>
        <v>0.654258892274721</v>
      </c>
      <c r="T245" s="309">
        <f>IF(T$115=0,0,T$115/CHI_fec!T$115)</f>
        <v>0.67725290525793069</v>
      </c>
      <c r="U245" s="309">
        <f>IF(U$115=0,0,U$115/CHI_fec!U$115)</f>
        <v>0.69993680733522701</v>
      </c>
      <c r="V245" s="309">
        <f>IF(V$115=0,0,V$115/CHI_fec!V$115)</f>
        <v>0.72216371338061136</v>
      </c>
      <c r="W245" s="309">
        <f>IF(W$115=0,0,W$115/CHI_fec!W$115)</f>
        <v>0.69766294154538966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0.60677215677887997</v>
      </c>
      <c r="C246" s="310">
        <f>IF(C$121=0,0,C$121/CHI_fec!C$121)</f>
        <v>0.60662985956207871</v>
      </c>
      <c r="D246" s="310">
        <f>IF(D$121=0,0,D$121/CHI_fec!D$121)</f>
        <v>0.61461832932019478</v>
      </c>
      <c r="E246" s="310">
        <f>IF(E$121=0,0,E$121/CHI_fec!E$121)</f>
        <v>0.59787801277999408</v>
      </c>
      <c r="F246" s="310">
        <f>IF(F$121=0,0,F$121/CHI_fec!F$121)</f>
        <v>0.60421683046284314</v>
      </c>
      <c r="G246" s="310">
        <f>IF(G$121=0,0,G$121/CHI_fec!G$121)</f>
        <v>0.60645047048330469</v>
      </c>
      <c r="H246" s="310">
        <f>IF(H$121=0,0,H$121/CHI_fec!H$121)</f>
        <v>0.60754925686951944</v>
      </c>
      <c r="I246" s="310">
        <f>IF(I$121=0,0,I$121/CHI_fec!I$121)</f>
        <v>0.61579275066801276</v>
      </c>
      <c r="J246" s="310">
        <f>IF(J$121=0,0,J$121/CHI_fec!J$121)</f>
        <v>0.63463066460178941</v>
      </c>
      <c r="K246" s="310">
        <f>IF(K$121=0,0,K$121/CHI_fec!K$121)</f>
        <v>0.67702940436726966</v>
      </c>
      <c r="L246" s="310">
        <f>IF(L$121=0,0,L$121/CHI_fec!L$121)</f>
        <v>0.68921467224057176</v>
      </c>
      <c r="M246" s="310">
        <f>IF(M$121=0,0,M$121/CHI_fec!M$121)</f>
        <v>0.69411409421410442</v>
      </c>
      <c r="N246" s="310">
        <f>IF(N$121=0,0,N$121/CHI_fec!N$121)</f>
        <v>0.69521362745828341</v>
      </c>
      <c r="O246" s="310">
        <f>IF(O$121=0,0,O$121/CHI_fec!O$121)</f>
        <v>0.68490400402896556</v>
      </c>
      <c r="P246" s="310">
        <f>IF(P$121=0,0,P$121/CHI_fec!P$121)</f>
        <v>0.70450194479898354</v>
      </c>
      <c r="Q246" s="310">
        <f>IF(Q$121=0,0,Q$121/CHI_fec!Q$121)</f>
        <v>0.69932975968379063</v>
      </c>
      <c r="R246" s="310">
        <f>IF(R$121=0,0,R$121/CHI_fec!R$121)</f>
        <v>0.70117172794207305</v>
      </c>
      <c r="S246" s="310">
        <f>IF(S$121=0,0,S$121/CHI_fec!S$121)</f>
        <v>0.70544874025997462</v>
      </c>
      <c r="T246" s="310">
        <f>IF(T$121=0,0,T$121/CHI_fec!T$121)</f>
        <v>0.70693660179483397</v>
      </c>
      <c r="U246" s="310">
        <f>IF(U$121=0,0,U$121/CHI_fec!U$121)</f>
        <v>0.70531046102838602</v>
      </c>
      <c r="V246" s="310">
        <f>IF(V$121=0,0,V$121/CHI_fec!V$121)</f>
        <v>0.71143683051769657</v>
      </c>
      <c r="W246" s="310">
        <f>IF(W$121=0,0,W$121/CHI_fec!W$121)</f>
        <v>0.71104920392231274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0.36442353812213218</v>
      </c>
      <c r="C247" s="310">
        <f>IF(C$134=0,0,C$134/CHI_fec!C$134)</f>
        <v>0.36707402421130708</v>
      </c>
      <c r="D247" s="310">
        <f>IF(D$134=0,0,D$134/CHI_fec!D$134)</f>
        <v>0.37206903994382917</v>
      </c>
      <c r="E247" s="310">
        <f>IF(E$134=0,0,E$134/CHI_fec!E$134)</f>
        <v>0.36564011466244845</v>
      </c>
      <c r="F247" s="310">
        <f>IF(F$134=0,0,F$134/CHI_fec!F$134)</f>
        <v>0.36609756190650955</v>
      </c>
      <c r="G247" s="310">
        <f>IF(G$134=0,0,G$134/CHI_fec!G$134)</f>
        <v>0.36634978964508275</v>
      </c>
      <c r="H247" s="310">
        <f>IF(H$134=0,0,H$134/CHI_fec!H$134)</f>
        <v>0.36567890752279519</v>
      </c>
      <c r="I247" s="310">
        <f>IF(I$134=0,0,I$134/CHI_fec!I$134)</f>
        <v>0.37226951965974653</v>
      </c>
      <c r="J247" s="310">
        <f>IF(J$134=0,0,J$134/CHI_fec!J$134)</f>
        <v>0.38538748322064292</v>
      </c>
      <c r="K247" s="310">
        <f>IF(K$134=0,0,K$134/CHI_fec!K$134)</f>
        <v>0.43965017890384439</v>
      </c>
      <c r="L247" s="310">
        <f>IF(L$134=0,0,L$134/CHI_fec!L$134)</f>
        <v>0.41830400216112978</v>
      </c>
      <c r="M247" s="310">
        <f>IF(M$134=0,0,M$134/CHI_fec!M$134)</f>
        <v>0.41773795820564441</v>
      </c>
      <c r="N247" s="310">
        <f>IF(N$134=0,0,N$134/CHI_fec!N$134)</f>
        <v>0.4134380863424264</v>
      </c>
      <c r="O247" s="310">
        <f>IF(O$134=0,0,O$134/CHI_fec!O$134)</f>
        <v>0.41038221834529814</v>
      </c>
      <c r="P247" s="310">
        <f>IF(P$134=0,0,P$134/CHI_fec!P$134)</f>
        <v>0.42755354451889405</v>
      </c>
      <c r="Q247" s="310">
        <f>IF(Q$134=0,0,Q$134/CHI_fec!Q$134)</f>
        <v>0.39266196287173644</v>
      </c>
      <c r="R247" s="310">
        <f>IF(R$134=0,0,R$134/CHI_fec!R$134)</f>
        <v>0.39533049222161171</v>
      </c>
      <c r="S247" s="310">
        <f>IF(S$134=0,0,S$134/CHI_fec!S$134)</f>
        <v>0.40003779477296048</v>
      </c>
      <c r="T247" s="310">
        <f>IF(T$134=0,0,T$134/CHI_fec!T$134)</f>
        <v>0.41036137736978512</v>
      </c>
      <c r="U247" s="310">
        <f>IF(U$134=0,0,U$134/CHI_fec!U$134)</f>
        <v>0.4133100224778174</v>
      </c>
      <c r="V247" s="310">
        <f>IF(V$134=0,0,V$134/CHI_fec!V$134)</f>
        <v>0.42578157645280035</v>
      </c>
      <c r="W247" s="310">
        <f>IF(W$134=0,0,W$134/CHI_fec!W$134)</f>
        <v>0.41783388084250905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0.539315147398165</v>
      </c>
      <c r="C248" s="310">
        <f>IF(C$142=0,0,C$142/CHI_fec!C$142)</f>
        <v>0.53648278651593551</v>
      </c>
      <c r="D248" s="310">
        <f>IF(D$142=0,0,D$142/CHI_fec!D$142)</f>
        <v>0.60159886624951864</v>
      </c>
      <c r="E248" s="310">
        <f>IF(E$142=0,0,E$142/CHI_fec!E$142)</f>
        <v>0.52519194581661399</v>
      </c>
      <c r="F248" s="310">
        <f>IF(F$142=0,0,F$142/CHI_fec!F$142)</f>
        <v>0.52393407599865294</v>
      </c>
      <c r="G248" s="310">
        <f>IF(G$142=0,0,G$142/CHI_fec!G$142)</f>
        <v>0.52851928130793524</v>
      </c>
      <c r="H248" s="310">
        <f>IF(H$142=0,0,H$142/CHI_fec!H$142)</f>
        <v>0.53071156240146788</v>
      </c>
      <c r="I248" s="310">
        <f>IF(I$142=0,0,I$142/CHI_fec!I$142)</f>
        <v>0.53345340538453889</v>
      </c>
      <c r="J248" s="310">
        <f>IF(J$142=0,0,J$142/CHI_fec!J$142)</f>
        <v>0.57873528621999937</v>
      </c>
      <c r="K248" s="310">
        <f>IF(K$142=0,0,K$142/CHI_fec!K$142)</f>
        <v>0.77213863261623827</v>
      </c>
      <c r="L248" s="310">
        <f>IF(L$142=0,0,L$142/CHI_fec!L$142)</f>
        <v>0.72708514774372135</v>
      </c>
      <c r="M248" s="310">
        <f>IF(M$142=0,0,M$142/CHI_fec!M$142)</f>
        <v>0.73141111830831995</v>
      </c>
      <c r="N248" s="310">
        <f>IF(N$142=0,0,N$142/CHI_fec!N$142)</f>
        <v>0.67962451576195892</v>
      </c>
      <c r="O248" s="310">
        <f>IF(O$142=0,0,O$142/CHI_fec!O$142)</f>
        <v>0.60162466897867073</v>
      </c>
      <c r="P248" s="310">
        <f>IF(P$142=0,0,P$142/CHI_fec!P$142)</f>
        <v>0.74678193739516474</v>
      </c>
      <c r="Q248" s="310">
        <f>IF(Q$142=0,0,Q$142/CHI_fec!Q$142)</f>
        <v>0.68154091010002704</v>
      </c>
      <c r="R248" s="310">
        <f>IF(R$142=0,0,R$142/CHI_fec!R$142)</f>
        <v>0.65484903049550136</v>
      </c>
      <c r="S248" s="310">
        <f>IF(S$142=0,0,S$142/CHI_fec!S$142)</f>
        <v>0.66673971184875613</v>
      </c>
      <c r="T248" s="310">
        <f>IF(T$142=0,0,T$142/CHI_fec!T$142)</f>
        <v>0.66645703727556527</v>
      </c>
      <c r="U248" s="310">
        <f>IF(U$142=0,0,U$142/CHI_fec!U$142)</f>
        <v>0.70298353571082806</v>
      </c>
      <c r="V248" s="310">
        <f>IF(V$142=0,0,V$142/CHI_fec!V$142)</f>
        <v>0.71599267544146294</v>
      </c>
      <c r="W248" s="310">
        <f>IF(W$142=0,0,W$142/CHI_fec!W$142)</f>
        <v>0.67769061484555193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0.56299341077030318</v>
      </c>
      <c r="C249" s="311">
        <f>IF(C$156=0,0,C$156/CHI_fec!C$156)</f>
        <v>0.56418428297162659</v>
      </c>
      <c r="D249" s="311">
        <f>IF(D$156=0,0,D$156/CHI_fec!D$156)</f>
        <v>0.5641842829716267</v>
      </c>
      <c r="E249" s="311">
        <f>IF(E$156=0,0,E$156/CHI_fec!E$156)</f>
        <v>0.56418428297162682</v>
      </c>
      <c r="F249" s="311">
        <f>IF(F$156=0,0,F$156/CHI_fec!F$156)</f>
        <v>0.56418428297162659</v>
      </c>
      <c r="G249" s="311">
        <f>IF(G$156=0,0,G$156/CHI_fec!G$156)</f>
        <v>0.5641842829716267</v>
      </c>
      <c r="H249" s="311">
        <f>IF(H$156=0,0,H$156/CHI_fec!H$156)</f>
        <v>0.56418428297162659</v>
      </c>
      <c r="I249" s="311">
        <f>IF(I$156=0,0,I$156/CHI_fec!I$156)</f>
        <v>0.57412663325453872</v>
      </c>
      <c r="J249" s="311">
        <f>IF(J$156=0,0,J$156/CHI_fec!J$156)</f>
        <v>0.59172105508583617</v>
      </c>
      <c r="K249" s="311">
        <f>IF(K$156=0,0,K$156/CHI_fec!K$156)</f>
        <v>0.61163644957725261</v>
      </c>
      <c r="L249" s="311">
        <f>IF(L$156=0,0,L$156/CHI_fec!L$156)</f>
        <v>0.62391105998052665</v>
      </c>
      <c r="M249" s="311">
        <f>IF(M$156=0,0,M$156/CHI_fec!M$156)</f>
        <v>0.62391105998052643</v>
      </c>
      <c r="N249" s="311">
        <f>IF(N$156=0,0,N$156/CHI_fec!N$156)</f>
        <v>0.62752208073578741</v>
      </c>
      <c r="O249" s="311">
        <f>IF(O$156=0,0,O$156/CHI_fec!O$156)</f>
        <v>0.63142094684355243</v>
      </c>
      <c r="P249" s="311">
        <f>IF(P$156=0,0,P$156/CHI_fec!P$156)</f>
        <v>0.63142094684355232</v>
      </c>
      <c r="Q249" s="311">
        <f>IF(Q$156=0,0,Q$156/CHI_fec!Q$156)</f>
        <v>0.63142094684355266</v>
      </c>
      <c r="R249" s="311">
        <f>IF(R$156=0,0,R$156/CHI_fec!R$156)</f>
        <v>0.63142094684355221</v>
      </c>
      <c r="S249" s="311">
        <f>IF(S$156=0,0,S$156/CHI_fec!S$156)</f>
        <v>0.63142094684355232</v>
      </c>
      <c r="T249" s="311">
        <f>IF(T$156=0,0,T$156/CHI_fec!T$156)</f>
        <v>0.63142094684355221</v>
      </c>
      <c r="U249" s="311">
        <f>IF(U$156=0,0,U$156/CHI_fec!U$156)</f>
        <v>0.63142094684355221</v>
      </c>
      <c r="V249" s="311">
        <f>IF(V$156=0,0,V$156/CHI_fec!V$156)</f>
        <v>0.6314209468435521</v>
      </c>
      <c r="W249" s="311">
        <f>IF(W$156=0,0,W$156/CHI_fec!W$156)</f>
        <v>0.6314209468435521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EE: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279.75211508939071</v>
      </c>
      <c r="C5" s="225">
        <f t="shared" si="0"/>
        <v>293.61777549975182</v>
      </c>
      <c r="D5" s="225">
        <f t="shared" si="0"/>
        <v>80.904826760866683</v>
      </c>
      <c r="E5" s="225">
        <f t="shared" si="0"/>
        <v>209.01282790609687</v>
      </c>
      <c r="F5" s="225">
        <f t="shared" si="0"/>
        <v>313.4724732148668</v>
      </c>
      <c r="G5" s="225">
        <f t="shared" si="0"/>
        <v>271.76338482159127</v>
      </c>
      <c r="H5" s="225">
        <f t="shared" si="0"/>
        <v>244.820017908637</v>
      </c>
      <c r="I5" s="225">
        <f t="shared" si="0"/>
        <v>229.14589829281826</v>
      </c>
      <c r="J5" s="225">
        <f t="shared" si="0"/>
        <v>239.71942953071363</v>
      </c>
      <c r="K5" s="225">
        <f t="shared" si="0"/>
        <v>22.256233860258639</v>
      </c>
      <c r="L5" s="225">
        <f t="shared" si="0"/>
        <v>23.106828528363138</v>
      </c>
      <c r="M5" s="225">
        <f t="shared" si="0"/>
        <v>18.370164637403562</v>
      </c>
      <c r="N5" s="225">
        <f t="shared" si="0"/>
        <v>32.105090156663557</v>
      </c>
      <c r="O5" s="225">
        <f t="shared" si="0"/>
        <v>123.26270538940962</v>
      </c>
      <c r="P5" s="225">
        <f t="shared" si="0"/>
        <v>12.67882941917499</v>
      </c>
      <c r="Q5" s="225">
        <f t="shared" si="0"/>
        <v>28.788750698319578</v>
      </c>
      <c r="R5" s="225">
        <f t="shared" si="0"/>
        <v>26.744008231163363</v>
      </c>
      <c r="S5" s="225">
        <f t="shared" si="0"/>
        <v>21.250287022713401</v>
      </c>
      <c r="T5" s="225">
        <f t="shared" si="0"/>
        <v>15.850535510064054</v>
      </c>
      <c r="U5" s="225">
        <f t="shared" si="0"/>
        <v>14.679359176539327</v>
      </c>
      <c r="V5" s="225">
        <f t="shared" si="0"/>
        <v>7.2593485037662981</v>
      </c>
      <c r="W5" s="225">
        <f t="shared" si="0"/>
        <v>9.5846279647603296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3.8234788839404179</v>
      </c>
      <c r="C10" s="262">
        <v>3.8082523956764049</v>
      </c>
      <c r="D10" s="262">
        <v>1.576158335427857</v>
      </c>
      <c r="E10" s="262">
        <v>4.6695012099416333</v>
      </c>
      <c r="F10" s="262">
        <v>5.1842177876845454</v>
      </c>
      <c r="G10" s="262">
        <v>5.1272198659863299</v>
      </c>
      <c r="H10" s="262">
        <v>5.1358032074338746</v>
      </c>
      <c r="I10" s="262">
        <v>4.9060781500962998</v>
      </c>
      <c r="J10" s="262">
        <v>3.5956399979095059</v>
      </c>
      <c r="K10" s="262">
        <v>0.12996944798755919</v>
      </c>
      <c r="L10" s="262">
        <v>0.57688224750713335</v>
      </c>
      <c r="M10" s="262">
        <v>0.45032753394838559</v>
      </c>
      <c r="N10" s="262">
        <v>0.51052006930071614</v>
      </c>
      <c r="O10" s="262">
        <v>2.2403646360559271</v>
      </c>
      <c r="P10" s="262">
        <v>0.25257976883275002</v>
      </c>
      <c r="Q10" s="262">
        <v>1.3980549657785579</v>
      </c>
      <c r="R10" s="262">
        <v>1.329522727069371</v>
      </c>
      <c r="S10" s="262">
        <v>0.97592772911563275</v>
      </c>
      <c r="T10" s="262">
        <v>0.67427615568357258</v>
      </c>
      <c r="U10" s="262">
        <v>0.47713888871018112</v>
      </c>
      <c r="V10" s="262">
        <v>0.21480079601627489</v>
      </c>
      <c r="W10" s="262">
        <v>0.39076609633126502</v>
      </c>
      <c r="DA10" s="68" t="s">
        <v>1274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0.1296759254683458</v>
      </c>
      <c r="F11" s="228">
        <v>0</v>
      </c>
      <c r="G11" s="228">
        <v>0</v>
      </c>
      <c r="H11" s="228">
        <v>0.1229592551956859</v>
      </c>
      <c r="I11" s="228">
        <v>0</v>
      </c>
      <c r="J11" s="228">
        <v>0</v>
      </c>
      <c r="K11" s="228">
        <v>1.90943173648596E-2</v>
      </c>
      <c r="L11" s="228">
        <v>7.2129288499310773E-2</v>
      </c>
      <c r="M11" s="228">
        <v>8.3587531536643805E-2</v>
      </c>
      <c r="N11" s="228">
        <v>0</v>
      </c>
      <c r="O11" s="228">
        <v>0</v>
      </c>
      <c r="P11" s="228">
        <v>0</v>
      </c>
      <c r="Q11" s="228">
        <v>1.062988870208591</v>
      </c>
      <c r="R11" s="228">
        <v>0.84148874349425684</v>
      </c>
      <c r="S11" s="228">
        <v>0.50799460542104025</v>
      </c>
      <c r="T11" s="228">
        <v>0.1335492249211262</v>
      </c>
      <c r="U11" s="228">
        <v>0.10519630376244909</v>
      </c>
      <c r="V11" s="228">
        <v>3.9749531554910178E-2</v>
      </c>
      <c r="W11" s="228">
        <v>3.8410502374114051E-2</v>
      </c>
      <c r="DA11" s="69" t="s">
        <v>1275</v>
      </c>
    </row>
    <row r="12" spans="1:105" ht="12" customHeight="1" x14ac:dyDescent="0.25">
      <c r="A12" s="37" t="s">
        <v>162</v>
      </c>
      <c r="B12" s="228">
        <v>3.8234788839404179</v>
      </c>
      <c r="C12" s="228">
        <v>3.8082523956764049</v>
      </c>
      <c r="D12" s="228">
        <v>1.576158335427857</v>
      </c>
      <c r="E12" s="228">
        <v>4.5398252844732871</v>
      </c>
      <c r="F12" s="228">
        <v>5.1842177876845454</v>
      </c>
      <c r="G12" s="228">
        <v>5.1272198659863299</v>
      </c>
      <c r="H12" s="228">
        <v>5.0128439522381889</v>
      </c>
      <c r="I12" s="228">
        <v>4.9060781500962998</v>
      </c>
      <c r="J12" s="228">
        <v>3.5956399979095059</v>
      </c>
      <c r="K12" s="228">
        <v>0.1108751306226996</v>
      </c>
      <c r="L12" s="228">
        <v>0.50475295900782258</v>
      </c>
      <c r="M12" s="228">
        <v>0.36674000241174193</v>
      </c>
      <c r="N12" s="228">
        <v>0.51052006930071614</v>
      </c>
      <c r="O12" s="228">
        <v>2.2403646360559271</v>
      </c>
      <c r="P12" s="228">
        <v>0.25257976883275002</v>
      </c>
      <c r="Q12" s="228">
        <v>0.33506609556996642</v>
      </c>
      <c r="R12" s="228">
        <v>0.48803398357511402</v>
      </c>
      <c r="S12" s="228">
        <v>0.46793312369459261</v>
      </c>
      <c r="T12" s="228">
        <v>0.54072693076244638</v>
      </c>
      <c r="U12" s="228">
        <v>0.37194258494773202</v>
      </c>
      <c r="V12" s="228">
        <v>0.17505126446136471</v>
      </c>
      <c r="W12" s="228">
        <v>0.35235559395715099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48.827140353647273</v>
      </c>
      <c r="C25" s="296">
        <v>50.403114896746999</v>
      </c>
      <c r="D25" s="296">
        <v>23.577191449237521</v>
      </c>
      <c r="E25" s="296">
        <v>59.413351668901363</v>
      </c>
      <c r="F25" s="296">
        <v>66.240112217867065</v>
      </c>
      <c r="G25" s="296">
        <v>62.226276943718076</v>
      </c>
      <c r="H25" s="296">
        <v>63.390566385462883</v>
      </c>
      <c r="I25" s="296">
        <v>58.569002418442047</v>
      </c>
      <c r="J25" s="296">
        <v>49.002790236132263</v>
      </c>
      <c r="K25" s="296">
        <v>3.6619940364617052</v>
      </c>
      <c r="L25" s="296">
        <v>8.9024917903440119</v>
      </c>
      <c r="M25" s="296">
        <v>6.1929054252380009</v>
      </c>
      <c r="N25" s="296">
        <v>5.6985863313341234</v>
      </c>
      <c r="O25" s="296">
        <v>26.026182053447439</v>
      </c>
      <c r="P25" s="296">
        <v>3.9494926945820041</v>
      </c>
      <c r="Q25" s="296">
        <v>8.7457463416747032</v>
      </c>
      <c r="R25" s="296">
        <v>7.969369992929713</v>
      </c>
      <c r="S25" s="296">
        <v>5.363420530164861</v>
      </c>
      <c r="T25" s="296">
        <v>3.9520611949382012</v>
      </c>
      <c r="U25" s="296">
        <v>4.1266596799126249</v>
      </c>
      <c r="V25" s="296">
        <v>1.145146525072835</v>
      </c>
      <c r="W25" s="296">
        <v>1.581666636271978</v>
      </c>
      <c r="DA25" s="70" t="s">
        <v>1280</v>
      </c>
    </row>
    <row r="26" spans="1:105" ht="12" customHeight="1" x14ac:dyDescent="0.25">
      <c r="A26" s="46" t="s">
        <v>30</v>
      </c>
      <c r="B26" s="231">
        <v>1.4644988865545221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1.2262642808211479</v>
      </c>
      <c r="E28" s="231">
        <v>1.3791021605967491</v>
      </c>
      <c r="F28" s="231">
        <v>1.4616023870024391</v>
      </c>
      <c r="G28" s="231">
        <v>1.3791512996841819</v>
      </c>
      <c r="H28" s="231">
        <v>2.7827157116114591</v>
      </c>
      <c r="I28" s="231">
        <v>2.752892667481047</v>
      </c>
      <c r="J28" s="231">
        <v>2.549769764741495</v>
      </c>
      <c r="K28" s="231">
        <v>0.4168848771426944</v>
      </c>
      <c r="L28" s="231">
        <v>1.6918791834042091</v>
      </c>
      <c r="M28" s="231">
        <v>1.602630961042677</v>
      </c>
      <c r="N28" s="231">
        <v>1.044090753895796</v>
      </c>
      <c r="O28" s="231">
        <v>0.92589432632427882</v>
      </c>
      <c r="P28" s="231">
        <v>1.5662539194955989</v>
      </c>
      <c r="Q28" s="231">
        <v>1.5318112246612909</v>
      </c>
      <c r="R28" s="231">
        <v>1.5859575137842541</v>
      </c>
      <c r="S28" s="231">
        <v>1.361086232450089</v>
      </c>
      <c r="T28" s="231">
        <v>0.63680150597684004</v>
      </c>
      <c r="U28" s="231">
        <v>1.141055592220324</v>
      </c>
      <c r="V28" s="231">
        <v>0.232350344881702</v>
      </c>
      <c r="W28" s="231">
        <v>0.1676940255886015</v>
      </c>
      <c r="DA28" s="73" t="s">
        <v>1283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1.4361729757453821</v>
      </c>
      <c r="F29" s="231">
        <v>0</v>
      </c>
      <c r="G29" s="231">
        <v>0</v>
      </c>
      <c r="H29" s="231">
        <v>1.451047845268139</v>
      </c>
      <c r="I29" s="231">
        <v>0</v>
      </c>
      <c r="J29" s="231">
        <v>0</v>
      </c>
      <c r="K29" s="231">
        <v>0.44536736413334049</v>
      </c>
      <c r="L29" s="231">
        <v>0.90156415668918133</v>
      </c>
      <c r="M29" s="231">
        <v>0.85202365525745027</v>
      </c>
      <c r="N29" s="231">
        <v>0</v>
      </c>
      <c r="O29" s="231">
        <v>0</v>
      </c>
      <c r="P29" s="231">
        <v>0</v>
      </c>
      <c r="Q29" s="231">
        <v>5.4850008958852197</v>
      </c>
      <c r="R29" s="231">
        <v>4.040224087121902</v>
      </c>
      <c r="S29" s="231">
        <v>2.08331433944717</v>
      </c>
      <c r="T29" s="231">
        <v>0.65663060771322868</v>
      </c>
      <c r="U29" s="231">
        <v>0.65824547517454823</v>
      </c>
      <c r="V29" s="231">
        <v>0.16891567089425441</v>
      </c>
      <c r="W29" s="231">
        <v>0.13898697668373089</v>
      </c>
      <c r="DA29" s="73" t="s">
        <v>1284</v>
      </c>
    </row>
    <row r="30" spans="1:105" ht="12" customHeight="1" x14ac:dyDescent="0.25">
      <c r="A30" s="46" t="s">
        <v>70</v>
      </c>
      <c r="B30" s="231">
        <v>1.4756465313603659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1286</v>
      </c>
    </row>
    <row r="32" spans="1:105" ht="12" customHeight="1" x14ac:dyDescent="0.25">
      <c r="A32" s="46" t="s">
        <v>162</v>
      </c>
      <c r="B32" s="231">
        <v>45.886994935732382</v>
      </c>
      <c r="C32" s="231">
        <v>50.403114896746999</v>
      </c>
      <c r="D32" s="231">
        <v>22.350927168416369</v>
      </c>
      <c r="E32" s="231">
        <v>50.278988675948668</v>
      </c>
      <c r="F32" s="231">
        <v>64.778509830864621</v>
      </c>
      <c r="G32" s="231">
        <v>60.847125644033902</v>
      </c>
      <c r="H32" s="231">
        <v>59.156802828583281</v>
      </c>
      <c r="I32" s="231">
        <v>55.816109750960997</v>
      </c>
      <c r="J32" s="231">
        <v>41.185492799911273</v>
      </c>
      <c r="K32" s="231">
        <v>2.5861183581377341</v>
      </c>
      <c r="L32" s="231">
        <v>6.3090484502506214</v>
      </c>
      <c r="M32" s="231">
        <v>3.738250808937873</v>
      </c>
      <c r="N32" s="231">
        <v>4.5095627407546566</v>
      </c>
      <c r="O32" s="231">
        <v>25.10028772712316</v>
      </c>
      <c r="P32" s="231">
        <v>2.3832387750864039</v>
      </c>
      <c r="Q32" s="231">
        <v>1.7289342211281931</v>
      </c>
      <c r="R32" s="231">
        <v>2.3431883920235572</v>
      </c>
      <c r="S32" s="231">
        <v>1.919019958267602</v>
      </c>
      <c r="T32" s="231">
        <v>2.658629081248133</v>
      </c>
      <c r="U32" s="231">
        <v>2.3273586125177519</v>
      </c>
      <c r="V32" s="231">
        <v>0.74388050929687899</v>
      </c>
      <c r="W32" s="231">
        <v>1.2749856339996459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6.3190878566105617</v>
      </c>
      <c r="F33" s="231">
        <v>0</v>
      </c>
      <c r="G33" s="231">
        <v>0</v>
      </c>
      <c r="H33" s="231">
        <v>0</v>
      </c>
      <c r="I33" s="231">
        <v>0</v>
      </c>
      <c r="J33" s="231">
        <v>5.2675276714794954</v>
      </c>
      <c r="K33" s="231">
        <v>0.2136234370479366</v>
      </c>
      <c r="L33" s="231">
        <v>0</v>
      </c>
      <c r="M33" s="231">
        <v>0</v>
      </c>
      <c r="N33" s="231">
        <v>0.14493283668367071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41.43886451724854</v>
      </c>
      <c r="C36" s="263">
        <v>39.142316992590509</v>
      </c>
      <c r="D36" s="263">
        <v>22.325678776442679</v>
      </c>
      <c r="E36" s="263">
        <v>46.849952333191339</v>
      </c>
      <c r="F36" s="263">
        <v>50.95011541910943</v>
      </c>
      <c r="G36" s="263">
        <v>51.58414981688987</v>
      </c>
      <c r="H36" s="263">
        <v>52.255411646897763</v>
      </c>
      <c r="I36" s="263">
        <v>48.866798734364892</v>
      </c>
      <c r="J36" s="263">
        <v>40.833767909183337</v>
      </c>
      <c r="K36" s="263">
        <v>4.0785119132169552</v>
      </c>
      <c r="L36" s="263">
        <v>12.90713610478813</v>
      </c>
      <c r="M36" s="263">
        <v>11.206817962775361</v>
      </c>
      <c r="N36" s="263">
        <v>8.6445503183014516</v>
      </c>
      <c r="O36" s="263">
        <v>23.566568675079349</v>
      </c>
      <c r="P36" s="263">
        <v>8.1359348471512725</v>
      </c>
      <c r="Q36" s="263">
        <v>17.893300128652651</v>
      </c>
      <c r="R36" s="263">
        <v>16.54607269433335</v>
      </c>
      <c r="S36" s="263">
        <v>14.200393296364631</v>
      </c>
      <c r="T36" s="263">
        <v>10.568872406422161</v>
      </c>
      <c r="U36" s="263">
        <v>9.5936972811988959</v>
      </c>
      <c r="V36" s="263">
        <v>5.6972694568250803</v>
      </c>
      <c r="W36" s="263">
        <v>7.2255528607673849</v>
      </c>
      <c r="DA36" s="70" t="s">
        <v>1291</v>
      </c>
    </row>
    <row r="37" spans="1:105" ht="12" customHeight="1" x14ac:dyDescent="0.25">
      <c r="A37" s="60" t="s">
        <v>1014</v>
      </c>
      <c r="B37" s="264">
        <v>41.43886451724854</v>
      </c>
      <c r="C37" s="264">
        <v>39.142316992590509</v>
      </c>
      <c r="D37" s="264">
        <v>22.325678776442679</v>
      </c>
      <c r="E37" s="264">
        <v>46.849952333191339</v>
      </c>
      <c r="F37" s="264">
        <v>50.95011541910943</v>
      </c>
      <c r="G37" s="264">
        <v>51.58414981688987</v>
      </c>
      <c r="H37" s="264">
        <v>52.255411646897763</v>
      </c>
      <c r="I37" s="264">
        <v>48.866798734364892</v>
      </c>
      <c r="J37" s="264">
        <v>40.833767909183337</v>
      </c>
      <c r="K37" s="264">
        <v>4.0785119132169552</v>
      </c>
      <c r="L37" s="264">
        <v>12.90713610478813</v>
      </c>
      <c r="M37" s="264">
        <v>11.206817962775361</v>
      </c>
      <c r="N37" s="264">
        <v>8.6445503183014516</v>
      </c>
      <c r="O37" s="264">
        <v>23.566568675079349</v>
      </c>
      <c r="P37" s="264">
        <v>8.1359348471512725</v>
      </c>
      <c r="Q37" s="264">
        <v>17.893300128652651</v>
      </c>
      <c r="R37" s="264">
        <v>16.54607269433335</v>
      </c>
      <c r="S37" s="264">
        <v>14.200393296364631</v>
      </c>
      <c r="T37" s="264">
        <v>10.568872406422161</v>
      </c>
      <c r="U37" s="264">
        <v>9.5936972811988959</v>
      </c>
      <c r="V37" s="264">
        <v>5.6972694568250803</v>
      </c>
      <c r="W37" s="264">
        <v>7.2255528607673849</v>
      </c>
      <c r="DA37" s="72" t="s">
        <v>1292</v>
      </c>
    </row>
    <row r="38" spans="1:105" ht="12" customHeight="1" x14ac:dyDescent="0.25">
      <c r="A38" s="59" t="s">
        <v>30</v>
      </c>
      <c r="B38" s="232">
        <v>1.2428983247031591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1.16117233418503</v>
      </c>
      <c r="E39" s="297">
        <v>1.2169086799090729</v>
      </c>
      <c r="F39" s="297">
        <v>1.1242253042942989</v>
      </c>
      <c r="G39" s="297">
        <v>1.1432846501071161</v>
      </c>
      <c r="H39" s="297">
        <v>2.2939052811475369</v>
      </c>
      <c r="I39" s="297">
        <v>2.2968643201057199</v>
      </c>
      <c r="J39" s="297">
        <v>2.3806123637966969</v>
      </c>
      <c r="K39" s="297">
        <v>0.49306473560455349</v>
      </c>
      <c r="L39" s="297">
        <v>2.4529441202901792</v>
      </c>
      <c r="M39" s="297">
        <v>2.90015626085922</v>
      </c>
      <c r="N39" s="297">
        <v>1.6251815255704181</v>
      </c>
      <c r="O39" s="297">
        <v>0.838392361291315</v>
      </c>
      <c r="P39" s="297">
        <v>3.226475101623187</v>
      </c>
      <c r="Q39" s="297">
        <v>3.1339987363565509</v>
      </c>
      <c r="R39" s="297">
        <v>3.2927782668491159</v>
      </c>
      <c r="S39" s="297">
        <v>3.6036629427721412</v>
      </c>
      <c r="T39" s="297">
        <v>1.7029781506184249</v>
      </c>
      <c r="U39" s="297">
        <v>2.652736785169719</v>
      </c>
      <c r="V39" s="297">
        <v>1.1559765446549279</v>
      </c>
      <c r="W39" s="297">
        <v>0.76607928531721425</v>
      </c>
      <c r="DA39" s="122" t="s">
        <v>1294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1.267267509231627</v>
      </c>
      <c r="F40" s="297">
        <v>0</v>
      </c>
      <c r="G40" s="297">
        <v>0</v>
      </c>
      <c r="H40" s="297">
        <v>1.1961575167629239</v>
      </c>
      <c r="I40" s="297">
        <v>0</v>
      </c>
      <c r="J40" s="297">
        <v>0</v>
      </c>
      <c r="K40" s="297">
        <v>0.52675199721418031</v>
      </c>
      <c r="L40" s="297">
        <v>1.30711845083725</v>
      </c>
      <c r="M40" s="297">
        <v>1.5418407595142241</v>
      </c>
      <c r="N40" s="297">
        <v>0</v>
      </c>
      <c r="O40" s="297">
        <v>0</v>
      </c>
      <c r="P40" s="297">
        <v>0</v>
      </c>
      <c r="Q40" s="297">
        <v>11.222000204639979</v>
      </c>
      <c r="R40" s="297">
        <v>8.3883470721303723</v>
      </c>
      <c r="S40" s="297">
        <v>5.5158611586991411</v>
      </c>
      <c r="T40" s="297">
        <v>1.756006490982758</v>
      </c>
      <c r="U40" s="297">
        <v>1.530295278838512</v>
      </c>
      <c r="V40" s="297">
        <v>0.84037987409841985</v>
      </c>
      <c r="W40" s="297">
        <v>0.63493641704019144</v>
      </c>
      <c r="DA40" s="122" t="s">
        <v>1295</v>
      </c>
    </row>
    <row r="41" spans="1:105" ht="12" customHeight="1" x14ac:dyDescent="0.25">
      <c r="A41" s="59" t="s">
        <v>70</v>
      </c>
      <c r="B41" s="297">
        <v>1.2523591642987191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1296</v>
      </c>
    </row>
    <row r="42" spans="1:105" ht="12" customHeight="1" x14ac:dyDescent="0.25">
      <c r="A42" s="59" t="s">
        <v>162</v>
      </c>
      <c r="B42" s="297">
        <v>38.94360702824666</v>
      </c>
      <c r="C42" s="297">
        <v>39.142316992590509</v>
      </c>
      <c r="D42" s="297">
        <v>21.16450644225765</v>
      </c>
      <c r="E42" s="297">
        <v>44.365776144050642</v>
      </c>
      <c r="F42" s="297">
        <v>49.825890114815131</v>
      </c>
      <c r="G42" s="297">
        <v>50.440865166782757</v>
      </c>
      <c r="H42" s="297">
        <v>48.765348848987287</v>
      </c>
      <c r="I42" s="297">
        <v>46.569934414259173</v>
      </c>
      <c r="J42" s="297">
        <v>38.453155545386643</v>
      </c>
      <c r="K42" s="297">
        <v>3.058695180398221</v>
      </c>
      <c r="L42" s="297">
        <v>9.1470735336607021</v>
      </c>
      <c r="M42" s="297">
        <v>6.764820942401915</v>
      </c>
      <c r="N42" s="297">
        <v>7.0193687927310346</v>
      </c>
      <c r="O42" s="297">
        <v>22.72817631378803</v>
      </c>
      <c r="P42" s="297">
        <v>4.9094597455280864</v>
      </c>
      <c r="Q42" s="297">
        <v>3.5373011876561158</v>
      </c>
      <c r="R42" s="297">
        <v>4.8649473553538636</v>
      </c>
      <c r="S42" s="297">
        <v>5.080869194893344</v>
      </c>
      <c r="T42" s="297">
        <v>7.1098877648209777</v>
      </c>
      <c r="U42" s="297">
        <v>5.4106652171906644</v>
      </c>
      <c r="V42" s="297">
        <v>3.7009130380717332</v>
      </c>
      <c r="W42" s="297">
        <v>5.8245371584099788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4.8855540851926307</v>
      </c>
      <c r="C44" s="263">
        <f t="shared" si="1"/>
        <v>4.9103155077154952</v>
      </c>
      <c r="D44" s="263">
        <f t="shared" si="1"/>
        <v>2.1001229400113002</v>
      </c>
      <c r="E44" s="263">
        <f t="shared" si="1"/>
        <v>5.9053076950383669</v>
      </c>
      <c r="F44" s="263">
        <f t="shared" si="1"/>
        <v>6.6251710402057764</v>
      </c>
      <c r="G44" s="263">
        <f t="shared" si="1"/>
        <v>6.4702715283301844</v>
      </c>
      <c r="H44" s="263">
        <f t="shared" si="1"/>
        <v>6.4538666688424602</v>
      </c>
      <c r="I44" s="263">
        <f t="shared" si="1"/>
        <v>6.1668914899150113</v>
      </c>
      <c r="J44" s="263">
        <f t="shared" si="1"/>
        <v>4.6714824708218146</v>
      </c>
      <c r="K44" s="263">
        <f t="shared" si="1"/>
        <v>0.20000846259241795</v>
      </c>
      <c r="L44" s="263">
        <f t="shared" si="1"/>
        <v>0.72031838572386275</v>
      </c>
      <c r="M44" s="263">
        <f t="shared" si="1"/>
        <v>0.52011371544181761</v>
      </c>
      <c r="N44" s="263">
        <f t="shared" si="1"/>
        <v>0.63182760439393437</v>
      </c>
      <c r="O44" s="263">
        <f t="shared" si="1"/>
        <v>2.7981485581602366</v>
      </c>
      <c r="P44" s="263">
        <f t="shared" si="1"/>
        <v>0.34082210860896323</v>
      </c>
      <c r="Q44" s="263">
        <f t="shared" si="1"/>
        <v>0.75164926221366579</v>
      </c>
      <c r="R44" s="263">
        <f t="shared" si="1"/>
        <v>0.89904281683092857</v>
      </c>
      <c r="S44" s="263">
        <f t="shared" si="1"/>
        <v>0.71054546706827748</v>
      </c>
      <c r="T44" s="263">
        <f t="shared" si="1"/>
        <v>0.65532575302012031</v>
      </c>
      <c r="U44" s="263">
        <f t="shared" si="1"/>
        <v>0.48186332671762477</v>
      </c>
      <c r="V44" s="263">
        <f t="shared" si="1"/>
        <v>0.20213172585210823</v>
      </c>
      <c r="W44" s="263">
        <f t="shared" si="1"/>
        <v>0.3866423713897012</v>
      </c>
      <c r="DA44" s="70"/>
    </row>
    <row r="45" spans="1:105" ht="12" customHeight="1" x14ac:dyDescent="0.25">
      <c r="A45" s="60" t="s">
        <v>1024</v>
      </c>
      <c r="B45" s="264">
        <v>3.6660633937977969</v>
      </c>
      <c r="C45" s="264">
        <v>3.6514637914630619</v>
      </c>
      <c r="D45" s="264">
        <v>1.511266715925031</v>
      </c>
      <c r="E45" s="264">
        <v>4.4214192514387651</v>
      </c>
      <c r="F45" s="264">
        <v>4.9707796574303966</v>
      </c>
      <c r="G45" s="264">
        <v>4.9161283828704523</v>
      </c>
      <c r="H45" s="264">
        <v>4.8706446109988901</v>
      </c>
      <c r="I45" s="264">
        <v>4.7040912370995418</v>
      </c>
      <c r="J45" s="264">
        <v>3.447604805398119</v>
      </c>
      <c r="K45" s="264">
        <v>0.10854769698002301</v>
      </c>
      <c r="L45" s="264">
        <v>0.49797266181065591</v>
      </c>
      <c r="M45" s="264">
        <v>0.3654417345707901</v>
      </c>
      <c r="N45" s="264">
        <v>0.48950157557392598</v>
      </c>
      <c r="O45" s="264">
        <v>2.148127145543234</v>
      </c>
      <c r="P45" s="264">
        <v>0.24218087052107909</v>
      </c>
      <c r="Q45" s="264">
        <v>0.53321836137193646</v>
      </c>
      <c r="R45" s="264">
        <v>0.70000243780670124</v>
      </c>
      <c r="S45" s="264">
        <v>0.57659042970178087</v>
      </c>
      <c r="T45" s="264">
        <v>0.55662036490721856</v>
      </c>
      <c r="U45" s="264">
        <v>0.37879722393628668</v>
      </c>
      <c r="V45" s="264">
        <v>0.17353092069549109</v>
      </c>
      <c r="W45" s="264">
        <v>0.34713918267430111</v>
      </c>
      <c r="DA45" s="72" t="s">
        <v>1299</v>
      </c>
    </row>
    <row r="46" spans="1:105" ht="12" customHeight="1" x14ac:dyDescent="0.25">
      <c r="A46" s="60" t="s">
        <v>1026</v>
      </c>
      <c r="B46" s="264">
        <v>1.219490691394834</v>
      </c>
      <c r="C46" s="264">
        <v>1.2588517162524331</v>
      </c>
      <c r="D46" s="264">
        <v>0.58885622408626903</v>
      </c>
      <c r="E46" s="264">
        <v>1.483888443599602</v>
      </c>
      <c r="F46" s="264">
        <v>1.65439138277538</v>
      </c>
      <c r="G46" s="264">
        <v>1.5541431454597321</v>
      </c>
      <c r="H46" s="264">
        <v>1.5832220578435701</v>
      </c>
      <c r="I46" s="264">
        <v>1.4628002528154691</v>
      </c>
      <c r="J46" s="264">
        <v>1.223877665423696</v>
      </c>
      <c r="K46" s="264">
        <v>9.1460765612394954E-2</v>
      </c>
      <c r="L46" s="264">
        <v>0.22234572391320681</v>
      </c>
      <c r="M46" s="264">
        <v>0.15467198087102749</v>
      </c>
      <c r="N46" s="264">
        <v>0.14232602882000839</v>
      </c>
      <c r="O46" s="264">
        <v>0.65002141261700241</v>
      </c>
      <c r="P46" s="264">
        <v>9.8641238087884109E-2</v>
      </c>
      <c r="Q46" s="264">
        <v>0.21843090084172931</v>
      </c>
      <c r="R46" s="264">
        <v>0.19904037902422739</v>
      </c>
      <c r="S46" s="264">
        <v>0.13395503736649661</v>
      </c>
      <c r="T46" s="264">
        <v>9.8705388112901721E-2</v>
      </c>
      <c r="U46" s="264">
        <v>0.1030661027813381</v>
      </c>
      <c r="V46" s="264">
        <v>2.8600805156617139E-2</v>
      </c>
      <c r="W46" s="264">
        <v>3.9503188715400109E-2</v>
      </c>
      <c r="DA46" s="72" t="s">
        <v>1300</v>
      </c>
    </row>
    <row r="47" spans="1:105" ht="12" customHeight="1" x14ac:dyDescent="0.25">
      <c r="A47" s="64" t="s">
        <v>30</v>
      </c>
      <c r="B47" s="231">
        <v>3.6576845311358352E-2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3.0626775699340459E-2</v>
      </c>
      <c r="E49" s="231">
        <v>3.4444004607872003E-2</v>
      </c>
      <c r="F49" s="231">
        <v>3.650450328567733E-2</v>
      </c>
      <c r="G49" s="231">
        <v>3.4445231889651651E-2</v>
      </c>
      <c r="H49" s="231">
        <v>6.950019768779761E-2</v>
      </c>
      <c r="I49" s="231">
        <v>6.8755347089489396E-2</v>
      </c>
      <c r="J49" s="231">
        <v>6.3682215890203828E-2</v>
      </c>
      <c r="K49" s="231">
        <v>1.041198037355099E-2</v>
      </c>
      <c r="L49" s="231">
        <v>4.2255821253967991E-2</v>
      </c>
      <c r="M49" s="231">
        <v>4.0026786835709371E-2</v>
      </c>
      <c r="N49" s="231">
        <v>2.6076869260114832E-2</v>
      </c>
      <c r="O49" s="231">
        <v>2.3124833934359341E-2</v>
      </c>
      <c r="P49" s="231">
        <v>3.9118245741026333E-2</v>
      </c>
      <c r="Q49" s="231">
        <v>3.8258016257325778E-2</v>
      </c>
      <c r="R49" s="231">
        <v>3.9610356269064659E-2</v>
      </c>
      <c r="S49" s="231">
        <v>3.3994044677543009E-2</v>
      </c>
      <c r="T49" s="231">
        <v>1.5904546184363221E-2</v>
      </c>
      <c r="U49" s="231">
        <v>2.8498631355394589E-2</v>
      </c>
      <c r="V49" s="231">
        <v>5.8031062370919578E-3</v>
      </c>
      <c r="W49" s="231">
        <v>4.1882711485181391E-3</v>
      </c>
      <c r="DA49" s="73" t="s">
        <v>1303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3.5869386625331748E-2</v>
      </c>
      <c r="F50" s="231">
        <v>0</v>
      </c>
      <c r="G50" s="231">
        <v>0</v>
      </c>
      <c r="H50" s="231">
        <v>3.6240896502570737E-2</v>
      </c>
      <c r="I50" s="231">
        <v>0</v>
      </c>
      <c r="J50" s="231">
        <v>0</v>
      </c>
      <c r="K50" s="231">
        <v>1.112334965508772E-2</v>
      </c>
      <c r="L50" s="231">
        <v>2.2517171573320779E-2</v>
      </c>
      <c r="M50" s="231">
        <v>2.1279864208903002E-2</v>
      </c>
      <c r="N50" s="231">
        <v>0</v>
      </c>
      <c r="O50" s="231">
        <v>0</v>
      </c>
      <c r="P50" s="231">
        <v>0</v>
      </c>
      <c r="Q50" s="231">
        <v>0.13699158882493731</v>
      </c>
      <c r="R50" s="231">
        <v>0.10090731567953309</v>
      </c>
      <c r="S50" s="231">
        <v>5.2032177715183897E-2</v>
      </c>
      <c r="T50" s="231">
        <v>1.6399791345376231E-2</v>
      </c>
      <c r="U50" s="231">
        <v>1.644012374704162E-2</v>
      </c>
      <c r="V50" s="231">
        <v>4.2187825622040436E-3</v>
      </c>
      <c r="W50" s="231">
        <v>3.4712932820416529E-3</v>
      </c>
      <c r="DA50" s="73" t="s">
        <v>1304</v>
      </c>
    </row>
    <row r="51" spans="1:105" ht="12" customHeight="1" x14ac:dyDescent="0.25">
      <c r="A51" s="64" t="s">
        <v>70</v>
      </c>
      <c r="B51" s="231">
        <v>3.6855265242839892E-2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1306</v>
      </c>
    </row>
    <row r="53" spans="1:105" ht="12" customHeight="1" x14ac:dyDescent="0.25">
      <c r="A53" s="64" t="s">
        <v>162</v>
      </c>
      <c r="B53" s="231">
        <v>1.1460585808406361</v>
      </c>
      <c r="C53" s="231">
        <v>1.2588517162524331</v>
      </c>
      <c r="D53" s="231">
        <v>0.55822944838692856</v>
      </c>
      <c r="E53" s="231">
        <v>1.2557515803500381</v>
      </c>
      <c r="F53" s="231">
        <v>1.617886879489703</v>
      </c>
      <c r="G53" s="231">
        <v>1.519697913570081</v>
      </c>
      <c r="H53" s="231">
        <v>1.4774809636532009</v>
      </c>
      <c r="I53" s="231">
        <v>1.3940449057259801</v>
      </c>
      <c r="J53" s="231">
        <v>1.0286354008493359</v>
      </c>
      <c r="K53" s="231">
        <v>6.4590046473173832E-2</v>
      </c>
      <c r="L53" s="231">
        <v>0.15757273108591799</v>
      </c>
      <c r="M53" s="231">
        <v>9.3365329826415155E-2</v>
      </c>
      <c r="N53" s="231">
        <v>0.11262936442274139</v>
      </c>
      <c r="O53" s="231">
        <v>0.62689657868264304</v>
      </c>
      <c r="P53" s="231">
        <v>5.9522992346857782E-2</v>
      </c>
      <c r="Q53" s="231">
        <v>4.3181295759466172E-2</v>
      </c>
      <c r="R53" s="231">
        <v>5.8522707075629718E-2</v>
      </c>
      <c r="S53" s="231">
        <v>4.7928814973769683E-2</v>
      </c>
      <c r="T53" s="231">
        <v>6.6401050583162272E-2</v>
      </c>
      <c r="U53" s="231">
        <v>5.8127347678901903E-2</v>
      </c>
      <c r="V53" s="231">
        <v>1.8578916357321139E-2</v>
      </c>
      <c r="W53" s="231">
        <v>3.1843624284840319E-2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0.15782347201635971</v>
      </c>
      <c r="F54" s="231">
        <v>0</v>
      </c>
      <c r="G54" s="231">
        <v>0</v>
      </c>
      <c r="H54" s="231">
        <v>0</v>
      </c>
      <c r="I54" s="231">
        <v>0</v>
      </c>
      <c r="J54" s="231">
        <v>0.13156004868415591</v>
      </c>
      <c r="K54" s="231">
        <v>5.3353891105824194E-3</v>
      </c>
      <c r="L54" s="231">
        <v>0</v>
      </c>
      <c r="M54" s="231">
        <v>0</v>
      </c>
      <c r="N54" s="231">
        <v>3.619795137152276E-3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180.77707724936181</v>
      </c>
      <c r="C59" s="281">
        <v>195.35377570702241</v>
      </c>
      <c r="D59" s="281">
        <v>31.325675259747321</v>
      </c>
      <c r="E59" s="281">
        <v>92.174714999024161</v>
      </c>
      <c r="F59" s="281">
        <v>184.47285675000001</v>
      </c>
      <c r="G59" s="281">
        <v>146.35546666666681</v>
      </c>
      <c r="H59" s="281">
        <v>117.58437000000001</v>
      </c>
      <c r="I59" s="281">
        <v>110.63712750000001</v>
      </c>
      <c r="J59" s="281">
        <v>141.61574891666669</v>
      </c>
      <c r="K59" s="281">
        <v>14.185750000000001</v>
      </c>
      <c r="L59" s="281">
        <v>0</v>
      </c>
      <c r="M59" s="281">
        <v>0</v>
      </c>
      <c r="N59" s="281">
        <v>16.619605833333331</v>
      </c>
      <c r="O59" s="281">
        <v>68.631441466666672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10.269668902432024</v>
      </c>
      <c r="C61" s="225">
        <f t="shared" si="2"/>
        <v>14.128777007678572</v>
      </c>
      <c r="D61" s="225">
        <f t="shared" si="2"/>
        <v>8.510008210333579</v>
      </c>
      <c r="E61" s="225">
        <f t="shared" si="2"/>
        <v>9.8009304885081221</v>
      </c>
      <c r="F61" s="225">
        <f t="shared" si="2"/>
        <v>11.409895612458623</v>
      </c>
      <c r="G61" s="225">
        <f t="shared" si="2"/>
        <v>14.931447629009421</v>
      </c>
      <c r="H61" s="225">
        <f t="shared" si="2"/>
        <v>14.099202455350204</v>
      </c>
      <c r="I61" s="225">
        <f t="shared" si="2"/>
        <v>13.664498512434008</v>
      </c>
      <c r="J61" s="225">
        <f t="shared" si="2"/>
        <v>13.655251788315306</v>
      </c>
      <c r="K61" s="225">
        <f t="shared" si="2"/>
        <v>16.728438158536203</v>
      </c>
      <c r="L61" s="225">
        <f t="shared" si="2"/>
        <v>7.5947743418904183</v>
      </c>
      <c r="M61" s="225">
        <f t="shared" si="2"/>
        <v>3.924544074279769</v>
      </c>
      <c r="N61" s="225">
        <f t="shared" si="2"/>
        <v>16.922302423099168</v>
      </c>
      <c r="O61" s="225">
        <f t="shared" si="2"/>
        <v>32.441014106477752</v>
      </c>
      <c r="P61" s="225">
        <f t="shared" si="2"/>
        <v>1.9047497701064156</v>
      </c>
      <c r="Q61" s="225">
        <f t="shared" si="2"/>
        <v>5.3200233240316521</v>
      </c>
      <c r="R61" s="225">
        <f t="shared" si="2"/>
        <v>3.3819117085538748</v>
      </c>
      <c r="S61" s="225">
        <f t="shared" si="2"/>
        <v>2.501461500692284</v>
      </c>
      <c r="T61" s="225">
        <f t="shared" si="2"/>
        <v>2.8299056030499483</v>
      </c>
      <c r="U61" s="225">
        <f t="shared" si="2"/>
        <v>4.6199049285107634</v>
      </c>
      <c r="V61" s="225">
        <f t="shared" si="2"/>
        <v>3.2208453614323482</v>
      </c>
      <c r="W61" s="225">
        <f t="shared" si="2"/>
        <v>4.8227571691398685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0.44875335343509132</v>
      </c>
      <c r="C66" s="262">
        <v>0.61825078330065153</v>
      </c>
      <c r="D66" s="262">
        <v>0.30758387490488798</v>
      </c>
      <c r="E66" s="262">
        <v>0.44223600486972042</v>
      </c>
      <c r="F66" s="262">
        <v>0.51732880301711814</v>
      </c>
      <c r="G66" s="262">
        <v>0.68955079596070867</v>
      </c>
      <c r="H66" s="262">
        <v>0.64298138408436223</v>
      </c>
      <c r="I66" s="262">
        <v>0.63892195227053006</v>
      </c>
      <c r="J66" s="262">
        <v>0.5663801164970983</v>
      </c>
      <c r="K66" s="262">
        <v>0.3095928319383871</v>
      </c>
      <c r="L66" s="262">
        <v>0.21828391644391409</v>
      </c>
      <c r="M66" s="262">
        <v>0.11131571173999549</v>
      </c>
      <c r="N66" s="262">
        <v>0.64008798508994758</v>
      </c>
      <c r="O66" s="262">
        <v>1.5052926904644739</v>
      </c>
      <c r="P66" s="262">
        <v>4.4060009935953499E-2</v>
      </c>
      <c r="Q66" s="262">
        <v>0.29854491156177182</v>
      </c>
      <c r="R66" s="262">
        <v>0.19383856809803571</v>
      </c>
      <c r="S66" s="262">
        <v>0.1330620966687836</v>
      </c>
      <c r="T66" s="262">
        <v>0.13919396419877661</v>
      </c>
      <c r="U66" s="262">
        <v>0.1740176660813269</v>
      </c>
      <c r="V66" s="262">
        <v>0.1118437311843339</v>
      </c>
      <c r="W66" s="262">
        <v>0.22911219701579019</v>
      </c>
      <c r="DA66" s="68" t="s">
        <v>1318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1.2281261023085089E-2</v>
      </c>
      <c r="F67" s="228">
        <v>0</v>
      </c>
      <c r="G67" s="228">
        <v>0</v>
      </c>
      <c r="H67" s="228">
        <v>1.5393991727967189E-2</v>
      </c>
      <c r="I67" s="228">
        <v>0</v>
      </c>
      <c r="J67" s="228">
        <v>0</v>
      </c>
      <c r="K67" s="228">
        <v>4.5483487684606118E-2</v>
      </c>
      <c r="L67" s="228">
        <v>2.7292681742209161E-2</v>
      </c>
      <c r="M67" s="228">
        <v>2.0661862453778521E-2</v>
      </c>
      <c r="N67" s="228">
        <v>0</v>
      </c>
      <c r="O67" s="228">
        <v>0</v>
      </c>
      <c r="P67" s="228">
        <v>0</v>
      </c>
      <c r="Q67" s="228">
        <v>0.22699387793443709</v>
      </c>
      <c r="R67" s="228">
        <v>0.1226853590303697</v>
      </c>
      <c r="S67" s="228">
        <v>6.926212390235921E-2</v>
      </c>
      <c r="T67" s="228">
        <v>2.7569187899874729E-2</v>
      </c>
      <c r="U67" s="228">
        <v>3.8366219342567467E-2</v>
      </c>
      <c r="V67" s="228">
        <v>2.0697017908600911E-2</v>
      </c>
      <c r="W67" s="228">
        <v>2.2520670728693879E-2</v>
      </c>
      <c r="DA67" s="69" t="s">
        <v>1319</v>
      </c>
    </row>
    <row r="68" spans="1:105" ht="12" customHeight="1" x14ac:dyDescent="0.25">
      <c r="A68" s="37" t="s">
        <v>162</v>
      </c>
      <c r="B68" s="228">
        <v>0.44875335343509132</v>
      </c>
      <c r="C68" s="228">
        <v>0.61825078330065153</v>
      </c>
      <c r="D68" s="228">
        <v>0.30758387490488798</v>
      </c>
      <c r="E68" s="228">
        <v>0.42995474384663529</v>
      </c>
      <c r="F68" s="228">
        <v>0.51732880301711814</v>
      </c>
      <c r="G68" s="228">
        <v>0.68955079596070867</v>
      </c>
      <c r="H68" s="228">
        <v>0.62758739235639505</v>
      </c>
      <c r="I68" s="228">
        <v>0.63892195227053006</v>
      </c>
      <c r="J68" s="228">
        <v>0.5663801164970983</v>
      </c>
      <c r="K68" s="228">
        <v>0.26410934425378102</v>
      </c>
      <c r="L68" s="228">
        <v>0.1909912347017049</v>
      </c>
      <c r="M68" s="228">
        <v>9.0653849286216961E-2</v>
      </c>
      <c r="N68" s="228">
        <v>0.64008798508994758</v>
      </c>
      <c r="O68" s="228">
        <v>1.5052926904644739</v>
      </c>
      <c r="P68" s="228">
        <v>4.4060009935953499E-2</v>
      </c>
      <c r="Q68" s="228">
        <v>7.1551033627334629E-2</v>
      </c>
      <c r="R68" s="228">
        <v>7.1153209067665965E-2</v>
      </c>
      <c r="S68" s="228">
        <v>6.3799972766424365E-2</v>
      </c>
      <c r="T68" s="228">
        <v>0.1116247762989018</v>
      </c>
      <c r="U68" s="228">
        <v>0.1356514467387594</v>
      </c>
      <c r="V68" s="228">
        <v>9.1146713275732996E-2</v>
      </c>
      <c r="W68" s="228">
        <v>0.20659152628709629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5.2005657771429092</v>
      </c>
      <c r="C72" s="263">
        <f t="shared" si="3"/>
        <v>7.4256866833386699</v>
      </c>
      <c r="D72" s="263">
        <f t="shared" si="3"/>
        <v>4.1753807415121411</v>
      </c>
      <c r="E72" s="263">
        <f t="shared" si="3"/>
        <v>5.1063191069555867</v>
      </c>
      <c r="F72" s="263">
        <f t="shared" si="3"/>
        <v>5.9985291503932192</v>
      </c>
      <c r="G72" s="263">
        <f t="shared" si="3"/>
        <v>7.5944868299324044</v>
      </c>
      <c r="H72" s="263">
        <f t="shared" si="3"/>
        <v>7.2020303987567207</v>
      </c>
      <c r="I72" s="263">
        <f t="shared" si="3"/>
        <v>6.9218385934967719</v>
      </c>
      <c r="J72" s="263">
        <f t="shared" si="3"/>
        <v>7.0047541660061734</v>
      </c>
      <c r="K72" s="263">
        <f t="shared" si="3"/>
        <v>7.9160321273657104</v>
      </c>
      <c r="L72" s="263">
        <f t="shared" si="3"/>
        <v>3.056936641385307</v>
      </c>
      <c r="M72" s="263">
        <f t="shared" si="3"/>
        <v>1.389193385417937</v>
      </c>
      <c r="N72" s="263">
        <f t="shared" si="3"/>
        <v>6.4838697311210769</v>
      </c>
      <c r="O72" s="263">
        <f t="shared" si="3"/>
        <v>15.86912570381803</v>
      </c>
      <c r="P72" s="263">
        <f t="shared" si="3"/>
        <v>0.62521247805873847</v>
      </c>
      <c r="Q72" s="263">
        <f t="shared" si="3"/>
        <v>1.6948161627705129</v>
      </c>
      <c r="R72" s="263">
        <f t="shared" si="3"/>
        <v>1.054408044190777</v>
      </c>
      <c r="S72" s="263">
        <f t="shared" si="3"/>
        <v>0.66361905473017879</v>
      </c>
      <c r="T72" s="263">
        <f t="shared" si="3"/>
        <v>0.740366151503977</v>
      </c>
      <c r="U72" s="263">
        <f t="shared" si="3"/>
        <v>1.3658011452164649</v>
      </c>
      <c r="V72" s="263">
        <f t="shared" si="3"/>
        <v>0.54109947566134431</v>
      </c>
      <c r="W72" s="263">
        <f t="shared" si="3"/>
        <v>0.84156289739858003</v>
      </c>
      <c r="DA72" s="70"/>
    </row>
    <row r="73" spans="1:105" ht="12" customHeight="1" x14ac:dyDescent="0.25">
      <c r="A73" s="60" t="s">
        <v>1054</v>
      </c>
      <c r="B73" s="264">
        <v>5.2005657771429092</v>
      </c>
      <c r="C73" s="264">
        <v>7.4256866833386699</v>
      </c>
      <c r="D73" s="264">
        <v>4.1753807415121411</v>
      </c>
      <c r="E73" s="264">
        <v>5.1063191069555867</v>
      </c>
      <c r="F73" s="264">
        <v>5.9985291503932192</v>
      </c>
      <c r="G73" s="264">
        <v>7.5944868299324044</v>
      </c>
      <c r="H73" s="264">
        <v>7.2020303987567207</v>
      </c>
      <c r="I73" s="264">
        <v>6.9218385934967719</v>
      </c>
      <c r="J73" s="264">
        <v>7.0047541660061734</v>
      </c>
      <c r="K73" s="264">
        <v>7.9160321273657104</v>
      </c>
      <c r="L73" s="264">
        <v>3.056936641385307</v>
      </c>
      <c r="M73" s="264">
        <v>1.389193385417937</v>
      </c>
      <c r="N73" s="264">
        <v>6.4838697311210769</v>
      </c>
      <c r="O73" s="264">
        <v>15.86912570381803</v>
      </c>
      <c r="P73" s="264">
        <v>0.62521247805873847</v>
      </c>
      <c r="Q73" s="264">
        <v>1.6948161627705129</v>
      </c>
      <c r="R73" s="264">
        <v>1.054408044190777</v>
      </c>
      <c r="S73" s="264">
        <v>0.66361905473017879</v>
      </c>
      <c r="T73" s="264">
        <v>0.740366151503977</v>
      </c>
      <c r="U73" s="264">
        <v>1.3658011452164649</v>
      </c>
      <c r="V73" s="264">
        <v>0.54109947566134431</v>
      </c>
      <c r="W73" s="264">
        <v>0.84156289739858003</v>
      </c>
      <c r="DA73" s="72" t="s">
        <v>1324</v>
      </c>
    </row>
    <row r="74" spans="1:105" ht="12" customHeight="1" x14ac:dyDescent="0.25">
      <c r="A74" s="64" t="s">
        <v>30</v>
      </c>
      <c r="B74" s="231">
        <v>0.1559833882327788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0.21716412971276269</v>
      </c>
      <c r="E76" s="231">
        <v>0.1185278311236052</v>
      </c>
      <c r="F76" s="231">
        <v>0.13235884166201009</v>
      </c>
      <c r="G76" s="231">
        <v>0.16832031251699461</v>
      </c>
      <c r="H76" s="231">
        <v>0.31615434738755782</v>
      </c>
      <c r="I76" s="231">
        <v>0.32534408855706543</v>
      </c>
      <c r="J76" s="231">
        <v>0.36447945710569152</v>
      </c>
      <c r="K76" s="231">
        <v>0.90116861142217386</v>
      </c>
      <c r="L76" s="231">
        <v>0.5809572859314619</v>
      </c>
      <c r="M76" s="231">
        <v>0.35950239467138612</v>
      </c>
      <c r="N76" s="231">
        <v>1.1879697949830721</v>
      </c>
      <c r="O76" s="231">
        <v>0.56455201238191721</v>
      </c>
      <c r="P76" s="231">
        <v>0.24794108256495809</v>
      </c>
      <c r="Q76" s="231">
        <v>0.29684584030276379</v>
      </c>
      <c r="R76" s="231">
        <v>0.20983419790554461</v>
      </c>
      <c r="S76" s="231">
        <v>0.1684079691131406</v>
      </c>
      <c r="T76" s="231">
        <v>0.11929630058761841</v>
      </c>
      <c r="U76" s="231">
        <v>0.37765533276133118</v>
      </c>
      <c r="V76" s="231">
        <v>0.1097891379247079</v>
      </c>
      <c r="W76" s="231">
        <v>8.922554653072147E-2</v>
      </c>
      <c r="DA76" s="73" t="s">
        <v>1327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0.12343281940750191</v>
      </c>
      <c r="F77" s="231">
        <v>0</v>
      </c>
      <c r="G77" s="231">
        <v>0</v>
      </c>
      <c r="H77" s="231">
        <v>0.16485876822940251</v>
      </c>
      <c r="I77" s="231">
        <v>0</v>
      </c>
      <c r="J77" s="231">
        <v>0</v>
      </c>
      <c r="K77" s="231">
        <v>0.96273842279824084</v>
      </c>
      <c r="L77" s="231">
        <v>0.30957899990787913</v>
      </c>
      <c r="M77" s="231">
        <v>0.1911260619740168</v>
      </c>
      <c r="N77" s="231">
        <v>0</v>
      </c>
      <c r="O77" s="231">
        <v>0</v>
      </c>
      <c r="P77" s="231">
        <v>0</v>
      </c>
      <c r="Q77" s="231">
        <v>1.0629245130126801</v>
      </c>
      <c r="R77" s="231">
        <v>0.53455226468015793</v>
      </c>
      <c r="S77" s="231">
        <v>0.25776966114705568</v>
      </c>
      <c r="T77" s="231">
        <v>0.1230110193169625</v>
      </c>
      <c r="U77" s="231">
        <v>0.21785959918216211</v>
      </c>
      <c r="V77" s="231">
        <v>7.9815271627403178E-2</v>
      </c>
      <c r="W77" s="231">
        <v>7.3951286646800271E-2</v>
      </c>
      <c r="DA77" s="73" t="s">
        <v>1328</v>
      </c>
    </row>
    <row r="78" spans="1:105" ht="12" customHeight="1" x14ac:dyDescent="0.25">
      <c r="A78" s="64" t="s">
        <v>70</v>
      </c>
      <c r="B78" s="231">
        <v>0.15717072092629961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1329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1330</v>
      </c>
    </row>
    <row r="80" spans="1:105" ht="12" customHeight="1" x14ac:dyDescent="0.25">
      <c r="A80" s="64" t="s">
        <v>162</v>
      </c>
      <c r="B80" s="231">
        <v>4.8874116679838311</v>
      </c>
      <c r="C80" s="231">
        <v>7.4256866833386699</v>
      </c>
      <c r="D80" s="231">
        <v>3.958216611799378</v>
      </c>
      <c r="E80" s="231">
        <v>4.3212603454045766</v>
      </c>
      <c r="F80" s="231">
        <v>5.8661703087312089</v>
      </c>
      <c r="G80" s="231">
        <v>7.4261665174154086</v>
      </c>
      <c r="H80" s="231">
        <v>6.7210172831397603</v>
      </c>
      <c r="I80" s="231">
        <v>6.5964945049397068</v>
      </c>
      <c r="J80" s="231">
        <v>5.8873025572424273</v>
      </c>
      <c r="K80" s="231">
        <v>5.5903411650470183</v>
      </c>
      <c r="L80" s="231">
        <v>2.166400355545965</v>
      </c>
      <c r="M80" s="231">
        <v>0.83856492877253441</v>
      </c>
      <c r="N80" s="231">
        <v>5.1309948915918504</v>
      </c>
      <c r="O80" s="231">
        <v>15.30457369143611</v>
      </c>
      <c r="P80" s="231">
        <v>0.37727139549378041</v>
      </c>
      <c r="Q80" s="231">
        <v>0.33504580945506901</v>
      </c>
      <c r="R80" s="231">
        <v>0.31002158160507448</v>
      </c>
      <c r="S80" s="231">
        <v>0.23744142446998251</v>
      </c>
      <c r="T80" s="231">
        <v>0.49805883159939618</v>
      </c>
      <c r="U80" s="231">
        <v>0.77028621327297164</v>
      </c>
      <c r="V80" s="231">
        <v>0.3514950661092332</v>
      </c>
      <c r="W80" s="231">
        <v>0.67838606422105829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0.54309811101990313</v>
      </c>
      <c r="F81" s="231">
        <v>0</v>
      </c>
      <c r="G81" s="231">
        <v>0</v>
      </c>
      <c r="H81" s="231">
        <v>0</v>
      </c>
      <c r="I81" s="231">
        <v>0</v>
      </c>
      <c r="J81" s="231">
        <v>0.75297215165805398</v>
      </c>
      <c r="K81" s="231">
        <v>0.46178392809827729</v>
      </c>
      <c r="L81" s="231">
        <v>0</v>
      </c>
      <c r="M81" s="231">
        <v>0</v>
      </c>
      <c r="N81" s="231">
        <v>0.16490504454615551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4.0249202366617061</v>
      </c>
      <c r="C85" s="263">
        <v>5.2587908871945377</v>
      </c>
      <c r="D85" s="263">
        <v>3.6055275069100872</v>
      </c>
      <c r="E85" s="263">
        <v>3.6719197382744739</v>
      </c>
      <c r="F85" s="263">
        <v>4.2075473689881999</v>
      </c>
      <c r="G85" s="263">
        <v>5.7411781136848603</v>
      </c>
      <c r="H85" s="263">
        <v>5.4140432268151599</v>
      </c>
      <c r="I85" s="263">
        <v>5.2665675397676557</v>
      </c>
      <c r="J85" s="263">
        <v>5.3229412429632772</v>
      </c>
      <c r="K85" s="263">
        <v>8.0399209422818565</v>
      </c>
      <c r="L85" s="263">
        <v>4.0417074330566933</v>
      </c>
      <c r="M85" s="263">
        <v>2.292507178535331</v>
      </c>
      <c r="N85" s="263">
        <v>8.9695299214249395</v>
      </c>
      <c r="O85" s="263">
        <v>13.103853162766541</v>
      </c>
      <c r="P85" s="263">
        <v>1.174502409414828</v>
      </c>
      <c r="Q85" s="263">
        <v>3.162105052789892</v>
      </c>
      <c r="R85" s="263">
        <v>1.996364212851669</v>
      </c>
      <c r="S85" s="263">
        <v>1.6022766288827739</v>
      </c>
      <c r="T85" s="263">
        <v>1.8055589694795879</v>
      </c>
      <c r="U85" s="263">
        <v>2.895575919113325</v>
      </c>
      <c r="V85" s="263">
        <v>2.4549516402466791</v>
      </c>
      <c r="W85" s="263">
        <v>3.5059267394085838</v>
      </c>
      <c r="DA85" s="70" t="s">
        <v>1336</v>
      </c>
    </row>
    <row r="86" spans="1:105" ht="12" customHeight="1" x14ac:dyDescent="0.25">
      <c r="A86" s="60" t="s">
        <v>1014</v>
      </c>
      <c r="B86" s="264">
        <v>4.0249202366617061</v>
      </c>
      <c r="C86" s="264">
        <v>5.2587908871945377</v>
      </c>
      <c r="D86" s="264">
        <v>3.6055275069100872</v>
      </c>
      <c r="E86" s="264">
        <v>3.6719197382744739</v>
      </c>
      <c r="F86" s="264">
        <v>4.2075473689881999</v>
      </c>
      <c r="G86" s="264">
        <v>5.7411781136848603</v>
      </c>
      <c r="H86" s="264">
        <v>5.4140432268151599</v>
      </c>
      <c r="I86" s="264">
        <v>5.2665675397676557</v>
      </c>
      <c r="J86" s="264">
        <v>5.3229412429632772</v>
      </c>
      <c r="K86" s="264">
        <v>8.0399209422818565</v>
      </c>
      <c r="L86" s="264">
        <v>4.0417074330566933</v>
      </c>
      <c r="M86" s="264">
        <v>2.292507178535331</v>
      </c>
      <c r="N86" s="264">
        <v>8.9695299214249395</v>
      </c>
      <c r="O86" s="264">
        <v>13.103853162766541</v>
      </c>
      <c r="P86" s="264">
        <v>1.174502409414828</v>
      </c>
      <c r="Q86" s="264">
        <v>3.162105052789892</v>
      </c>
      <c r="R86" s="264">
        <v>1.996364212851669</v>
      </c>
      <c r="S86" s="264">
        <v>1.6022766288827739</v>
      </c>
      <c r="T86" s="264">
        <v>1.8055589694795879</v>
      </c>
      <c r="U86" s="264">
        <v>2.895575919113325</v>
      </c>
      <c r="V86" s="264">
        <v>2.4549516402466791</v>
      </c>
      <c r="W86" s="264">
        <v>3.5059267394085838</v>
      </c>
      <c r="DA86" s="72" t="s">
        <v>1337</v>
      </c>
    </row>
    <row r="87" spans="1:105" ht="12" customHeight="1" x14ac:dyDescent="0.25">
      <c r="A87" s="59" t="s">
        <v>30</v>
      </c>
      <c r="B87" s="232">
        <v>0.12072161429829729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1338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0.18752571122651451</v>
      </c>
      <c r="E88" s="297">
        <v>9.537663922594819E-2</v>
      </c>
      <c r="F88" s="297">
        <v>9.2840441720752412E-2</v>
      </c>
      <c r="G88" s="297">
        <v>0.127244528294187</v>
      </c>
      <c r="H88" s="297">
        <v>0.23766538161200471</v>
      </c>
      <c r="I88" s="297">
        <v>0.24754212235745529</v>
      </c>
      <c r="J88" s="297">
        <v>0.31032795609125963</v>
      </c>
      <c r="K88" s="297">
        <v>0.97197251792772732</v>
      </c>
      <c r="L88" s="297">
        <v>0.76810861862467872</v>
      </c>
      <c r="M88" s="297">
        <v>0.59326644449638377</v>
      </c>
      <c r="N88" s="297">
        <v>1.686277918990136</v>
      </c>
      <c r="O88" s="297">
        <v>0.46617607113775189</v>
      </c>
      <c r="P88" s="297">
        <v>0.46577349154906839</v>
      </c>
      <c r="Q88" s="297">
        <v>0.55384044130580423</v>
      </c>
      <c r="R88" s="297">
        <v>0.3972897263436187</v>
      </c>
      <c r="S88" s="297">
        <v>0.40661302761613749</v>
      </c>
      <c r="T88" s="297">
        <v>0.29093240569433337</v>
      </c>
      <c r="U88" s="297">
        <v>0.80065073242790918</v>
      </c>
      <c r="V88" s="297">
        <v>0.4981099342225534</v>
      </c>
      <c r="W88" s="297">
        <v>0.37171105141086652</v>
      </c>
      <c r="DA88" s="122" t="s">
        <v>1339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9.9323571296888125E-2</v>
      </c>
      <c r="F89" s="297">
        <v>0</v>
      </c>
      <c r="G89" s="297">
        <v>0</v>
      </c>
      <c r="H89" s="297">
        <v>0.1239306762253554</v>
      </c>
      <c r="I89" s="297">
        <v>0</v>
      </c>
      <c r="J89" s="297">
        <v>0</v>
      </c>
      <c r="K89" s="297">
        <v>1.03837980712202</v>
      </c>
      <c r="L89" s="297">
        <v>0.40930771286084472</v>
      </c>
      <c r="M89" s="297">
        <v>0.31540451723991109</v>
      </c>
      <c r="N89" s="297">
        <v>0</v>
      </c>
      <c r="O89" s="297">
        <v>0</v>
      </c>
      <c r="P89" s="297">
        <v>0</v>
      </c>
      <c r="Q89" s="297">
        <v>1.9831525372269769</v>
      </c>
      <c r="R89" s="297">
        <v>1.012094906697427</v>
      </c>
      <c r="S89" s="297">
        <v>0.6223725806952437</v>
      </c>
      <c r="T89" s="297">
        <v>0.29999163092665421</v>
      </c>
      <c r="U89" s="297">
        <v>0.46187471093353788</v>
      </c>
      <c r="V89" s="297">
        <v>0.36211942685574028</v>
      </c>
      <c r="W89" s="297">
        <v>0.30807892561581401</v>
      </c>
      <c r="DA89" s="122" t="s">
        <v>1340</v>
      </c>
    </row>
    <row r="90" spans="1:105" ht="12" customHeight="1" x14ac:dyDescent="0.25">
      <c r="A90" s="59" t="s">
        <v>70</v>
      </c>
      <c r="B90" s="297">
        <v>0.12164053727525601</v>
      </c>
      <c r="C90" s="297">
        <v>0</v>
      </c>
      <c r="D90" s="297">
        <v>0</v>
      </c>
      <c r="E90" s="297">
        <v>0</v>
      </c>
      <c r="F90" s="297">
        <v>0</v>
      </c>
      <c r="G90" s="297">
        <v>0</v>
      </c>
      <c r="H90" s="297">
        <v>0</v>
      </c>
      <c r="I90" s="297">
        <v>0</v>
      </c>
      <c r="J90" s="297">
        <v>0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0</v>
      </c>
      <c r="U90" s="297">
        <v>0</v>
      </c>
      <c r="V90" s="297">
        <v>0</v>
      </c>
      <c r="W90" s="297">
        <v>0</v>
      </c>
      <c r="DA90" s="122" t="s">
        <v>1341</v>
      </c>
    </row>
    <row r="91" spans="1:105" ht="12" customHeight="1" x14ac:dyDescent="0.25">
      <c r="A91" s="59" t="s">
        <v>162</v>
      </c>
      <c r="B91" s="297">
        <v>3.7825580850881528</v>
      </c>
      <c r="C91" s="297">
        <v>5.2587908871945377</v>
      </c>
      <c r="D91" s="297">
        <v>3.4180017956835722</v>
      </c>
      <c r="E91" s="297">
        <v>3.4772195277516378</v>
      </c>
      <c r="F91" s="297">
        <v>4.1147069272674477</v>
      </c>
      <c r="G91" s="297">
        <v>5.6139335853906731</v>
      </c>
      <c r="H91" s="297">
        <v>5.0524471689777997</v>
      </c>
      <c r="I91" s="297">
        <v>5.0190254174102007</v>
      </c>
      <c r="J91" s="297">
        <v>5.0126132868720177</v>
      </c>
      <c r="K91" s="297">
        <v>6.0295686172321092</v>
      </c>
      <c r="L91" s="297">
        <v>2.8642911015711698</v>
      </c>
      <c r="M91" s="297">
        <v>1.3838362167990359</v>
      </c>
      <c r="N91" s="297">
        <v>7.2832520024348044</v>
      </c>
      <c r="O91" s="297">
        <v>12.63767709162879</v>
      </c>
      <c r="P91" s="297">
        <v>0.70872891786575942</v>
      </c>
      <c r="Q91" s="297">
        <v>0.62511207425711102</v>
      </c>
      <c r="R91" s="297">
        <v>0.58697957981062365</v>
      </c>
      <c r="S91" s="297">
        <v>0.57329102057139281</v>
      </c>
      <c r="T91" s="297">
        <v>1.214634932858601</v>
      </c>
      <c r="U91" s="297">
        <v>1.633050475751878</v>
      </c>
      <c r="V91" s="297">
        <v>1.594722279168385</v>
      </c>
      <c r="W91" s="297">
        <v>2.8261367623819038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0.59542953519231701</v>
      </c>
      <c r="C93" s="263">
        <f t="shared" si="4"/>
        <v>0.82604865384471338</v>
      </c>
      <c r="D93" s="263">
        <f t="shared" si="4"/>
        <v>0.42151608700646348</v>
      </c>
      <c r="E93" s="263">
        <f t="shared" si="4"/>
        <v>0.58045563840834125</v>
      </c>
      <c r="F93" s="263">
        <f t="shared" si="4"/>
        <v>0.68649029006008577</v>
      </c>
      <c r="G93" s="263">
        <f t="shared" si="4"/>
        <v>0.90623188943144684</v>
      </c>
      <c r="H93" s="263">
        <f t="shared" si="4"/>
        <v>0.84014744569395994</v>
      </c>
      <c r="I93" s="263">
        <f t="shared" si="4"/>
        <v>0.83717042689904964</v>
      </c>
      <c r="J93" s="263">
        <f t="shared" si="4"/>
        <v>0.76117626284875817</v>
      </c>
      <c r="K93" s="263">
        <f t="shared" si="4"/>
        <v>0.46289225695025021</v>
      </c>
      <c r="L93" s="263">
        <f t="shared" si="4"/>
        <v>0.27784635100450417</v>
      </c>
      <c r="M93" s="263">
        <f t="shared" si="4"/>
        <v>0.13152779858650532</v>
      </c>
      <c r="N93" s="263">
        <f t="shared" si="4"/>
        <v>0.82881478546320653</v>
      </c>
      <c r="O93" s="263">
        <f t="shared" si="4"/>
        <v>1.9627425494287105</v>
      </c>
      <c r="P93" s="263">
        <f t="shared" si="4"/>
        <v>6.0974872696895777E-2</v>
      </c>
      <c r="Q93" s="263">
        <f t="shared" si="4"/>
        <v>0.16455719690947543</v>
      </c>
      <c r="R93" s="263">
        <f t="shared" si="4"/>
        <v>0.13730088341339278</v>
      </c>
      <c r="S93" s="263">
        <f t="shared" si="4"/>
        <v>0.10250372041054756</v>
      </c>
      <c r="T93" s="263">
        <f t="shared" si="4"/>
        <v>0.14478651786760668</v>
      </c>
      <c r="U93" s="263">
        <f t="shared" si="4"/>
        <v>0.18451019809964636</v>
      </c>
      <c r="V93" s="263">
        <f t="shared" si="4"/>
        <v>0.11295051433999098</v>
      </c>
      <c r="W93" s="263">
        <f t="shared" si="4"/>
        <v>0.24615533531691466</v>
      </c>
      <c r="DA93" s="70"/>
    </row>
    <row r="94" spans="1:105" ht="12" customHeight="1" x14ac:dyDescent="0.25">
      <c r="A94" s="60" t="s">
        <v>1024</v>
      </c>
      <c r="B94" s="264">
        <v>0.48136043359457381</v>
      </c>
      <c r="C94" s="264">
        <v>0.66317379656714315</v>
      </c>
      <c r="D94" s="264">
        <v>0.3299333726590894</v>
      </c>
      <c r="E94" s="264">
        <v>0.46845374131440359</v>
      </c>
      <c r="F94" s="264">
        <v>0.55491867642901282</v>
      </c>
      <c r="G94" s="264">
        <v>0.73965457324908934</v>
      </c>
      <c r="H94" s="264">
        <v>0.68217826071094689</v>
      </c>
      <c r="I94" s="264">
        <v>0.6853469631453547</v>
      </c>
      <c r="J94" s="264">
        <v>0.60753413065206818</v>
      </c>
      <c r="K94" s="264">
        <v>0.28926217290128831</v>
      </c>
      <c r="L94" s="264">
        <v>0.21079556628861229</v>
      </c>
      <c r="M94" s="264">
        <v>0.1010572597623221</v>
      </c>
      <c r="N94" s="264">
        <v>0.68659772162825805</v>
      </c>
      <c r="O94" s="264">
        <v>1.614669476277302</v>
      </c>
      <c r="P94" s="264">
        <v>4.7261475205932893E-2</v>
      </c>
      <c r="Q94" s="264">
        <v>0.1273831344429919</v>
      </c>
      <c r="R94" s="264">
        <v>0.1141735193010303</v>
      </c>
      <c r="S94" s="264">
        <v>8.7947913865629238E-2</v>
      </c>
      <c r="T94" s="264">
        <v>0.12854734209818991</v>
      </c>
      <c r="U94" s="264">
        <v>0.1545527441855451</v>
      </c>
      <c r="V94" s="264">
        <v>0.101082049694283</v>
      </c>
      <c r="W94" s="264">
        <v>0.2276965122276722</v>
      </c>
      <c r="DA94" s="72" t="s">
        <v>1344</v>
      </c>
    </row>
    <row r="95" spans="1:105" ht="12" customHeight="1" x14ac:dyDescent="0.25">
      <c r="A95" s="60" t="s">
        <v>1026</v>
      </c>
      <c r="B95" s="264">
        <v>0.11406910159774319</v>
      </c>
      <c r="C95" s="264">
        <v>0.1628748572775702</v>
      </c>
      <c r="D95" s="264">
        <v>9.1582714347374111E-2</v>
      </c>
      <c r="E95" s="264">
        <v>0.1120018970939376</v>
      </c>
      <c r="F95" s="264">
        <v>0.131571613631073</v>
      </c>
      <c r="G95" s="264">
        <v>0.16657731618235749</v>
      </c>
      <c r="H95" s="264">
        <v>0.15796918498301299</v>
      </c>
      <c r="I95" s="264">
        <v>0.15182346375369499</v>
      </c>
      <c r="J95" s="264">
        <v>0.15364213219669001</v>
      </c>
      <c r="K95" s="264">
        <v>0.17363008404896191</v>
      </c>
      <c r="L95" s="264">
        <v>6.7050784715891876E-2</v>
      </c>
      <c r="M95" s="264">
        <v>3.0470538824183199E-2</v>
      </c>
      <c r="N95" s="264">
        <v>0.1422170638349485</v>
      </c>
      <c r="O95" s="264">
        <v>0.34807307315140862</v>
      </c>
      <c r="P95" s="264">
        <v>1.371339749096288E-2</v>
      </c>
      <c r="Q95" s="264">
        <v>3.7174062466483519E-2</v>
      </c>
      <c r="R95" s="264">
        <v>2.3127364112362481E-2</v>
      </c>
      <c r="S95" s="264">
        <v>1.455580654491832E-2</v>
      </c>
      <c r="T95" s="264">
        <v>1.6239175769416778E-2</v>
      </c>
      <c r="U95" s="264">
        <v>2.9957453914101269E-2</v>
      </c>
      <c r="V95" s="264">
        <v>1.1868464645707981E-2</v>
      </c>
      <c r="W95" s="264">
        <v>1.845882308924247E-2</v>
      </c>
      <c r="DA95" s="72" t="s">
        <v>1345</v>
      </c>
    </row>
    <row r="96" spans="1:105" ht="12" customHeight="1" x14ac:dyDescent="0.25">
      <c r="A96" s="64" t="s">
        <v>30</v>
      </c>
      <c r="B96" s="231">
        <v>3.4213363934529699E-3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4.7632735046761994E-3</v>
      </c>
      <c r="E98" s="231">
        <v>2.599786982797571E-3</v>
      </c>
      <c r="F98" s="231">
        <v>2.903156080298249E-3</v>
      </c>
      <c r="G98" s="231">
        <v>3.6919342341273339E-3</v>
      </c>
      <c r="H98" s="231">
        <v>6.9345228804186133E-3</v>
      </c>
      <c r="I98" s="231">
        <v>7.1360904721081133E-3</v>
      </c>
      <c r="J98" s="231">
        <v>7.9944848319407989E-3</v>
      </c>
      <c r="K98" s="231">
        <v>1.9766213580993661E-2</v>
      </c>
      <c r="L98" s="231">
        <v>1.2742705027234961E-2</v>
      </c>
      <c r="M98" s="231">
        <v>7.8853180480165704E-3</v>
      </c>
      <c r="N98" s="231">
        <v>2.6056904776507041E-2</v>
      </c>
      <c r="O98" s="231">
        <v>1.2382872098385849E-2</v>
      </c>
      <c r="P98" s="231">
        <v>5.4383345484564664E-3</v>
      </c>
      <c r="Q98" s="231">
        <v>6.5110104875869788E-3</v>
      </c>
      <c r="R98" s="231">
        <v>4.6024989328600063E-3</v>
      </c>
      <c r="S98" s="231">
        <v>3.693856892084174E-3</v>
      </c>
      <c r="T98" s="231">
        <v>2.616642576039089E-3</v>
      </c>
      <c r="U98" s="231">
        <v>8.2834842145479894E-3</v>
      </c>
      <c r="V98" s="231">
        <v>2.4081126679148242E-3</v>
      </c>
      <c r="W98" s="231">
        <v>1.9570712819478192E-3</v>
      </c>
      <c r="DA98" s="73" t="s">
        <v>1348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2.707372893805687E-3</v>
      </c>
      <c r="F99" s="231">
        <v>0</v>
      </c>
      <c r="G99" s="231">
        <v>0</v>
      </c>
      <c r="H99" s="231">
        <v>3.6160087937143199E-3</v>
      </c>
      <c r="I99" s="231">
        <v>0</v>
      </c>
      <c r="J99" s="231">
        <v>0</v>
      </c>
      <c r="K99" s="231">
        <v>2.111668454322595E-2</v>
      </c>
      <c r="L99" s="231">
        <v>6.7902993455492954E-3</v>
      </c>
      <c r="M99" s="231">
        <v>4.1921550684179696E-3</v>
      </c>
      <c r="N99" s="231">
        <v>0</v>
      </c>
      <c r="O99" s="231">
        <v>0</v>
      </c>
      <c r="P99" s="231">
        <v>0</v>
      </c>
      <c r="Q99" s="231">
        <v>2.3314164162381929E-2</v>
      </c>
      <c r="R99" s="231">
        <v>1.172485825621143E-2</v>
      </c>
      <c r="S99" s="231">
        <v>5.6539143866675724E-3</v>
      </c>
      <c r="T99" s="231">
        <v>2.6981211393921289E-3</v>
      </c>
      <c r="U99" s="231">
        <v>4.7785279175540686E-3</v>
      </c>
      <c r="V99" s="231">
        <v>1.7506665079274389E-3</v>
      </c>
      <c r="W99" s="231">
        <v>1.6220459833183811E-3</v>
      </c>
      <c r="DA99" s="73" t="s">
        <v>1349</v>
      </c>
    </row>
    <row r="100" spans="1:105" ht="12" customHeight="1" x14ac:dyDescent="0.25">
      <c r="A100" s="64" t="s">
        <v>70</v>
      </c>
      <c r="B100" s="231">
        <v>3.4473793240592529E-3</v>
      </c>
      <c r="C100" s="231">
        <v>0</v>
      </c>
      <c r="D100" s="231">
        <v>0</v>
      </c>
      <c r="E100" s="231">
        <v>0</v>
      </c>
      <c r="F100" s="231">
        <v>0</v>
      </c>
      <c r="G100" s="231">
        <v>0</v>
      </c>
      <c r="H100" s="231">
        <v>0</v>
      </c>
      <c r="I100" s="231">
        <v>0</v>
      </c>
      <c r="J100" s="231">
        <v>0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1350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1351</v>
      </c>
    </row>
    <row r="102" spans="1:105" ht="12" customHeight="1" x14ac:dyDescent="0.25">
      <c r="A102" s="64" t="s">
        <v>162</v>
      </c>
      <c r="B102" s="231">
        <v>0.10720038588023099</v>
      </c>
      <c r="C102" s="231">
        <v>0.1628748572775702</v>
      </c>
      <c r="D102" s="231">
        <v>8.6819440842697909E-2</v>
      </c>
      <c r="E102" s="231">
        <v>9.4782434545238103E-2</v>
      </c>
      <c r="F102" s="231">
        <v>0.1286684575507748</v>
      </c>
      <c r="G102" s="231">
        <v>0.1628853819482301</v>
      </c>
      <c r="H102" s="231">
        <v>0.1474186533088801</v>
      </c>
      <c r="I102" s="231">
        <v>0.1446873732815869</v>
      </c>
      <c r="J102" s="231">
        <v>0.12913197185012459</v>
      </c>
      <c r="K102" s="231">
        <v>0.1226184268497275</v>
      </c>
      <c r="L102" s="231">
        <v>4.7517780343107621E-2</v>
      </c>
      <c r="M102" s="231">
        <v>1.8393065707748658E-2</v>
      </c>
      <c r="N102" s="231">
        <v>0.1125431352409579</v>
      </c>
      <c r="O102" s="231">
        <v>0.33569020105302272</v>
      </c>
      <c r="P102" s="231">
        <v>8.2750629425064181E-3</v>
      </c>
      <c r="Q102" s="231">
        <v>7.3488878165146104E-3</v>
      </c>
      <c r="R102" s="231">
        <v>6.800006923291046E-3</v>
      </c>
      <c r="S102" s="231">
        <v>5.2080352661665798E-3</v>
      </c>
      <c r="T102" s="231">
        <v>1.092441205398556E-2</v>
      </c>
      <c r="U102" s="231">
        <v>1.6895441781999209E-2</v>
      </c>
      <c r="V102" s="231">
        <v>7.709685469865714E-3</v>
      </c>
      <c r="W102" s="231">
        <v>1.4879705823976269E-2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1.1912302672096231E-2</v>
      </c>
      <c r="F103" s="231">
        <v>0</v>
      </c>
      <c r="G103" s="231">
        <v>0</v>
      </c>
      <c r="H103" s="231">
        <v>0</v>
      </c>
      <c r="I103" s="231">
        <v>0</v>
      </c>
      <c r="J103" s="231">
        <v>1.6515675514624611E-2</v>
      </c>
      <c r="K103" s="231">
        <v>1.012875907501474E-2</v>
      </c>
      <c r="L103" s="231">
        <v>0</v>
      </c>
      <c r="M103" s="231">
        <v>0</v>
      </c>
      <c r="N103" s="231">
        <v>3.6170238174835548E-3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1.0891235761611591</v>
      </c>
      <c r="C110" s="225">
        <v>1.3611931982361569</v>
      </c>
      <c r="D110" s="225">
        <v>1.027775527244299</v>
      </c>
      <c r="E110" s="225">
        <v>1.273621842867519</v>
      </c>
      <c r="F110" s="225">
        <v>1.2080831608988629</v>
      </c>
      <c r="G110" s="225">
        <v>0.87430945490444734</v>
      </c>
      <c r="H110" s="225">
        <v>1.0372901149325171</v>
      </c>
      <c r="I110" s="225">
        <v>1.207601173056448</v>
      </c>
      <c r="J110" s="225">
        <v>1.5072707164232939</v>
      </c>
      <c r="K110" s="225">
        <v>0.54244746168108349</v>
      </c>
      <c r="L110" s="225">
        <v>0.83914192936310383</v>
      </c>
      <c r="M110" s="225">
        <v>0.81420608801686412</v>
      </c>
      <c r="N110" s="225">
        <v>0.97488797297005336</v>
      </c>
      <c r="O110" s="225">
        <v>1.4803272099409519</v>
      </c>
      <c r="P110" s="225">
        <v>0.54971129050345513</v>
      </c>
      <c r="Q110" s="225">
        <v>1.2488664568390611</v>
      </c>
      <c r="R110" s="225">
        <v>1.335890539637443</v>
      </c>
      <c r="S110" s="225">
        <v>0.81088479628578825</v>
      </c>
      <c r="T110" s="225">
        <v>0.81720388664463017</v>
      </c>
      <c r="U110" s="225">
        <v>0.69411637466929377</v>
      </c>
      <c r="V110" s="225">
        <v>0.36818833496981401</v>
      </c>
      <c r="W110" s="225">
        <v>0.41960690615614532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7.7300906485218313E-2</v>
      </c>
      <c r="C115" s="262">
        <v>9.6778241372665927E-2</v>
      </c>
      <c r="D115" s="262">
        <v>6.1799492883010322E-2</v>
      </c>
      <c r="E115" s="262">
        <v>9.3085174952433472E-2</v>
      </c>
      <c r="F115" s="262">
        <v>8.8551403102799547E-2</v>
      </c>
      <c r="G115" s="262">
        <v>6.5070668046331215E-2</v>
      </c>
      <c r="H115" s="262">
        <v>7.6472119822366402E-2</v>
      </c>
      <c r="I115" s="262">
        <v>9.0827534937477708E-2</v>
      </c>
      <c r="J115" s="262">
        <v>0.1022866444252209</v>
      </c>
      <c r="K115" s="262">
        <v>1.7825491779253608E-2</v>
      </c>
      <c r="L115" s="262">
        <v>4.1316324030407497E-2</v>
      </c>
      <c r="M115" s="262">
        <v>3.970974052364043E-2</v>
      </c>
      <c r="N115" s="262">
        <v>6.082999870688327E-2</v>
      </c>
      <c r="O115" s="262">
        <v>0.11056309544802261</v>
      </c>
      <c r="P115" s="262">
        <v>2.198900753905764E-2</v>
      </c>
      <c r="Q115" s="262">
        <v>0.11829329465931231</v>
      </c>
      <c r="R115" s="262">
        <v>0.1261716569481342</v>
      </c>
      <c r="S115" s="262">
        <v>7.0980121987656006E-2</v>
      </c>
      <c r="T115" s="262">
        <v>6.4803131942472031E-2</v>
      </c>
      <c r="U115" s="262">
        <v>4.3748299381706719E-2</v>
      </c>
      <c r="V115" s="262">
        <v>2.146949332004814E-2</v>
      </c>
      <c r="W115" s="262">
        <v>3.1973247832164903E-2</v>
      </c>
      <c r="DA115" s="68" t="s">
        <v>1364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2.5850525926923509E-3</v>
      </c>
      <c r="F116" s="228">
        <v>0</v>
      </c>
      <c r="G116" s="228">
        <v>0</v>
      </c>
      <c r="H116" s="228">
        <v>1.830863550804091E-3</v>
      </c>
      <c r="I116" s="228">
        <v>0</v>
      </c>
      <c r="J116" s="228">
        <v>0</v>
      </c>
      <c r="K116" s="228">
        <v>2.618812363120481E-3</v>
      </c>
      <c r="L116" s="228">
        <v>5.16590182588938E-3</v>
      </c>
      <c r="M116" s="228">
        <v>7.3707222812455699E-3</v>
      </c>
      <c r="N116" s="228">
        <v>0</v>
      </c>
      <c r="O116" s="228">
        <v>0</v>
      </c>
      <c r="P116" s="228">
        <v>0</v>
      </c>
      <c r="Q116" s="228">
        <v>8.9942426242968929E-2</v>
      </c>
      <c r="R116" s="228">
        <v>7.9857250205798175E-2</v>
      </c>
      <c r="S116" s="228">
        <v>3.6946915213210772E-2</v>
      </c>
      <c r="T116" s="228">
        <v>1.2835109132110551E-2</v>
      </c>
      <c r="U116" s="228">
        <v>9.6453244531991642E-3</v>
      </c>
      <c r="V116" s="228">
        <v>3.9729941323333219E-3</v>
      </c>
      <c r="W116" s="228">
        <v>3.1428225818352462E-3</v>
      </c>
      <c r="DA116" s="69" t="s">
        <v>1365</v>
      </c>
    </row>
    <row r="117" spans="1:105" ht="12" customHeight="1" x14ac:dyDescent="0.25">
      <c r="A117" s="37" t="s">
        <v>162</v>
      </c>
      <c r="B117" s="228">
        <v>7.7300906485218313E-2</v>
      </c>
      <c r="C117" s="228">
        <v>9.6778241372665927E-2</v>
      </c>
      <c r="D117" s="228">
        <v>6.1799492883010322E-2</v>
      </c>
      <c r="E117" s="228">
        <v>9.0500122359741114E-2</v>
      </c>
      <c r="F117" s="228">
        <v>8.8551403102799547E-2</v>
      </c>
      <c r="G117" s="228">
        <v>6.5070668046331215E-2</v>
      </c>
      <c r="H117" s="228">
        <v>7.4641256271562317E-2</v>
      </c>
      <c r="I117" s="228">
        <v>9.0827534937477708E-2</v>
      </c>
      <c r="J117" s="228">
        <v>0.1022866444252209</v>
      </c>
      <c r="K117" s="228">
        <v>1.520667941613313E-2</v>
      </c>
      <c r="L117" s="228">
        <v>3.6150422204518133E-2</v>
      </c>
      <c r="M117" s="228">
        <v>3.2339018242394858E-2</v>
      </c>
      <c r="N117" s="228">
        <v>6.082999870688327E-2</v>
      </c>
      <c r="O117" s="228">
        <v>0.11056309544802261</v>
      </c>
      <c r="P117" s="228">
        <v>2.198900753905764E-2</v>
      </c>
      <c r="Q117" s="228">
        <v>2.835086841634336E-2</v>
      </c>
      <c r="R117" s="228">
        <v>4.6314406742336028E-2</v>
      </c>
      <c r="S117" s="228">
        <v>3.403320677444524E-2</v>
      </c>
      <c r="T117" s="228">
        <v>5.1968022810361489E-2</v>
      </c>
      <c r="U117" s="228">
        <v>3.4102974928507557E-2</v>
      </c>
      <c r="V117" s="228">
        <v>1.7496499187714822E-2</v>
      </c>
      <c r="W117" s="228">
        <v>2.8830425250329649E-2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0.42954771735128477</v>
      </c>
      <c r="C121" s="263">
        <f t="shared" si="5"/>
        <v>0.55735719706340858</v>
      </c>
      <c r="D121" s="263">
        <f t="shared" si="5"/>
        <v>0.40225492792386047</v>
      </c>
      <c r="E121" s="263">
        <f t="shared" si="5"/>
        <v>0.51536902738913448</v>
      </c>
      <c r="F121" s="263">
        <f t="shared" si="5"/>
        <v>0.49233136422394302</v>
      </c>
      <c r="G121" s="263">
        <f t="shared" si="5"/>
        <v>0.34363815337239201</v>
      </c>
      <c r="H121" s="263">
        <f t="shared" si="5"/>
        <v>0.410717891675903</v>
      </c>
      <c r="I121" s="263">
        <f t="shared" si="5"/>
        <v>0.4718186759668595</v>
      </c>
      <c r="J121" s="263">
        <f t="shared" si="5"/>
        <v>0.60657956207297836</v>
      </c>
      <c r="K121" s="263">
        <f t="shared" si="5"/>
        <v>0.21854562329169391</v>
      </c>
      <c r="L121" s="263">
        <f t="shared" si="5"/>
        <v>0.27744079293770568</v>
      </c>
      <c r="M121" s="263">
        <f t="shared" si="5"/>
        <v>0.2376223193140668</v>
      </c>
      <c r="N121" s="263">
        <f t="shared" si="5"/>
        <v>0.29545840887012947</v>
      </c>
      <c r="O121" s="263">
        <f t="shared" si="5"/>
        <v>0.55888979371657344</v>
      </c>
      <c r="P121" s="263">
        <f t="shared" si="5"/>
        <v>0.14961413172170199</v>
      </c>
      <c r="Q121" s="263">
        <f t="shared" si="5"/>
        <v>0.3220008316346859</v>
      </c>
      <c r="R121" s="263">
        <f t="shared" si="5"/>
        <v>0.32908968199328209</v>
      </c>
      <c r="S121" s="263">
        <f t="shared" si="5"/>
        <v>0.16974037940111841</v>
      </c>
      <c r="T121" s="263">
        <f t="shared" si="5"/>
        <v>0.1652745903775425</v>
      </c>
      <c r="U121" s="263">
        <f t="shared" si="5"/>
        <v>0.16464147580009389</v>
      </c>
      <c r="V121" s="263">
        <f t="shared" si="5"/>
        <v>4.9804800321278528E-2</v>
      </c>
      <c r="W121" s="263">
        <f t="shared" si="5"/>
        <v>5.6313052101927982E-2</v>
      </c>
      <c r="DA121" s="70"/>
    </row>
    <row r="122" spans="1:105" ht="12" customHeight="1" x14ac:dyDescent="0.25">
      <c r="A122" s="60" t="s">
        <v>1054</v>
      </c>
      <c r="B122" s="264">
        <v>0.42954771735128477</v>
      </c>
      <c r="C122" s="264">
        <v>0.55735719706340858</v>
      </c>
      <c r="D122" s="264">
        <v>0.40225492792386047</v>
      </c>
      <c r="E122" s="264">
        <v>0.51536902738913448</v>
      </c>
      <c r="F122" s="264">
        <v>0.49233136422394302</v>
      </c>
      <c r="G122" s="264">
        <v>0.34363815337239201</v>
      </c>
      <c r="H122" s="264">
        <v>0.410717891675903</v>
      </c>
      <c r="I122" s="264">
        <v>0.4718186759668595</v>
      </c>
      <c r="J122" s="264">
        <v>0.60657956207297836</v>
      </c>
      <c r="K122" s="264">
        <v>0.21854562329169391</v>
      </c>
      <c r="L122" s="264">
        <v>0.27744079293770568</v>
      </c>
      <c r="M122" s="264">
        <v>0.2376223193140668</v>
      </c>
      <c r="N122" s="264">
        <v>0.29545840887012947</v>
      </c>
      <c r="O122" s="264">
        <v>0.55888979371657344</v>
      </c>
      <c r="P122" s="264">
        <v>0.14961413172170199</v>
      </c>
      <c r="Q122" s="264">
        <v>0.3220008316346859</v>
      </c>
      <c r="R122" s="264">
        <v>0.32908968199328209</v>
      </c>
      <c r="S122" s="264">
        <v>0.16974037940111841</v>
      </c>
      <c r="T122" s="264">
        <v>0.1652745903775425</v>
      </c>
      <c r="U122" s="264">
        <v>0.16464147580009389</v>
      </c>
      <c r="V122" s="264">
        <v>4.9804800321278528E-2</v>
      </c>
      <c r="W122" s="264">
        <v>5.6313052101927982E-2</v>
      </c>
      <c r="DA122" s="72" t="s">
        <v>1370</v>
      </c>
    </row>
    <row r="123" spans="1:105" ht="12" customHeight="1" x14ac:dyDescent="0.25">
      <c r="A123" s="64" t="s">
        <v>30</v>
      </c>
      <c r="B123" s="231">
        <v>1.288365751560961E-2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2.092152710212937E-2</v>
      </c>
      <c r="E125" s="231">
        <v>1.196274102053437E-2</v>
      </c>
      <c r="F125" s="231">
        <v>1.086339791785234E-2</v>
      </c>
      <c r="G125" s="231">
        <v>7.6162198531218922E-3</v>
      </c>
      <c r="H125" s="231">
        <v>1.8029672163783799E-2</v>
      </c>
      <c r="I125" s="231">
        <v>2.2176682542245248E-2</v>
      </c>
      <c r="J125" s="231">
        <v>3.1562248186908393E-2</v>
      </c>
      <c r="K125" s="231">
        <v>2.4879441203039799E-2</v>
      </c>
      <c r="L125" s="231">
        <v>5.2726395401744418E-2</v>
      </c>
      <c r="M125" s="231">
        <v>6.1493089239750102E-2</v>
      </c>
      <c r="N125" s="231">
        <v>5.4133670164095732E-2</v>
      </c>
      <c r="O125" s="231">
        <v>1.9882781422954701E-2</v>
      </c>
      <c r="P125" s="231">
        <v>5.9332612652382023E-2</v>
      </c>
      <c r="Q125" s="231">
        <v>5.639821565575294E-2</v>
      </c>
      <c r="R125" s="231">
        <v>6.5491030574456544E-2</v>
      </c>
      <c r="S125" s="231">
        <v>4.3075364348992312E-2</v>
      </c>
      <c r="T125" s="231">
        <v>2.6630940883943011E-2</v>
      </c>
      <c r="U125" s="231">
        <v>4.552473216717548E-2</v>
      </c>
      <c r="V125" s="231">
        <v>1.0105398984359091E-2</v>
      </c>
      <c r="W125" s="231">
        <v>5.9705137502370064E-3</v>
      </c>
      <c r="DA125" s="73" t="s">
        <v>1373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1.245779019162585E-2</v>
      </c>
      <c r="F126" s="231">
        <v>0</v>
      </c>
      <c r="G126" s="231">
        <v>0</v>
      </c>
      <c r="H126" s="231">
        <v>9.4015773278540056E-3</v>
      </c>
      <c r="I126" s="231">
        <v>0</v>
      </c>
      <c r="J126" s="231">
        <v>0</v>
      </c>
      <c r="K126" s="231">
        <v>2.6579259064644721E-2</v>
      </c>
      <c r="L126" s="231">
        <v>2.8096703755162329E-2</v>
      </c>
      <c r="M126" s="231">
        <v>3.269222169091069E-2</v>
      </c>
      <c r="N126" s="231">
        <v>0</v>
      </c>
      <c r="O126" s="231">
        <v>0</v>
      </c>
      <c r="P126" s="231">
        <v>0</v>
      </c>
      <c r="Q126" s="231">
        <v>0.2019467271279031</v>
      </c>
      <c r="R126" s="231">
        <v>0.1668382897509012</v>
      </c>
      <c r="S126" s="231">
        <v>6.5932284146043532E-2</v>
      </c>
      <c r="T126" s="231">
        <v>2.746019086398728E-2</v>
      </c>
      <c r="U126" s="231">
        <v>2.626204118527321E-2</v>
      </c>
      <c r="V126" s="231">
        <v>7.3464932878245029E-3</v>
      </c>
      <c r="W126" s="231">
        <v>4.9484389946596293E-3</v>
      </c>
      <c r="DA126" s="73" t="s">
        <v>1374</v>
      </c>
    </row>
    <row r="127" spans="1:105" ht="12" customHeight="1" x14ac:dyDescent="0.25">
      <c r="A127" s="64" t="s">
        <v>70</v>
      </c>
      <c r="B127" s="231">
        <v>1.298172685461884E-2</v>
      </c>
      <c r="C127" s="231">
        <v>0</v>
      </c>
      <c r="D127" s="231">
        <v>0</v>
      </c>
      <c r="E127" s="231">
        <v>0</v>
      </c>
      <c r="F127" s="231">
        <v>0</v>
      </c>
      <c r="G127" s="231">
        <v>0</v>
      </c>
      <c r="H127" s="231">
        <v>0</v>
      </c>
      <c r="I127" s="231">
        <v>0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1375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1376</v>
      </c>
    </row>
    <row r="129" spans="1:105" ht="12" customHeight="1" x14ac:dyDescent="0.25">
      <c r="A129" s="64" t="s">
        <v>162</v>
      </c>
      <c r="B129" s="231">
        <v>0.40368233298105638</v>
      </c>
      <c r="C129" s="231">
        <v>0.55735719706340858</v>
      </c>
      <c r="D129" s="231">
        <v>0.38133340082173123</v>
      </c>
      <c r="E129" s="231">
        <v>0.43613485461040191</v>
      </c>
      <c r="F129" s="231">
        <v>0.48146796630609062</v>
      </c>
      <c r="G129" s="231">
        <v>0.33602193351927012</v>
      </c>
      <c r="H129" s="231">
        <v>0.38328664218426522</v>
      </c>
      <c r="I129" s="231">
        <v>0.44964199342461431</v>
      </c>
      <c r="J129" s="231">
        <v>0.50981338135944088</v>
      </c>
      <c r="K129" s="231">
        <v>0.15433800351881419</v>
      </c>
      <c r="L129" s="231">
        <v>0.19661769378079899</v>
      </c>
      <c r="M129" s="231">
        <v>0.14343700838340601</v>
      </c>
      <c r="N129" s="231">
        <v>0.2338103091914481</v>
      </c>
      <c r="O129" s="231">
        <v>0.53900701229361869</v>
      </c>
      <c r="P129" s="231">
        <v>9.0281519069319957E-2</v>
      </c>
      <c r="Q129" s="231">
        <v>6.3655888851029852E-2</v>
      </c>
      <c r="R129" s="231">
        <v>9.6760361667924316E-2</v>
      </c>
      <c r="S129" s="231">
        <v>6.0732730906082541E-2</v>
      </c>
      <c r="T129" s="231">
        <v>0.11118345862961219</v>
      </c>
      <c r="U129" s="231">
        <v>9.2854702447645238E-2</v>
      </c>
      <c r="V129" s="231">
        <v>3.2352908049094943E-2</v>
      </c>
      <c r="W129" s="231">
        <v>4.5394099357031349E-2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5.4813641566572403E-2</v>
      </c>
      <c r="F130" s="231">
        <v>0</v>
      </c>
      <c r="G130" s="231">
        <v>0</v>
      </c>
      <c r="H130" s="231">
        <v>0</v>
      </c>
      <c r="I130" s="231">
        <v>0</v>
      </c>
      <c r="J130" s="231">
        <v>6.5203932526629108E-2</v>
      </c>
      <c r="K130" s="231">
        <v>1.274891950519523E-2</v>
      </c>
      <c r="L130" s="231">
        <v>0</v>
      </c>
      <c r="M130" s="231">
        <v>0</v>
      </c>
      <c r="N130" s="231">
        <v>7.5144295145856826E-3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0.37325989833272583</v>
      </c>
      <c r="C134" s="263">
        <v>0.44317589230549859</v>
      </c>
      <c r="D134" s="263">
        <v>0.39000245075936912</v>
      </c>
      <c r="E134" s="263">
        <v>0.41609910003912859</v>
      </c>
      <c r="F134" s="263">
        <v>0.38773497480391622</v>
      </c>
      <c r="G134" s="263">
        <v>0.29167365058774292</v>
      </c>
      <c r="H134" s="263">
        <v>0.34665991344353009</v>
      </c>
      <c r="I134" s="263">
        <v>0.40306450166453778</v>
      </c>
      <c r="J134" s="263">
        <v>0.51753506557990059</v>
      </c>
      <c r="K134" s="263">
        <v>0.24921809794163879</v>
      </c>
      <c r="L134" s="263">
        <v>0.41185276499139079</v>
      </c>
      <c r="M134" s="263">
        <v>0.44027949678935491</v>
      </c>
      <c r="N134" s="263">
        <v>0.4589073255010464</v>
      </c>
      <c r="O134" s="263">
        <v>0.51816184419105815</v>
      </c>
      <c r="P134" s="263">
        <v>0.31556739508928872</v>
      </c>
      <c r="Q134" s="263">
        <v>0.67453412219129183</v>
      </c>
      <c r="R134" s="263">
        <v>0.69958190050184377</v>
      </c>
      <c r="S134" s="263">
        <v>0.46014748478590478</v>
      </c>
      <c r="T134" s="263">
        <v>0.4525477862177103</v>
      </c>
      <c r="U134" s="263">
        <v>0.39190424479218788</v>
      </c>
      <c r="V134" s="263">
        <v>0.25370572362139521</v>
      </c>
      <c r="W134" s="263">
        <v>0.26340168949345749</v>
      </c>
      <c r="DA134" s="70" t="s">
        <v>1382</v>
      </c>
    </row>
    <row r="135" spans="1:105" ht="12" customHeight="1" x14ac:dyDescent="0.25">
      <c r="A135" s="60" t="s">
        <v>1014</v>
      </c>
      <c r="B135" s="264">
        <v>0.37325989833272583</v>
      </c>
      <c r="C135" s="264">
        <v>0.44317589230549859</v>
      </c>
      <c r="D135" s="264">
        <v>0.39000245075936912</v>
      </c>
      <c r="E135" s="264">
        <v>0.41609910003912859</v>
      </c>
      <c r="F135" s="264">
        <v>0.38773497480391622</v>
      </c>
      <c r="G135" s="264">
        <v>0.29167365058774292</v>
      </c>
      <c r="H135" s="264">
        <v>0.34665991344353009</v>
      </c>
      <c r="I135" s="264">
        <v>0.40306450166453778</v>
      </c>
      <c r="J135" s="264">
        <v>0.51753506557990059</v>
      </c>
      <c r="K135" s="264">
        <v>0.24921809794163879</v>
      </c>
      <c r="L135" s="264">
        <v>0.41185276499139079</v>
      </c>
      <c r="M135" s="264">
        <v>0.44027949678935491</v>
      </c>
      <c r="N135" s="264">
        <v>0.4589073255010464</v>
      </c>
      <c r="O135" s="264">
        <v>0.51816184419105815</v>
      </c>
      <c r="P135" s="264">
        <v>0.31556739508928872</v>
      </c>
      <c r="Q135" s="264">
        <v>0.67453412219129183</v>
      </c>
      <c r="R135" s="264">
        <v>0.69958190050184377</v>
      </c>
      <c r="S135" s="264">
        <v>0.46014748478590478</v>
      </c>
      <c r="T135" s="264">
        <v>0.4525477862177103</v>
      </c>
      <c r="U135" s="264">
        <v>0.39190424479218788</v>
      </c>
      <c r="V135" s="264">
        <v>0.25370572362139521</v>
      </c>
      <c r="W135" s="264">
        <v>0.26340168949345749</v>
      </c>
      <c r="DA135" s="72" t="s">
        <v>1383</v>
      </c>
    </row>
    <row r="136" spans="1:105" ht="12" customHeight="1" x14ac:dyDescent="0.25">
      <c r="A136" s="59" t="s">
        <v>30</v>
      </c>
      <c r="B136" s="232">
        <v>1.1195386449923409E-2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1384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2.028426820168986E-2</v>
      </c>
      <c r="E137" s="297">
        <v>1.0808006867089961E-2</v>
      </c>
      <c r="F137" s="297">
        <v>8.5554559876617111E-3</v>
      </c>
      <c r="G137" s="297">
        <v>6.464505254838728E-3</v>
      </c>
      <c r="H137" s="297">
        <v>1.521765844241456E-2</v>
      </c>
      <c r="I137" s="297">
        <v>1.8945060788756449E-2</v>
      </c>
      <c r="J137" s="297">
        <v>3.0172341150539839E-2</v>
      </c>
      <c r="K137" s="297">
        <v>3.0128796527785769E-2</v>
      </c>
      <c r="L137" s="297">
        <v>7.8270796101399587E-2</v>
      </c>
      <c r="M137" s="297">
        <v>0.1139377246407397</v>
      </c>
      <c r="N137" s="297">
        <v>8.6274899201439631E-2</v>
      </c>
      <c r="O137" s="297">
        <v>1.8433864431939451E-2</v>
      </c>
      <c r="P137" s="297">
        <v>0.12514484964148659</v>
      </c>
      <c r="Q137" s="297">
        <v>0.1181441696823573</v>
      </c>
      <c r="R137" s="297">
        <v>0.13922144066503411</v>
      </c>
      <c r="S137" s="297">
        <v>0.1167725713313366</v>
      </c>
      <c r="T137" s="297">
        <v>7.2919698753406925E-2</v>
      </c>
      <c r="U137" s="297">
        <v>0.10836477073982451</v>
      </c>
      <c r="V137" s="297">
        <v>5.1476916788568687E-2</v>
      </c>
      <c r="W137" s="297">
        <v>2.7926801163428772E-2</v>
      </c>
      <c r="DA137" s="122" t="s">
        <v>1385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1.125527015160975E-2</v>
      </c>
      <c r="F138" s="297">
        <v>0</v>
      </c>
      <c r="G138" s="297">
        <v>0</v>
      </c>
      <c r="H138" s="297">
        <v>7.9352520276333976E-3</v>
      </c>
      <c r="I138" s="297">
        <v>0</v>
      </c>
      <c r="J138" s="297">
        <v>0</v>
      </c>
      <c r="K138" s="297">
        <v>3.2187261831272289E-2</v>
      </c>
      <c r="L138" s="297">
        <v>4.1708737227066008E-2</v>
      </c>
      <c r="M138" s="297">
        <v>6.0573918125830337E-2</v>
      </c>
      <c r="N138" s="297">
        <v>0</v>
      </c>
      <c r="O138" s="297">
        <v>0</v>
      </c>
      <c r="P138" s="297">
        <v>0</v>
      </c>
      <c r="Q138" s="297">
        <v>0.42304225619879071</v>
      </c>
      <c r="R138" s="297">
        <v>0.35466638489989311</v>
      </c>
      <c r="S138" s="297">
        <v>0.17873516497979289</v>
      </c>
      <c r="T138" s="297">
        <v>7.5190315439449568E-2</v>
      </c>
      <c r="U138" s="297">
        <v>6.2512835039893161E-2</v>
      </c>
      <c r="V138" s="297">
        <v>3.7423047249341763E-2</v>
      </c>
      <c r="W138" s="297">
        <v>2.3146093896481021E-2</v>
      </c>
      <c r="DA138" s="122" t="s">
        <v>1386</v>
      </c>
    </row>
    <row r="139" spans="1:105" ht="12" customHeight="1" x14ac:dyDescent="0.25">
      <c r="A139" s="59" t="s">
        <v>70</v>
      </c>
      <c r="B139" s="297">
        <v>1.128060480874477E-2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1387</v>
      </c>
    </row>
    <row r="140" spans="1:105" ht="12" customHeight="1" x14ac:dyDescent="0.25">
      <c r="A140" s="59" t="s">
        <v>162</v>
      </c>
      <c r="B140" s="297">
        <v>0.35078390707405771</v>
      </c>
      <c r="C140" s="297">
        <v>0.44317589230549859</v>
      </c>
      <c r="D140" s="297">
        <v>0.36971818255767919</v>
      </c>
      <c r="E140" s="297">
        <v>0.39403582302042889</v>
      </c>
      <c r="F140" s="297">
        <v>0.3791795188162545</v>
      </c>
      <c r="G140" s="297">
        <v>0.28520914533290409</v>
      </c>
      <c r="H140" s="297">
        <v>0.32350700297348212</v>
      </c>
      <c r="I140" s="297">
        <v>0.38411944087578143</v>
      </c>
      <c r="J140" s="297">
        <v>0.48736272442936068</v>
      </c>
      <c r="K140" s="297">
        <v>0.18690203958258081</v>
      </c>
      <c r="L140" s="297">
        <v>0.29187323166292523</v>
      </c>
      <c r="M140" s="297">
        <v>0.26576785402278491</v>
      </c>
      <c r="N140" s="297">
        <v>0.37263242629960669</v>
      </c>
      <c r="O140" s="297">
        <v>0.4997279797591187</v>
      </c>
      <c r="P140" s="297">
        <v>0.1904225454478021</v>
      </c>
      <c r="Q140" s="297">
        <v>0.1333476963101439</v>
      </c>
      <c r="R140" s="297">
        <v>0.2056940749369166</v>
      </c>
      <c r="S140" s="297">
        <v>0.1646397484747753</v>
      </c>
      <c r="T140" s="297">
        <v>0.30443777202485378</v>
      </c>
      <c r="U140" s="297">
        <v>0.2210266390124703</v>
      </c>
      <c r="V140" s="297">
        <v>0.16480575958348481</v>
      </c>
      <c r="W140" s="297">
        <v>0.2123287944335478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0.20901505399192996</v>
      </c>
      <c r="C142" s="263">
        <f t="shared" si="6"/>
        <v>0.26388186749458431</v>
      </c>
      <c r="D142" s="263">
        <f t="shared" si="6"/>
        <v>0.1737186556780595</v>
      </c>
      <c r="E142" s="263">
        <f t="shared" si="6"/>
        <v>0.24906854048682253</v>
      </c>
      <c r="F142" s="263">
        <f t="shared" si="6"/>
        <v>0.23946541876820412</v>
      </c>
      <c r="G142" s="263">
        <f t="shared" si="6"/>
        <v>0.17392698289798128</v>
      </c>
      <c r="H142" s="263">
        <f t="shared" si="6"/>
        <v>0.20344018999071695</v>
      </c>
      <c r="I142" s="263">
        <f t="shared" si="6"/>
        <v>0.24189046048757235</v>
      </c>
      <c r="J142" s="263">
        <f t="shared" si="6"/>
        <v>0.28086944434519406</v>
      </c>
      <c r="K142" s="263">
        <f t="shared" si="6"/>
        <v>5.6858248668497119E-2</v>
      </c>
      <c r="L142" s="263">
        <f t="shared" si="6"/>
        <v>0.10853204740359984</v>
      </c>
      <c r="M142" s="263">
        <f t="shared" si="6"/>
        <v>9.6594531389801994E-2</v>
      </c>
      <c r="N142" s="263">
        <f t="shared" si="6"/>
        <v>0.15969223989199416</v>
      </c>
      <c r="O142" s="263">
        <f t="shared" si="6"/>
        <v>0.29271247658529731</v>
      </c>
      <c r="P142" s="263">
        <f t="shared" si="6"/>
        <v>6.2540756153406846E-2</v>
      </c>
      <c r="Q142" s="263">
        <f t="shared" si="6"/>
        <v>0.13403820835377064</v>
      </c>
      <c r="R142" s="263">
        <f t="shared" si="6"/>
        <v>0.18104730019418286</v>
      </c>
      <c r="S142" s="263">
        <f t="shared" si="6"/>
        <v>0.11001681011110899</v>
      </c>
      <c r="T142" s="263">
        <f t="shared" si="6"/>
        <v>0.13457837810690529</v>
      </c>
      <c r="U142" s="263">
        <f t="shared" si="6"/>
        <v>9.3822354695305157E-2</v>
      </c>
      <c r="V142" s="263">
        <f t="shared" si="6"/>
        <v>4.3208317707092152E-2</v>
      </c>
      <c r="W142" s="263">
        <f t="shared" si="6"/>
        <v>6.7918916728594861E-2</v>
      </c>
      <c r="DA142" s="70"/>
    </row>
    <row r="143" spans="1:105" ht="12" customHeight="1" x14ac:dyDescent="0.25">
      <c r="A143" s="60" t="s">
        <v>1024</v>
      </c>
      <c r="B143" s="264">
        <v>0.16070597135506801</v>
      </c>
      <c r="C143" s="264">
        <v>0.2011986921369876</v>
      </c>
      <c r="D143" s="264">
        <v>0.1284790565155135</v>
      </c>
      <c r="E143" s="264">
        <v>0.1911075644952773</v>
      </c>
      <c r="F143" s="264">
        <v>0.18409537348971231</v>
      </c>
      <c r="G143" s="264">
        <v>0.13527971909499539</v>
      </c>
      <c r="H143" s="264">
        <v>0.1572488036372828</v>
      </c>
      <c r="I143" s="264">
        <v>0.18882737462729399</v>
      </c>
      <c r="J143" s="264">
        <v>0.2126504758666565</v>
      </c>
      <c r="K143" s="264">
        <v>3.2279515854771533E-2</v>
      </c>
      <c r="L143" s="264">
        <v>7.7329669526910505E-2</v>
      </c>
      <c r="M143" s="264">
        <v>6.987033801987598E-2</v>
      </c>
      <c r="N143" s="264">
        <v>0.12646351089798091</v>
      </c>
      <c r="O143" s="264">
        <v>0.2298569377500799</v>
      </c>
      <c r="P143" s="264">
        <v>4.5714403315230287E-2</v>
      </c>
      <c r="Q143" s="264">
        <v>9.7824385869743929E-2</v>
      </c>
      <c r="R143" s="264">
        <v>0.1440362301775992</v>
      </c>
      <c r="S143" s="264">
        <v>9.0926958893031262E-2</v>
      </c>
      <c r="T143" s="264">
        <v>0.11599077183686041</v>
      </c>
      <c r="U143" s="264">
        <v>7.5305951654156836E-2</v>
      </c>
      <c r="V143" s="264">
        <v>3.760702100071156E-2</v>
      </c>
      <c r="W143" s="264">
        <v>6.1585669506840503E-2</v>
      </c>
      <c r="DA143" s="72" t="s">
        <v>1390</v>
      </c>
    </row>
    <row r="144" spans="1:105" ht="12" customHeight="1" x14ac:dyDescent="0.25">
      <c r="A144" s="60" t="s">
        <v>1026</v>
      </c>
      <c r="B144" s="264">
        <v>4.8309082636861948E-2</v>
      </c>
      <c r="C144" s="264">
        <v>6.2683175357596696E-2</v>
      </c>
      <c r="D144" s="264">
        <v>4.5239599162546003E-2</v>
      </c>
      <c r="E144" s="264">
        <v>5.7960975991545233E-2</v>
      </c>
      <c r="F144" s="264">
        <v>5.537004527849182E-2</v>
      </c>
      <c r="G144" s="264">
        <v>3.864726380298588E-2</v>
      </c>
      <c r="H144" s="264">
        <v>4.6191386353434158E-2</v>
      </c>
      <c r="I144" s="264">
        <v>5.3063085860278372E-2</v>
      </c>
      <c r="J144" s="264">
        <v>6.8218968478537562E-2</v>
      </c>
      <c r="K144" s="264">
        <v>2.4578732813725589E-2</v>
      </c>
      <c r="L144" s="264">
        <v>3.1202377876689339E-2</v>
      </c>
      <c r="M144" s="264">
        <v>2.672419336992601E-2</v>
      </c>
      <c r="N144" s="264">
        <v>3.3228728994013232E-2</v>
      </c>
      <c r="O144" s="264">
        <v>6.2855538835217412E-2</v>
      </c>
      <c r="P144" s="264">
        <v>1.6826352838176559E-2</v>
      </c>
      <c r="Q144" s="264">
        <v>3.6213822484026707E-2</v>
      </c>
      <c r="R144" s="264">
        <v>3.7011070016583658E-2</v>
      </c>
      <c r="S144" s="264">
        <v>1.9089851218077731E-2</v>
      </c>
      <c r="T144" s="264">
        <v>1.8587606270044889E-2</v>
      </c>
      <c r="U144" s="264">
        <v>1.8516403041148322E-2</v>
      </c>
      <c r="V144" s="264">
        <v>5.6012967063805916E-3</v>
      </c>
      <c r="W144" s="264">
        <v>6.3332472217543616E-3</v>
      </c>
      <c r="DA144" s="72" t="s">
        <v>1391</v>
      </c>
    </row>
    <row r="145" spans="1:105" ht="12" customHeight="1" x14ac:dyDescent="0.25">
      <c r="A145" s="64" t="s">
        <v>30</v>
      </c>
      <c r="B145" s="231">
        <v>1.448960500650536E-3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2.3529394775937381E-3</v>
      </c>
      <c r="E147" s="231">
        <v>1.3453896300227759E-3</v>
      </c>
      <c r="F147" s="231">
        <v>1.2217520115500001E-3</v>
      </c>
      <c r="G147" s="231">
        <v>8.5655814104601167E-4</v>
      </c>
      <c r="H147" s="231">
        <v>2.0277070213446358E-3</v>
      </c>
      <c r="I147" s="231">
        <v>2.494100530089978E-3</v>
      </c>
      <c r="J147" s="231">
        <v>3.5496481398353389E-3</v>
      </c>
      <c r="K147" s="231">
        <v>2.7980662740984381E-3</v>
      </c>
      <c r="L147" s="231">
        <v>5.929873887616669E-3</v>
      </c>
      <c r="M147" s="231">
        <v>6.9158200816362234E-3</v>
      </c>
      <c r="N147" s="231">
        <v>6.0881430391940784E-3</v>
      </c>
      <c r="O147" s="231">
        <v>2.236116948158914E-3</v>
      </c>
      <c r="P147" s="231">
        <v>6.6728420892544927E-3</v>
      </c>
      <c r="Q147" s="231">
        <v>6.3428251405586973E-3</v>
      </c>
      <c r="R147" s="231">
        <v>7.3654485408597902E-3</v>
      </c>
      <c r="S147" s="231">
        <v>4.8444707116127418E-3</v>
      </c>
      <c r="T147" s="231">
        <v>2.9950486800228368E-3</v>
      </c>
      <c r="U147" s="231">
        <v>5.1199388553298548E-3</v>
      </c>
      <c r="V147" s="231">
        <v>1.1365036639564481E-3</v>
      </c>
      <c r="W147" s="231">
        <v>6.7147380952985419E-4</v>
      </c>
      <c r="DA147" s="73" t="s">
        <v>1394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1.4010653334417991E-3</v>
      </c>
      <c r="F148" s="231">
        <v>0</v>
      </c>
      <c r="G148" s="231">
        <v>0</v>
      </c>
      <c r="H148" s="231">
        <v>1.057348363643419E-3</v>
      </c>
      <c r="I148" s="231">
        <v>0</v>
      </c>
      <c r="J148" s="231">
        <v>0</v>
      </c>
      <c r="K148" s="231">
        <v>2.9892362843833039E-3</v>
      </c>
      <c r="L148" s="231">
        <v>3.1598956965741328E-3</v>
      </c>
      <c r="M148" s="231">
        <v>3.6767306062931221E-3</v>
      </c>
      <c r="N148" s="231">
        <v>0</v>
      </c>
      <c r="O148" s="231">
        <v>0</v>
      </c>
      <c r="P148" s="231">
        <v>0</v>
      </c>
      <c r="Q148" s="231">
        <v>2.271193801057339E-2</v>
      </c>
      <c r="R148" s="231">
        <v>1.8763467714991221E-2</v>
      </c>
      <c r="S148" s="231">
        <v>7.4150741223552559E-3</v>
      </c>
      <c r="T148" s="231">
        <v>3.0883102763353452E-3</v>
      </c>
      <c r="U148" s="231">
        <v>2.953560376610021E-3</v>
      </c>
      <c r="V148" s="231">
        <v>8.2622334375583668E-4</v>
      </c>
      <c r="W148" s="231">
        <v>5.5652617546325602E-4</v>
      </c>
      <c r="DA148" s="73" t="s">
        <v>1395</v>
      </c>
    </row>
    <row r="149" spans="1:105" ht="12" customHeight="1" x14ac:dyDescent="0.25">
      <c r="A149" s="64" t="s">
        <v>70</v>
      </c>
      <c r="B149" s="231">
        <v>1.4599898685437071E-3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1396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1397</v>
      </c>
    </row>
    <row r="151" spans="1:105" ht="12" customHeight="1" x14ac:dyDescent="0.25">
      <c r="A151" s="64" t="s">
        <v>162</v>
      </c>
      <c r="B151" s="231">
        <v>4.5400132267667703E-2</v>
      </c>
      <c r="C151" s="231">
        <v>6.2683175357596696E-2</v>
      </c>
      <c r="D151" s="231">
        <v>4.2886659684952262E-2</v>
      </c>
      <c r="E151" s="231">
        <v>4.9049905007315389E-2</v>
      </c>
      <c r="F151" s="231">
        <v>5.4148293266941823E-2</v>
      </c>
      <c r="G151" s="231">
        <v>3.7790705661939872E-2</v>
      </c>
      <c r="H151" s="231">
        <v>4.3106330968446099E-2</v>
      </c>
      <c r="I151" s="231">
        <v>5.0568985330188387E-2</v>
      </c>
      <c r="J151" s="231">
        <v>5.7336160278858933E-2</v>
      </c>
      <c r="K151" s="231">
        <v>1.7357623064496969E-2</v>
      </c>
      <c r="L151" s="231">
        <v>2.2112608292498542E-2</v>
      </c>
      <c r="M151" s="231">
        <v>1.6131642681996659E-2</v>
      </c>
      <c r="N151" s="231">
        <v>2.629547566386603E-2</v>
      </c>
      <c r="O151" s="231">
        <v>6.0619421887058503E-2</v>
      </c>
      <c r="P151" s="231">
        <v>1.0153510748922061E-2</v>
      </c>
      <c r="Q151" s="231">
        <v>7.1590593328946309E-3</v>
      </c>
      <c r="R151" s="231">
        <v>1.088215376073264E-2</v>
      </c>
      <c r="S151" s="231">
        <v>6.8303063841097323E-3</v>
      </c>
      <c r="T151" s="231">
        <v>1.2504247313686699E-2</v>
      </c>
      <c r="U151" s="231">
        <v>1.044290380920844E-2</v>
      </c>
      <c r="V151" s="231">
        <v>3.638569698668308E-3</v>
      </c>
      <c r="W151" s="231">
        <v>5.1052472367612506E-3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6.1646160207652614E-3</v>
      </c>
      <c r="F152" s="231">
        <v>0</v>
      </c>
      <c r="G152" s="231">
        <v>0</v>
      </c>
      <c r="H152" s="231">
        <v>0</v>
      </c>
      <c r="I152" s="231">
        <v>0</v>
      </c>
      <c r="J152" s="231">
        <v>7.3331600598432927E-3</v>
      </c>
      <c r="K152" s="231">
        <v>1.4338071907468741E-3</v>
      </c>
      <c r="L152" s="231">
        <v>0</v>
      </c>
      <c r="M152" s="231">
        <v>0</v>
      </c>
      <c r="N152" s="231">
        <v>8.4511029095312329E-4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0.99999999999999978</v>
      </c>
      <c r="C160" s="234">
        <f t="shared" si="7"/>
        <v>1</v>
      </c>
      <c r="D160" s="234">
        <f t="shared" si="7"/>
        <v>1</v>
      </c>
      <c r="E160" s="234">
        <f t="shared" si="7"/>
        <v>1</v>
      </c>
      <c r="F160" s="234">
        <f t="shared" si="7"/>
        <v>1</v>
      </c>
      <c r="G160" s="234">
        <f t="shared" si="7"/>
        <v>1</v>
      </c>
      <c r="H160" s="234">
        <f t="shared" si="7"/>
        <v>1</v>
      </c>
      <c r="I160" s="234">
        <f t="shared" si="7"/>
        <v>1</v>
      </c>
      <c r="J160" s="234">
        <f t="shared" si="7"/>
        <v>1</v>
      </c>
      <c r="K160" s="234">
        <f t="shared" si="7"/>
        <v>1</v>
      </c>
      <c r="L160" s="234">
        <f t="shared" si="7"/>
        <v>1</v>
      </c>
      <c r="M160" s="234">
        <f t="shared" si="7"/>
        <v>1.0000000000000002</v>
      </c>
      <c r="N160" s="234">
        <f t="shared" si="7"/>
        <v>1</v>
      </c>
      <c r="O160" s="234">
        <f t="shared" si="7"/>
        <v>1</v>
      </c>
      <c r="P160" s="234">
        <f t="shared" si="7"/>
        <v>0.99999999999999989</v>
      </c>
      <c r="Q160" s="234">
        <f t="shared" si="7"/>
        <v>1</v>
      </c>
      <c r="R160" s="234">
        <f t="shared" si="7"/>
        <v>1</v>
      </c>
      <c r="S160" s="234">
        <f t="shared" si="7"/>
        <v>1</v>
      </c>
      <c r="T160" s="234">
        <f t="shared" si="7"/>
        <v>1</v>
      </c>
      <c r="U160" s="234">
        <f t="shared" si="7"/>
        <v>1</v>
      </c>
      <c r="V160" s="234">
        <f t="shared" si="7"/>
        <v>1.0000000000000002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1.3667381505654322E-2</v>
      </c>
      <c r="C165" s="270">
        <f t="shared" si="12"/>
        <v>1.2970101654079264E-2</v>
      </c>
      <c r="D165" s="270">
        <f t="shared" si="12"/>
        <v>1.9481635379883639E-2</v>
      </c>
      <c r="E165" s="270">
        <f t="shared" si="12"/>
        <v>2.2340739832674282E-2</v>
      </c>
      <c r="F165" s="270">
        <f t="shared" si="12"/>
        <v>1.6538031982575616E-2</v>
      </c>
      <c r="G165" s="270">
        <f t="shared" si="12"/>
        <v>1.8866485157124E-2</v>
      </c>
      <c r="H165" s="270">
        <f t="shared" si="12"/>
        <v>2.0977872852498834E-2</v>
      </c>
      <c r="I165" s="270">
        <f t="shared" si="12"/>
        <v>2.1410281338865505E-2</v>
      </c>
      <c r="J165" s="270">
        <f t="shared" si="12"/>
        <v>1.4999368240398808E-2</v>
      </c>
      <c r="K165" s="270">
        <f t="shared" si="12"/>
        <v>5.839687379437377E-3</v>
      </c>
      <c r="L165" s="270">
        <f t="shared" si="12"/>
        <v>2.4965877372527465E-2</v>
      </c>
      <c r="M165" s="270">
        <f t="shared" si="12"/>
        <v>2.4514071748245086E-2</v>
      </c>
      <c r="N165" s="270">
        <f t="shared" si="12"/>
        <v>1.5901530467895459E-2</v>
      </c>
      <c r="O165" s="270">
        <f t="shared" si="12"/>
        <v>1.8175527049955637E-2</v>
      </c>
      <c r="P165" s="270">
        <f t="shared" si="12"/>
        <v>1.9921379212717995E-2</v>
      </c>
      <c r="Q165" s="270">
        <f t="shared" si="12"/>
        <v>4.8562543766797195E-2</v>
      </c>
      <c r="R165" s="270">
        <f t="shared" si="12"/>
        <v>4.9712919453866654E-2</v>
      </c>
      <c r="S165" s="270">
        <f t="shared" si="12"/>
        <v>4.5925390469903342E-2</v>
      </c>
      <c r="T165" s="270">
        <f t="shared" si="12"/>
        <v>4.2539645127790876E-2</v>
      </c>
      <c r="U165" s="270">
        <f t="shared" si="12"/>
        <v>3.2504067989067832E-2</v>
      </c>
      <c r="V165" s="270">
        <f t="shared" si="12"/>
        <v>2.9589541803211657E-2</v>
      </c>
      <c r="W165" s="270">
        <f t="shared" si="12"/>
        <v>4.0770084949357382E-2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0.17453716243770051</v>
      </c>
      <c r="C167" s="271">
        <f t="shared" si="14"/>
        <v>0.17166234166497049</v>
      </c>
      <c r="D167" s="271">
        <f t="shared" si="14"/>
        <v>0.29141884845666227</v>
      </c>
      <c r="E167" s="271">
        <f t="shared" si="14"/>
        <v>0.28425696290561642</v>
      </c>
      <c r="F167" s="271">
        <f t="shared" si="14"/>
        <v>0.21131077806778714</v>
      </c>
      <c r="G167" s="271">
        <f t="shared" si="14"/>
        <v>0.22897226197182055</v>
      </c>
      <c r="H167" s="271">
        <f t="shared" si="14"/>
        <v>0.25892721897079207</v>
      </c>
      <c r="I167" s="271">
        <f t="shared" si="14"/>
        <v>0.25559699237382194</v>
      </c>
      <c r="J167" s="271">
        <f t="shared" si="14"/>
        <v>0.20441726535084162</v>
      </c>
      <c r="K167" s="271">
        <f t="shared" si="14"/>
        <v>0.16453790247956845</v>
      </c>
      <c r="L167" s="271">
        <f t="shared" si="14"/>
        <v>0.38527536478735686</v>
      </c>
      <c r="M167" s="271">
        <f t="shared" si="14"/>
        <v>0.33711757882825955</v>
      </c>
      <c r="N167" s="271">
        <f t="shared" si="14"/>
        <v>0.17749790776249716</v>
      </c>
      <c r="O167" s="271">
        <f t="shared" si="14"/>
        <v>0.21114401125000404</v>
      </c>
      <c r="P167" s="271">
        <f t="shared" si="14"/>
        <v>0.31150294431826159</v>
      </c>
      <c r="Q167" s="271">
        <f t="shared" si="14"/>
        <v>0.30379040873715996</v>
      </c>
      <c r="R167" s="271">
        <f t="shared" si="14"/>
        <v>0.29798712010727818</v>
      </c>
      <c r="S167" s="271">
        <f t="shared" si="14"/>
        <v>0.25239285118512333</v>
      </c>
      <c r="T167" s="271">
        <f t="shared" si="14"/>
        <v>0.24933297631672449</v>
      </c>
      <c r="U167" s="271">
        <f t="shared" si="14"/>
        <v>0.28111987930017318</v>
      </c>
      <c r="V167" s="271">
        <f t="shared" si="14"/>
        <v>0.15774783707914142</v>
      </c>
      <c r="W167" s="271">
        <f t="shared" si="14"/>
        <v>0.16502118205185115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0.14812708209197042</v>
      </c>
      <c r="C168" s="271">
        <f t="shared" si="15"/>
        <v>0.13331044731868966</v>
      </c>
      <c r="D168" s="271">
        <f t="shared" si="15"/>
        <v>0.27594989903916972</v>
      </c>
      <c r="E168" s="271">
        <f t="shared" si="15"/>
        <v>0.22414869365931742</v>
      </c>
      <c r="F168" s="271">
        <f t="shared" si="15"/>
        <v>0.16253457567288898</v>
      </c>
      <c r="G168" s="271">
        <f t="shared" si="15"/>
        <v>0.18981272937395197</v>
      </c>
      <c r="H168" s="271">
        <f t="shared" si="15"/>
        <v>0.21344419501839373</v>
      </c>
      <c r="I168" s="271">
        <f t="shared" si="15"/>
        <v>0.21325626641555487</v>
      </c>
      <c r="J168" s="271">
        <f t="shared" si="15"/>
        <v>0.17033983431848432</v>
      </c>
      <c r="K168" s="271">
        <f t="shared" si="15"/>
        <v>0.18325256370080031</v>
      </c>
      <c r="L168" s="271">
        <f t="shared" si="15"/>
        <v>0.5585853588234706</v>
      </c>
      <c r="M168" s="271">
        <f t="shared" si="15"/>
        <v>0.61005539057375224</v>
      </c>
      <c r="N168" s="271">
        <f t="shared" si="15"/>
        <v>0.26925793623747962</v>
      </c>
      <c r="O168" s="271">
        <f t="shared" si="15"/>
        <v>0.19118977309988625</v>
      </c>
      <c r="P168" s="271">
        <f t="shared" si="15"/>
        <v>0.64169447968491378</v>
      </c>
      <c r="Q168" s="271">
        <f t="shared" si="15"/>
        <v>0.62153791653408208</v>
      </c>
      <c r="R168" s="271">
        <f t="shared" si="15"/>
        <v>0.6186833533446604</v>
      </c>
      <c r="S168" s="271">
        <f t="shared" si="15"/>
        <v>0.66824477623227019</v>
      </c>
      <c r="T168" s="271">
        <f t="shared" si="15"/>
        <v>0.66678330203491343</v>
      </c>
      <c r="U168" s="271">
        <f t="shared" si="15"/>
        <v>0.65355014247022591</v>
      </c>
      <c r="V168" s="271">
        <f t="shared" si="15"/>
        <v>0.78481828691227884</v>
      </c>
      <c r="W168" s="271">
        <f t="shared" si="15"/>
        <v>0.7538688916600077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0.14812708209197042</v>
      </c>
      <c r="C169" s="320">
        <f t="shared" si="16"/>
        <v>0.13331044731868966</v>
      </c>
      <c r="D169" s="320">
        <f t="shared" si="16"/>
        <v>0.27594989903916972</v>
      </c>
      <c r="E169" s="320">
        <f t="shared" si="16"/>
        <v>0.22414869365931742</v>
      </c>
      <c r="F169" s="320">
        <f t="shared" si="16"/>
        <v>0.16253457567288898</v>
      </c>
      <c r="G169" s="320">
        <f t="shared" si="16"/>
        <v>0.18981272937395197</v>
      </c>
      <c r="H169" s="320">
        <f t="shared" si="16"/>
        <v>0.21344419501839373</v>
      </c>
      <c r="I169" s="320">
        <f t="shared" si="16"/>
        <v>0.21325626641555487</v>
      </c>
      <c r="J169" s="320">
        <f t="shared" si="16"/>
        <v>0.17033983431848432</v>
      </c>
      <c r="K169" s="320">
        <f t="shared" si="16"/>
        <v>0.18325256370080031</v>
      </c>
      <c r="L169" s="320">
        <f t="shared" si="16"/>
        <v>0.5585853588234706</v>
      </c>
      <c r="M169" s="320">
        <f t="shared" si="16"/>
        <v>0.61005539057375224</v>
      </c>
      <c r="N169" s="320">
        <f t="shared" si="16"/>
        <v>0.26925793623747962</v>
      </c>
      <c r="O169" s="320">
        <f t="shared" si="16"/>
        <v>0.19118977309988625</v>
      </c>
      <c r="P169" s="320">
        <f t="shared" si="16"/>
        <v>0.64169447968491378</v>
      </c>
      <c r="Q169" s="320">
        <f t="shared" si="16"/>
        <v>0.62153791653408208</v>
      </c>
      <c r="R169" s="320">
        <f t="shared" si="16"/>
        <v>0.6186833533446604</v>
      </c>
      <c r="S169" s="320">
        <f t="shared" si="16"/>
        <v>0.66824477623227019</v>
      </c>
      <c r="T169" s="320">
        <f t="shared" si="16"/>
        <v>0.66678330203491343</v>
      </c>
      <c r="U169" s="320">
        <f t="shared" si="16"/>
        <v>0.65355014247022591</v>
      </c>
      <c r="V169" s="320">
        <f t="shared" si="16"/>
        <v>0.78481828691227884</v>
      </c>
      <c r="W169" s="320">
        <f t="shared" si="16"/>
        <v>0.7538688916600077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1.7463868266488432E-2</v>
      </c>
      <c r="C171" s="271">
        <f t="shared" si="18"/>
        <v>1.672349536521724E-2</v>
      </c>
      <c r="D171" s="271">
        <f t="shared" si="18"/>
        <v>2.5957943723416026E-2</v>
      </c>
      <c r="E171" s="271">
        <f t="shared" si="18"/>
        <v>2.8253326622093466E-2</v>
      </c>
      <c r="F171" s="271">
        <f t="shared" si="18"/>
        <v>2.1134777711932028E-2</v>
      </c>
      <c r="G171" s="271">
        <f t="shared" si="18"/>
        <v>2.3808474171668946E-2</v>
      </c>
      <c r="H171" s="271">
        <f t="shared" si="18"/>
        <v>2.6361678771100093E-2</v>
      </c>
      <c r="I171" s="271">
        <f t="shared" si="18"/>
        <v>2.6912510919285742E-2</v>
      </c>
      <c r="J171" s="271">
        <f t="shared" si="18"/>
        <v>1.9487291789267707E-2</v>
      </c>
      <c r="K171" s="271">
        <f t="shared" si="18"/>
        <v>8.9866265716033265E-3</v>
      </c>
      <c r="L171" s="271">
        <f t="shared" si="18"/>
        <v>3.1173399016645117E-2</v>
      </c>
      <c r="M171" s="271">
        <f t="shared" si="18"/>
        <v>2.8312958849743355E-2</v>
      </c>
      <c r="N171" s="271">
        <f t="shared" si="18"/>
        <v>1.9679982249256999E-2</v>
      </c>
      <c r="O171" s="271">
        <f t="shared" si="18"/>
        <v>2.2700690767092684E-2</v>
      </c>
      <c r="P171" s="271">
        <f t="shared" si="18"/>
        <v>2.6881196784106626E-2</v>
      </c>
      <c r="Q171" s="271">
        <f t="shared" si="18"/>
        <v>2.6109130961960783E-2</v>
      </c>
      <c r="R171" s="271">
        <f t="shared" si="18"/>
        <v>3.3616607094194728E-2</v>
      </c>
      <c r="S171" s="271">
        <f t="shared" si="18"/>
        <v>3.3436982112703226E-2</v>
      </c>
      <c r="T171" s="271">
        <f t="shared" si="18"/>
        <v>4.134407652057126E-2</v>
      </c>
      <c r="U171" s="271">
        <f t="shared" si="18"/>
        <v>3.2825910240533031E-2</v>
      </c>
      <c r="V171" s="271">
        <f t="shared" si="18"/>
        <v>2.7844334205368176E-2</v>
      </c>
      <c r="W171" s="271">
        <f t="shared" si="18"/>
        <v>4.0339841338783718E-2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1.3104685169677305E-2</v>
      </c>
      <c r="C172" s="320">
        <f t="shared" si="19"/>
        <v>1.2436112851982793E-2</v>
      </c>
      <c r="D172" s="320">
        <f t="shared" si="19"/>
        <v>1.8679561855956216E-2</v>
      </c>
      <c r="E172" s="320">
        <f t="shared" si="19"/>
        <v>2.1153817666278239E-2</v>
      </c>
      <c r="F172" s="320">
        <f t="shared" si="19"/>
        <v>1.5857148815817144E-2</v>
      </c>
      <c r="G172" s="320">
        <f t="shared" si="19"/>
        <v>1.8089737828728546E-2</v>
      </c>
      <c r="H172" s="320">
        <f t="shared" si="19"/>
        <v>1.9894797217180741E-2</v>
      </c>
      <c r="I172" s="320">
        <f t="shared" si="19"/>
        <v>2.0528804015895293E-2</v>
      </c>
      <c r="J172" s="320">
        <f t="shared" si="19"/>
        <v>1.438183301264865E-2</v>
      </c>
      <c r="K172" s="320">
        <f t="shared" si="19"/>
        <v>4.8771817218298038E-3</v>
      </c>
      <c r="L172" s="320">
        <f t="shared" si="19"/>
        <v>2.1550887487627526E-2</v>
      </c>
      <c r="M172" s="320">
        <f t="shared" si="19"/>
        <v>1.989322043563577E-2</v>
      </c>
      <c r="N172" s="320">
        <f t="shared" si="19"/>
        <v>1.5246852545353394E-2</v>
      </c>
      <c r="O172" s="320">
        <f t="shared" si="19"/>
        <v>1.7427226984487353E-2</v>
      </c>
      <c r="P172" s="320">
        <f t="shared" si="19"/>
        <v>1.9101201105743544E-2</v>
      </c>
      <c r="Q172" s="320">
        <f t="shared" si="19"/>
        <v>1.8521761050334873E-2</v>
      </c>
      <c r="R172" s="320">
        <f t="shared" si="19"/>
        <v>2.6174178221760561E-2</v>
      </c>
      <c r="S172" s="320">
        <f t="shared" si="19"/>
        <v>2.7133300791913603E-2</v>
      </c>
      <c r="T172" s="320">
        <f t="shared" si="19"/>
        <v>3.5116817633940568E-2</v>
      </c>
      <c r="U172" s="320">
        <f t="shared" si="19"/>
        <v>2.5804752059046525E-2</v>
      </c>
      <c r="V172" s="320">
        <f t="shared" si="19"/>
        <v>2.3904475808739546E-2</v>
      </c>
      <c r="W172" s="320">
        <f t="shared" si="19"/>
        <v>3.6218326256441356E-2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4.3591830968111303E-3</v>
      </c>
      <c r="C173" s="320">
        <f t="shared" si="20"/>
        <v>4.2873825132344456E-3</v>
      </c>
      <c r="D173" s="320">
        <f t="shared" si="20"/>
        <v>7.2783818674598075E-3</v>
      </c>
      <c r="E173" s="320">
        <f t="shared" si="20"/>
        <v>7.0995089558152291E-3</v>
      </c>
      <c r="F173" s="320">
        <f t="shared" si="20"/>
        <v>5.277628896114884E-3</v>
      </c>
      <c r="G173" s="320">
        <f t="shared" si="20"/>
        <v>5.7187363429404021E-3</v>
      </c>
      <c r="H173" s="320">
        <f t="shared" si="20"/>
        <v>6.4668815539193521E-3</v>
      </c>
      <c r="I173" s="320">
        <f t="shared" si="20"/>
        <v>6.3837069033904469E-3</v>
      </c>
      <c r="J173" s="320">
        <f t="shared" si="20"/>
        <v>5.1054587766190592E-3</v>
      </c>
      <c r="K173" s="320">
        <f t="shared" si="20"/>
        <v>4.1094448497735227E-3</v>
      </c>
      <c r="L173" s="320">
        <f t="shared" si="20"/>
        <v>9.6225115290175887E-3</v>
      </c>
      <c r="M173" s="320">
        <f t="shared" si="20"/>
        <v>8.4197384141075846E-3</v>
      </c>
      <c r="N173" s="320">
        <f t="shared" si="20"/>
        <v>4.433129703903603E-3</v>
      </c>
      <c r="O173" s="320">
        <f t="shared" si="20"/>
        <v>5.2734637826053294E-3</v>
      </c>
      <c r="P173" s="320">
        <f t="shared" si="20"/>
        <v>7.7799956783630806E-3</v>
      </c>
      <c r="Q173" s="320">
        <f t="shared" si="20"/>
        <v>7.5873699116259076E-3</v>
      </c>
      <c r="R173" s="320">
        <f t="shared" si="20"/>
        <v>7.4424288724341727E-3</v>
      </c>
      <c r="S173" s="320">
        <f t="shared" si="20"/>
        <v>6.3036813207896234E-3</v>
      </c>
      <c r="T173" s="320">
        <f t="shared" si="20"/>
        <v>6.2272588866306919E-3</v>
      </c>
      <c r="U173" s="320">
        <f t="shared" si="20"/>
        <v>7.0211581814865051E-3</v>
      </c>
      <c r="V173" s="320">
        <f t="shared" si="20"/>
        <v>3.9398583966286311E-3</v>
      </c>
      <c r="W173" s="320">
        <f t="shared" si="20"/>
        <v>4.1215150823423656E-3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0.6462045056981861</v>
      </c>
      <c r="C176" s="312">
        <f t="shared" si="23"/>
        <v>0.66533361399704338</v>
      </c>
      <c r="D176" s="312">
        <f t="shared" si="23"/>
        <v>0.3871916734008683</v>
      </c>
      <c r="E176" s="312">
        <f t="shared" si="23"/>
        <v>0.44100027698029837</v>
      </c>
      <c r="F176" s="312">
        <f t="shared" si="23"/>
        <v>0.58848183656481634</v>
      </c>
      <c r="G176" s="312">
        <f t="shared" si="23"/>
        <v>0.53854004932543453</v>
      </c>
      <c r="H176" s="312">
        <f t="shared" si="23"/>
        <v>0.48028903438721526</v>
      </c>
      <c r="I176" s="312">
        <f t="shared" si="23"/>
        <v>0.48282394895247194</v>
      </c>
      <c r="J176" s="312">
        <f t="shared" si="23"/>
        <v>0.59075624030100748</v>
      </c>
      <c r="K176" s="312">
        <f t="shared" si="23"/>
        <v>0.63738321986859048</v>
      </c>
      <c r="L176" s="312">
        <f t="shared" si="23"/>
        <v>0</v>
      </c>
      <c r="M176" s="312">
        <f t="shared" si="23"/>
        <v>0</v>
      </c>
      <c r="N176" s="312">
        <f t="shared" si="23"/>
        <v>0.5176626432828707</v>
      </c>
      <c r="O176" s="312">
        <f t="shared" si="23"/>
        <v>0.55678999783306149</v>
      </c>
      <c r="P176" s="312">
        <f t="shared" si="23"/>
        <v>0</v>
      </c>
      <c r="Q176" s="312">
        <f t="shared" si="23"/>
        <v>0</v>
      </c>
      <c r="R176" s="312">
        <f t="shared" si="23"/>
        <v>0</v>
      </c>
      <c r="S176" s="312">
        <f t="shared" si="23"/>
        <v>0</v>
      </c>
      <c r="T176" s="312">
        <f t="shared" si="23"/>
        <v>0</v>
      </c>
      <c r="U176" s="312">
        <f t="shared" si="23"/>
        <v>0</v>
      </c>
      <c r="V176" s="312">
        <f t="shared" si="23"/>
        <v>0</v>
      </c>
      <c r="W176" s="312">
        <f t="shared" si="23"/>
        <v>0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1.0000000000000002</v>
      </c>
      <c r="C178" s="234">
        <f t="shared" si="24"/>
        <v>1</v>
      </c>
      <c r="D178" s="234">
        <f t="shared" si="24"/>
        <v>1.0000000000000002</v>
      </c>
      <c r="E178" s="234">
        <f t="shared" si="24"/>
        <v>1</v>
      </c>
      <c r="F178" s="234">
        <f t="shared" si="24"/>
        <v>0.99999999999999989</v>
      </c>
      <c r="G178" s="234">
        <f t="shared" si="24"/>
        <v>1</v>
      </c>
      <c r="H178" s="234">
        <f t="shared" si="24"/>
        <v>1</v>
      </c>
      <c r="I178" s="234">
        <f t="shared" si="24"/>
        <v>0.99999999999999989</v>
      </c>
      <c r="J178" s="234">
        <f t="shared" si="24"/>
        <v>1</v>
      </c>
      <c r="K178" s="234">
        <f t="shared" si="24"/>
        <v>1</v>
      </c>
      <c r="L178" s="234">
        <f t="shared" si="24"/>
        <v>1.0000000000000002</v>
      </c>
      <c r="M178" s="234">
        <f t="shared" si="24"/>
        <v>0.99999999999999989</v>
      </c>
      <c r="N178" s="234">
        <f t="shared" si="24"/>
        <v>1.0000000000000002</v>
      </c>
      <c r="O178" s="234">
        <f t="shared" si="24"/>
        <v>1.0000000000000002</v>
      </c>
      <c r="P178" s="234">
        <f t="shared" si="24"/>
        <v>1</v>
      </c>
      <c r="Q178" s="234">
        <f t="shared" si="24"/>
        <v>1</v>
      </c>
      <c r="R178" s="234">
        <f t="shared" si="24"/>
        <v>0.99999999999999989</v>
      </c>
      <c r="S178" s="234">
        <f t="shared" si="24"/>
        <v>1</v>
      </c>
      <c r="T178" s="234">
        <f t="shared" si="24"/>
        <v>1</v>
      </c>
      <c r="U178" s="234">
        <f t="shared" si="24"/>
        <v>1</v>
      </c>
      <c r="V178" s="234">
        <f t="shared" si="24"/>
        <v>1</v>
      </c>
      <c r="W178" s="234">
        <f t="shared" si="24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4.3696964108435793E-2</v>
      </c>
      <c r="C183" s="270">
        <f t="shared" si="29"/>
        <v>4.3758266052656258E-2</v>
      </c>
      <c r="D183" s="270">
        <f t="shared" si="29"/>
        <v>3.6143781216496758E-2</v>
      </c>
      <c r="E183" s="270">
        <f t="shared" si="29"/>
        <v>4.5121838726257177E-2</v>
      </c>
      <c r="F183" s="270">
        <f t="shared" si="29"/>
        <v>4.5340362487825012E-2</v>
      </c>
      <c r="G183" s="270">
        <f t="shared" si="29"/>
        <v>4.6181108027397257E-2</v>
      </c>
      <c r="H183" s="270">
        <f t="shared" si="29"/>
        <v>4.5604096126754388E-2</v>
      </c>
      <c r="I183" s="270">
        <f t="shared" si="29"/>
        <v>4.6757804663606434E-2</v>
      </c>
      <c r="J183" s="270">
        <f t="shared" si="29"/>
        <v>4.1477090666445671E-2</v>
      </c>
      <c r="K183" s="270">
        <f t="shared" si="29"/>
        <v>1.8506977698955582E-2</v>
      </c>
      <c r="L183" s="270">
        <f t="shared" si="29"/>
        <v>2.874133010640326E-2</v>
      </c>
      <c r="M183" s="270">
        <f t="shared" si="29"/>
        <v>2.8363985633267252E-2</v>
      </c>
      <c r="N183" s="270">
        <f t="shared" si="29"/>
        <v>3.7825112037722416E-2</v>
      </c>
      <c r="O183" s="270">
        <f t="shared" si="29"/>
        <v>4.6400913532598238E-2</v>
      </c>
      <c r="P183" s="270">
        <f t="shared" si="29"/>
        <v>2.3131652581058947E-2</v>
      </c>
      <c r="Q183" s="270">
        <f t="shared" si="29"/>
        <v>5.611721854924627E-2</v>
      </c>
      <c r="R183" s="270">
        <f t="shared" si="29"/>
        <v>5.7316271033261895E-2</v>
      </c>
      <c r="S183" s="270">
        <f t="shared" si="29"/>
        <v>5.3193741591449011E-2</v>
      </c>
      <c r="T183" s="270">
        <f t="shared" si="29"/>
        <v>4.9186787025248986E-2</v>
      </c>
      <c r="U183" s="270">
        <f t="shared" si="29"/>
        <v>3.766693660889292E-2</v>
      </c>
      <c r="V183" s="270">
        <f t="shared" si="29"/>
        <v>3.4724961503459349E-2</v>
      </c>
      <c r="W183" s="270">
        <f t="shared" si="29"/>
        <v>4.7506475856144342E-2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0.50640053019735931</v>
      </c>
      <c r="C184" s="271">
        <f t="shared" si="30"/>
        <v>0.52557179431050749</v>
      </c>
      <c r="D184" s="271">
        <f t="shared" si="30"/>
        <v>0.4906435620640221</v>
      </c>
      <c r="E184" s="271">
        <f t="shared" si="30"/>
        <v>0.52100350195758405</v>
      </c>
      <c r="F184" s="271">
        <f t="shared" si="30"/>
        <v>0.52573041455728498</v>
      </c>
      <c r="G184" s="271">
        <f t="shared" si="30"/>
        <v>0.50862361229982334</v>
      </c>
      <c r="H184" s="271">
        <f t="shared" si="30"/>
        <v>0.51081119102760142</v>
      </c>
      <c r="I184" s="271">
        <f t="shared" si="30"/>
        <v>0.50655635749809957</v>
      </c>
      <c r="J184" s="271">
        <f t="shared" si="30"/>
        <v>0.51297143945746115</v>
      </c>
      <c r="K184" s="271">
        <f t="shared" si="30"/>
        <v>0.4732080814924321</v>
      </c>
      <c r="L184" s="271">
        <f t="shared" si="30"/>
        <v>0.40250526266780479</v>
      </c>
      <c r="M184" s="271">
        <f t="shared" si="30"/>
        <v>0.35397573810478389</v>
      </c>
      <c r="N184" s="271">
        <f t="shared" si="30"/>
        <v>0.38315529228874368</v>
      </c>
      <c r="O184" s="271">
        <f t="shared" si="30"/>
        <v>0.48916860773009302</v>
      </c>
      <c r="P184" s="271">
        <f t="shared" si="30"/>
        <v>0.32823864208882869</v>
      </c>
      <c r="Q184" s="271">
        <f t="shared" si="30"/>
        <v>0.31857306999288437</v>
      </c>
      <c r="R184" s="271">
        <f t="shared" si="30"/>
        <v>0.31177870241965838</v>
      </c>
      <c r="S184" s="271">
        <f t="shared" si="30"/>
        <v>0.26529253180451551</v>
      </c>
      <c r="T184" s="271">
        <f t="shared" si="30"/>
        <v>0.26162220771818068</v>
      </c>
      <c r="U184" s="271">
        <f t="shared" si="30"/>
        <v>0.29563403713953351</v>
      </c>
      <c r="V184" s="271">
        <f t="shared" si="30"/>
        <v>0.16799920981636665</v>
      </c>
      <c r="W184" s="271">
        <f t="shared" si="30"/>
        <v>0.17449829379418486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0.50640053019735931</v>
      </c>
      <c r="C185" s="320">
        <f t="shared" si="31"/>
        <v>0.52557179431050749</v>
      </c>
      <c r="D185" s="320">
        <f t="shared" si="31"/>
        <v>0.4906435620640221</v>
      </c>
      <c r="E185" s="320">
        <f t="shared" si="31"/>
        <v>0.52100350195758405</v>
      </c>
      <c r="F185" s="320">
        <f t="shared" si="31"/>
        <v>0.52573041455728498</v>
      </c>
      <c r="G185" s="320">
        <f t="shared" si="31"/>
        <v>0.50862361229982334</v>
      </c>
      <c r="H185" s="320">
        <f t="shared" si="31"/>
        <v>0.51081119102760142</v>
      </c>
      <c r="I185" s="320">
        <f t="shared" si="31"/>
        <v>0.50655635749809957</v>
      </c>
      <c r="J185" s="320">
        <f t="shared" si="31"/>
        <v>0.51297143945746115</v>
      </c>
      <c r="K185" s="320">
        <f t="shared" si="31"/>
        <v>0.4732080814924321</v>
      </c>
      <c r="L185" s="320">
        <f t="shared" si="31"/>
        <v>0.40250526266780479</v>
      </c>
      <c r="M185" s="320">
        <f t="shared" si="31"/>
        <v>0.35397573810478389</v>
      </c>
      <c r="N185" s="320">
        <f t="shared" si="31"/>
        <v>0.38315529228874368</v>
      </c>
      <c r="O185" s="320">
        <f t="shared" si="31"/>
        <v>0.48916860773009302</v>
      </c>
      <c r="P185" s="320">
        <f t="shared" si="31"/>
        <v>0.32823864208882869</v>
      </c>
      <c r="Q185" s="320">
        <f t="shared" si="31"/>
        <v>0.31857306999288437</v>
      </c>
      <c r="R185" s="320">
        <f t="shared" si="31"/>
        <v>0.31177870241965838</v>
      </c>
      <c r="S185" s="320">
        <f t="shared" si="31"/>
        <v>0.26529253180451551</v>
      </c>
      <c r="T185" s="320">
        <f t="shared" si="31"/>
        <v>0.26162220771818068</v>
      </c>
      <c r="U185" s="320">
        <f t="shared" si="31"/>
        <v>0.29563403713953351</v>
      </c>
      <c r="V185" s="320">
        <f t="shared" si="31"/>
        <v>0.16799920981636665</v>
      </c>
      <c r="W185" s="320">
        <f t="shared" si="31"/>
        <v>0.17449829379418486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0.39192307706322838</v>
      </c>
      <c r="C187" s="271">
        <f t="shared" si="33"/>
        <v>0.3722042526636623</v>
      </c>
      <c r="D187" s="271">
        <f t="shared" si="33"/>
        <v>0.42368084939471007</v>
      </c>
      <c r="E187" s="271">
        <f t="shared" si="33"/>
        <v>0.37465011537219933</v>
      </c>
      <c r="F187" s="271">
        <f t="shared" si="33"/>
        <v>0.3687630029142353</v>
      </c>
      <c r="G187" s="271">
        <f t="shared" si="33"/>
        <v>0.38450244452725851</v>
      </c>
      <c r="H187" s="271">
        <f t="shared" si="33"/>
        <v>0.38399641709951476</v>
      </c>
      <c r="I187" s="271">
        <f t="shared" si="33"/>
        <v>0.38541974555270675</v>
      </c>
      <c r="J187" s="271">
        <f t="shared" si="33"/>
        <v>0.3898090877766221</v>
      </c>
      <c r="K187" s="271">
        <f t="shared" si="33"/>
        <v>0.4806139620499621</v>
      </c>
      <c r="L187" s="271">
        <f t="shared" si="33"/>
        <v>0.53216952224161418</v>
      </c>
      <c r="M187" s="271">
        <f t="shared" si="33"/>
        <v>0.58414611612077538</v>
      </c>
      <c r="N187" s="271">
        <f t="shared" si="33"/>
        <v>0.53004193502542607</v>
      </c>
      <c r="O187" s="271">
        <f t="shared" si="33"/>
        <v>0.40392859236018741</v>
      </c>
      <c r="P187" s="271">
        <f t="shared" si="33"/>
        <v>0.61661769322550453</v>
      </c>
      <c r="Q187" s="271">
        <f t="shared" si="33"/>
        <v>0.59437804313864673</v>
      </c>
      <c r="R187" s="271">
        <f t="shared" si="33"/>
        <v>0.59030642574206227</v>
      </c>
      <c r="S187" s="271">
        <f t="shared" si="33"/>
        <v>0.64053619391677263</v>
      </c>
      <c r="T187" s="271">
        <f t="shared" si="33"/>
        <v>0.6380279849383087</v>
      </c>
      <c r="U187" s="271">
        <f t="shared" si="33"/>
        <v>0.62676093207976913</v>
      </c>
      <c r="V187" s="271">
        <f t="shared" si="33"/>
        <v>0.76220723591490058</v>
      </c>
      <c r="W187" s="271">
        <f t="shared" si="33"/>
        <v>0.72695485516926006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0.39192307706322838</v>
      </c>
      <c r="C188" s="320">
        <f t="shared" si="34"/>
        <v>0.3722042526636623</v>
      </c>
      <c r="D188" s="320">
        <f t="shared" si="34"/>
        <v>0.42368084939471007</v>
      </c>
      <c r="E188" s="320">
        <f t="shared" si="34"/>
        <v>0.37465011537219933</v>
      </c>
      <c r="F188" s="320">
        <f t="shared" si="34"/>
        <v>0.3687630029142353</v>
      </c>
      <c r="G188" s="320">
        <f t="shared" si="34"/>
        <v>0.38450244452725851</v>
      </c>
      <c r="H188" s="320">
        <f t="shared" si="34"/>
        <v>0.38399641709951476</v>
      </c>
      <c r="I188" s="320">
        <f t="shared" si="34"/>
        <v>0.38541974555270675</v>
      </c>
      <c r="J188" s="320">
        <f t="shared" si="34"/>
        <v>0.3898090877766221</v>
      </c>
      <c r="K188" s="320">
        <f t="shared" si="34"/>
        <v>0.4806139620499621</v>
      </c>
      <c r="L188" s="320">
        <f t="shared" si="34"/>
        <v>0.53216952224161418</v>
      </c>
      <c r="M188" s="320">
        <f t="shared" si="34"/>
        <v>0.58414611612077538</v>
      </c>
      <c r="N188" s="320">
        <f t="shared" si="34"/>
        <v>0.53004193502542607</v>
      </c>
      <c r="O188" s="320">
        <f t="shared" si="34"/>
        <v>0.40392859236018741</v>
      </c>
      <c r="P188" s="320">
        <f t="shared" si="34"/>
        <v>0.61661769322550453</v>
      </c>
      <c r="Q188" s="320">
        <f t="shared" si="34"/>
        <v>0.59437804313864673</v>
      </c>
      <c r="R188" s="320">
        <f t="shared" si="34"/>
        <v>0.59030642574206227</v>
      </c>
      <c r="S188" s="320">
        <f t="shared" si="34"/>
        <v>0.64053619391677263</v>
      </c>
      <c r="T188" s="320">
        <f t="shared" si="34"/>
        <v>0.6380279849383087</v>
      </c>
      <c r="U188" s="320">
        <f t="shared" si="34"/>
        <v>0.62676093207976913</v>
      </c>
      <c r="V188" s="320">
        <f t="shared" si="34"/>
        <v>0.76220723591490058</v>
      </c>
      <c r="W188" s="320">
        <f t="shared" si="34"/>
        <v>0.72695485516926006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5.7979428630976569E-2</v>
      </c>
      <c r="C190" s="271">
        <f t="shared" si="36"/>
        <v>5.8465686973173996E-2</v>
      </c>
      <c r="D190" s="271">
        <f t="shared" si="36"/>
        <v>4.9531807324771158E-2</v>
      </c>
      <c r="E190" s="271">
        <f t="shared" si="36"/>
        <v>5.922454394395945E-2</v>
      </c>
      <c r="F190" s="271">
        <f t="shared" si="36"/>
        <v>6.0166220040654667E-2</v>
      </c>
      <c r="G190" s="271">
        <f t="shared" si="36"/>
        <v>6.0692835145520846E-2</v>
      </c>
      <c r="H190" s="271">
        <f t="shared" si="36"/>
        <v>5.9588295746129269E-2</v>
      </c>
      <c r="I190" s="271">
        <f t="shared" si="36"/>
        <v>6.1266092285587104E-2</v>
      </c>
      <c r="J190" s="271">
        <f t="shared" si="36"/>
        <v>5.5742382099471126E-2</v>
      </c>
      <c r="K190" s="271">
        <f t="shared" si="36"/>
        <v>2.7670978758650287E-2</v>
      </c>
      <c r="L190" s="271">
        <f t="shared" si="36"/>
        <v>3.6583884984177861E-2</v>
      </c>
      <c r="M190" s="271">
        <f t="shared" si="36"/>
        <v>3.3514160141173407E-2</v>
      </c>
      <c r="N190" s="271">
        <f t="shared" si="36"/>
        <v>4.8977660648107983E-2</v>
      </c>
      <c r="O190" s="271">
        <f t="shared" si="36"/>
        <v>6.0501886377121429E-2</v>
      </c>
      <c r="P190" s="271">
        <f t="shared" si="36"/>
        <v>3.2012012104607947E-2</v>
      </c>
      <c r="Q190" s="271">
        <f t="shared" si="36"/>
        <v>3.0931668319222651E-2</v>
      </c>
      <c r="R190" s="271">
        <f t="shared" si="36"/>
        <v>4.0598600805017301E-2</v>
      </c>
      <c r="S190" s="271">
        <f t="shared" si="36"/>
        <v>4.0977532687262813E-2</v>
      </c>
      <c r="T190" s="271">
        <f t="shared" si="36"/>
        <v>5.1163020318261539E-2</v>
      </c>
      <c r="U190" s="271">
        <f t="shared" si="36"/>
        <v>3.9938094171804446E-2</v>
      </c>
      <c r="V190" s="271">
        <f t="shared" si="36"/>
        <v>3.5068592765273444E-2</v>
      </c>
      <c r="W190" s="271">
        <f t="shared" si="36"/>
        <v>5.1040375180410776E-2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4.6872049933428708E-2</v>
      </c>
      <c r="C191" s="320">
        <f t="shared" si="37"/>
        <v>4.6937806167280285E-2</v>
      </c>
      <c r="D191" s="320">
        <f t="shared" si="37"/>
        <v>3.8770041638556366E-2</v>
      </c>
      <c r="E191" s="320">
        <f t="shared" si="37"/>
        <v>4.7796863967526276E-2</v>
      </c>
      <c r="F191" s="320">
        <f t="shared" si="37"/>
        <v>4.8634860061567031E-2</v>
      </c>
      <c r="G191" s="320">
        <f t="shared" si="37"/>
        <v>4.9536695411371803E-2</v>
      </c>
      <c r="H191" s="320">
        <f t="shared" si="37"/>
        <v>4.8384173705661039E-2</v>
      </c>
      <c r="I191" s="320">
        <f t="shared" si="37"/>
        <v>5.0155295675265603E-2</v>
      </c>
      <c r="J191" s="320">
        <f t="shared" si="37"/>
        <v>4.4490877214869849E-2</v>
      </c>
      <c r="K191" s="320">
        <f t="shared" si="37"/>
        <v>1.7291642540680545E-2</v>
      </c>
      <c r="L191" s="320">
        <f t="shared" si="37"/>
        <v>2.7755342923874559E-2</v>
      </c>
      <c r="M191" s="320">
        <f t="shared" si="37"/>
        <v>2.5750063663348741E-2</v>
      </c>
      <c r="N191" s="320">
        <f t="shared" si="37"/>
        <v>4.0573540435670442E-2</v>
      </c>
      <c r="O191" s="320">
        <f t="shared" si="37"/>
        <v>4.9772472308591865E-2</v>
      </c>
      <c r="P191" s="320">
        <f t="shared" si="37"/>
        <v>2.4812432555533247E-2</v>
      </c>
      <c r="Q191" s="320">
        <f t="shared" si="37"/>
        <v>2.3944093227481877E-2</v>
      </c>
      <c r="R191" s="320">
        <f t="shared" si="37"/>
        <v>3.3760053230322669E-2</v>
      </c>
      <c r="S191" s="320">
        <f t="shared" si="37"/>
        <v>3.5158611812050475E-2</v>
      </c>
      <c r="T191" s="320">
        <f t="shared" si="37"/>
        <v>4.5424604255225765E-2</v>
      </c>
      <c r="U191" s="320">
        <f t="shared" si="37"/>
        <v>3.3453663349597436E-2</v>
      </c>
      <c r="V191" s="320">
        <f t="shared" si="37"/>
        <v>3.138370159110359E-2</v>
      </c>
      <c r="W191" s="320">
        <f t="shared" si="37"/>
        <v>4.7212933233435332E-2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1.1107378697547863E-2</v>
      </c>
      <c r="C192" s="320">
        <f t="shared" si="38"/>
        <v>1.1527880805893712E-2</v>
      </c>
      <c r="D192" s="320">
        <f t="shared" si="38"/>
        <v>1.0761765686214798E-2</v>
      </c>
      <c r="E192" s="320">
        <f t="shared" si="38"/>
        <v>1.1427679976433167E-2</v>
      </c>
      <c r="F192" s="320">
        <f t="shared" si="38"/>
        <v>1.1531359979087639E-2</v>
      </c>
      <c r="G192" s="320">
        <f t="shared" si="38"/>
        <v>1.1156139734149041E-2</v>
      </c>
      <c r="H192" s="320">
        <f t="shared" si="38"/>
        <v>1.1204122040468228E-2</v>
      </c>
      <c r="I192" s="320">
        <f t="shared" si="38"/>
        <v>1.1110796610321503E-2</v>
      </c>
      <c r="J192" s="320">
        <f t="shared" si="38"/>
        <v>1.1251504884601278E-2</v>
      </c>
      <c r="K192" s="320">
        <f t="shared" si="38"/>
        <v>1.0379336217969744E-2</v>
      </c>
      <c r="L192" s="320">
        <f t="shared" si="38"/>
        <v>8.8285420603033005E-3</v>
      </c>
      <c r="M192" s="320">
        <f t="shared" si="38"/>
        <v>7.7640964778246608E-3</v>
      </c>
      <c r="N192" s="320">
        <f t="shared" si="38"/>
        <v>8.4041202124375408E-3</v>
      </c>
      <c r="O192" s="320">
        <f t="shared" si="38"/>
        <v>1.0729414068529569E-2</v>
      </c>
      <c r="P192" s="320">
        <f t="shared" si="38"/>
        <v>7.1995795490746974E-3</v>
      </c>
      <c r="Q192" s="320">
        <f t="shared" si="38"/>
        <v>6.9875750917407723E-3</v>
      </c>
      <c r="R192" s="320">
        <f t="shared" si="38"/>
        <v>6.8385475746946325E-3</v>
      </c>
      <c r="S192" s="320">
        <f t="shared" si="38"/>
        <v>5.8189208752123401E-3</v>
      </c>
      <c r="T192" s="320">
        <f t="shared" si="38"/>
        <v>5.7384160630357794E-3</v>
      </c>
      <c r="U192" s="320">
        <f t="shared" si="38"/>
        <v>6.4844308222070102E-3</v>
      </c>
      <c r="V192" s="320">
        <f t="shared" si="38"/>
        <v>3.6848911741698561E-3</v>
      </c>
      <c r="W192" s="320">
        <f t="shared" si="38"/>
        <v>3.8274419469754421E-3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0.99999999999999978</v>
      </c>
      <c r="C197" s="234">
        <f t="shared" si="42"/>
        <v>1.0000000000000002</v>
      </c>
      <c r="D197" s="234">
        <f t="shared" si="42"/>
        <v>1.0000000000000004</v>
      </c>
      <c r="E197" s="234">
        <f t="shared" si="42"/>
        <v>1</v>
      </c>
      <c r="F197" s="234">
        <f t="shared" si="42"/>
        <v>0.99999999999999989</v>
      </c>
      <c r="G197" s="234">
        <f t="shared" si="42"/>
        <v>1</v>
      </c>
      <c r="H197" s="234">
        <f t="shared" si="42"/>
        <v>0.99999999999999933</v>
      </c>
      <c r="I197" s="234">
        <f t="shared" si="42"/>
        <v>0.99999999999999933</v>
      </c>
      <c r="J197" s="234">
        <f t="shared" si="42"/>
        <v>1</v>
      </c>
      <c r="K197" s="234">
        <f t="shared" si="42"/>
        <v>0.99999999999999989</v>
      </c>
      <c r="L197" s="234">
        <f t="shared" si="42"/>
        <v>0.99999999999999989</v>
      </c>
      <c r="M197" s="234">
        <f t="shared" si="42"/>
        <v>1</v>
      </c>
      <c r="N197" s="234">
        <f t="shared" si="42"/>
        <v>1</v>
      </c>
      <c r="O197" s="234">
        <f t="shared" si="42"/>
        <v>0.99999999999999978</v>
      </c>
      <c r="P197" s="234">
        <f t="shared" si="42"/>
        <v>1.0000000000000002</v>
      </c>
      <c r="Q197" s="234">
        <f t="shared" si="42"/>
        <v>0.99999999999999967</v>
      </c>
      <c r="R197" s="234">
        <f t="shared" si="42"/>
        <v>1</v>
      </c>
      <c r="S197" s="234">
        <f t="shared" si="42"/>
        <v>1</v>
      </c>
      <c r="T197" s="234">
        <f t="shared" si="42"/>
        <v>1</v>
      </c>
      <c r="U197" s="234">
        <f t="shared" si="42"/>
        <v>0.99999999999999989</v>
      </c>
      <c r="V197" s="234">
        <f t="shared" si="42"/>
        <v>1</v>
      </c>
      <c r="W197" s="234">
        <f t="shared" si="42"/>
        <v>0.99999999999999989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7.097533115358802E-2</v>
      </c>
      <c r="C202" s="270">
        <f t="shared" si="47"/>
        <v>7.1098093568254528E-2</v>
      </c>
      <c r="D202" s="270">
        <f t="shared" si="47"/>
        <v>6.0129367984377756E-2</v>
      </c>
      <c r="E202" s="270">
        <f t="shared" si="47"/>
        <v>7.3086980624370551E-2</v>
      </c>
      <c r="F202" s="270">
        <f t="shared" si="47"/>
        <v>7.3299095599440117E-2</v>
      </c>
      <c r="G202" s="270">
        <f t="shared" si="47"/>
        <v>7.4425213728750925E-2</v>
      </c>
      <c r="H202" s="270">
        <f t="shared" si="47"/>
        <v>7.3722981373770674E-2</v>
      </c>
      <c r="I202" s="270">
        <f t="shared" si="47"/>
        <v>7.5213188728189551E-2</v>
      </c>
      <c r="J202" s="270">
        <f t="shared" si="47"/>
        <v>6.7862158609399578E-2</v>
      </c>
      <c r="K202" s="270">
        <f t="shared" si="47"/>
        <v>3.286123180300473E-2</v>
      </c>
      <c r="L202" s="270">
        <f t="shared" si="47"/>
        <v>4.9236395637822519E-2</v>
      </c>
      <c r="M202" s="270">
        <f t="shared" si="47"/>
        <v>4.8771117175456381E-2</v>
      </c>
      <c r="N202" s="270">
        <f t="shared" si="47"/>
        <v>6.2396911638535363E-2</v>
      </c>
      <c r="O202" s="270">
        <f t="shared" si="47"/>
        <v>7.4688281553936184E-2</v>
      </c>
      <c r="P202" s="270">
        <f t="shared" si="47"/>
        <v>4.0001011292525805E-2</v>
      </c>
      <c r="Q202" s="270">
        <f t="shared" si="47"/>
        <v>9.4720531576064679E-2</v>
      </c>
      <c r="R202" s="270">
        <f t="shared" si="47"/>
        <v>9.4447601210183613E-2</v>
      </c>
      <c r="S202" s="270">
        <f t="shared" si="47"/>
        <v>8.7534163068263726E-2</v>
      </c>
      <c r="T202" s="270">
        <f t="shared" si="47"/>
        <v>7.9298609565537179E-2</v>
      </c>
      <c r="U202" s="270">
        <f t="shared" si="47"/>
        <v>6.3027326509261863E-2</v>
      </c>
      <c r="V202" s="270">
        <f t="shared" si="47"/>
        <v>5.8311171976179854E-2</v>
      </c>
      <c r="W202" s="270">
        <f t="shared" si="47"/>
        <v>7.6198097226423928E-2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0.39439759339827568</v>
      </c>
      <c r="C203" s="271">
        <f t="shared" si="48"/>
        <v>0.40946222607168159</v>
      </c>
      <c r="D203" s="271">
        <f t="shared" si="48"/>
        <v>0.39138403013194706</v>
      </c>
      <c r="E203" s="271">
        <f t="shared" si="48"/>
        <v>0.40464838937497927</v>
      </c>
      <c r="F203" s="271">
        <f t="shared" si="48"/>
        <v>0.40753102117376466</v>
      </c>
      <c r="G203" s="271">
        <f t="shared" si="48"/>
        <v>0.39303950271239829</v>
      </c>
      <c r="H203" s="271">
        <f t="shared" si="48"/>
        <v>0.39595276746913088</v>
      </c>
      <c r="I203" s="271">
        <f t="shared" si="48"/>
        <v>0.39070736803996536</v>
      </c>
      <c r="J203" s="271">
        <f t="shared" si="48"/>
        <v>0.40243571076095253</v>
      </c>
      <c r="K203" s="271">
        <f t="shared" si="48"/>
        <v>0.40288809281991178</v>
      </c>
      <c r="L203" s="271">
        <f t="shared" si="48"/>
        <v>0.33062439526562459</v>
      </c>
      <c r="M203" s="271">
        <f t="shared" si="48"/>
        <v>0.2918454219531027</v>
      </c>
      <c r="N203" s="271">
        <f t="shared" si="48"/>
        <v>0.30306908799992488</v>
      </c>
      <c r="O203" s="271">
        <f t="shared" si="48"/>
        <v>0.37754476845620283</v>
      </c>
      <c r="P203" s="271">
        <f t="shared" si="48"/>
        <v>0.27216856249155319</v>
      </c>
      <c r="Q203" s="271">
        <f t="shared" si="48"/>
        <v>0.25783447851556918</v>
      </c>
      <c r="R203" s="271">
        <f t="shared" si="48"/>
        <v>0.2463447956466524</v>
      </c>
      <c r="S203" s="271">
        <f t="shared" si="48"/>
        <v>0.20932736706694291</v>
      </c>
      <c r="T203" s="271">
        <f t="shared" si="48"/>
        <v>0.20224400921065849</v>
      </c>
      <c r="U203" s="271">
        <f t="shared" si="48"/>
        <v>0.23719578129609176</v>
      </c>
      <c r="V203" s="271">
        <f t="shared" si="48"/>
        <v>0.1352699029027136</v>
      </c>
      <c r="W203" s="271">
        <f t="shared" si="48"/>
        <v>0.13420430235000139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0.39439759339827568</v>
      </c>
      <c r="C204" s="320">
        <f t="shared" si="49"/>
        <v>0.40946222607168159</v>
      </c>
      <c r="D204" s="320">
        <f t="shared" si="49"/>
        <v>0.39138403013194706</v>
      </c>
      <c r="E204" s="320">
        <f t="shared" si="49"/>
        <v>0.40464838937497927</v>
      </c>
      <c r="F204" s="320">
        <f t="shared" si="49"/>
        <v>0.40753102117376466</v>
      </c>
      <c r="G204" s="320">
        <f t="shared" si="49"/>
        <v>0.39303950271239829</v>
      </c>
      <c r="H204" s="320">
        <f t="shared" si="49"/>
        <v>0.39595276746913088</v>
      </c>
      <c r="I204" s="320">
        <f t="shared" si="49"/>
        <v>0.39070736803996536</v>
      </c>
      <c r="J204" s="320">
        <f t="shared" si="49"/>
        <v>0.40243571076095253</v>
      </c>
      <c r="K204" s="320">
        <f t="shared" si="49"/>
        <v>0.40288809281991178</v>
      </c>
      <c r="L204" s="320">
        <f t="shared" si="49"/>
        <v>0.33062439526562459</v>
      </c>
      <c r="M204" s="320">
        <f t="shared" si="49"/>
        <v>0.2918454219531027</v>
      </c>
      <c r="N204" s="320">
        <f t="shared" si="49"/>
        <v>0.30306908799992488</v>
      </c>
      <c r="O204" s="320">
        <f t="shared" si="49"/>
        <v>0.37754476845620283</v>
      </c>
      <c r="P204" s="320">
        <f t="shared" si="49"/>
        <v>0.27216856249155319</v>
      </c>
      <c r="Q204" s="320">
        <f t="shared" si="49"/>
        <v>0.25783447851556918</v>
      </c>
      <c r="R204" s="320">
        <f t="shared" si="49"/>
        <v>0.2463447956466524</v>
      </c>
      <c r="S204" s="320">
        <f t="shared" si="49"/>
        <v>0.20932736706694291</v>
      </c>
      <c r="T204" s="320">
        <f t="shared" si="49"/>
        <v>0.20224400921065849</v>
      </c>
      <c r="U204" s="320">
        <f t="shared" si="49"/>
        <v>0.23719578129609176</v>
      </c>
      <c r="V204" s="320">
        <f t="shared" si="49"/>
        <v>0.1352699029027136</v>
      </c>
      <c r="W204" s="320">
        <f t="shared" si="49"/>
        <v>0.13420430235000139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0.34271583730503513</v>
      </c>
      <c r="C206" s="271">
        <f t="shared" si="51"/>
        <v>0.32557897944227815</v>
      </c>
      <c r="D206" s="271">
        <f t="shared" si="51"/>
        <v>0.37946267489463853</v>
      </c>
      <c r="E206" s="271">
        <f t="shared" si="51"/>
        <v>0.32670537363138707</v>
      </c>
      <c r="F206" s="271">
        <f t="shared" si="51"/>
        <v>0.32095056644562919</v>
      </c>
      <c r="G206" s="271">
        <f t="shared" si="51"/>
        <v>0.33360459383299212</v>
      </c>
      <c r="H206" s="271">
        <f t="shared" si="51"/>
        <v>0.3341976448566491</v>
      </c>
      <c r="I206" s="271">
        <f t="shared" si="51"/>
        <v>0.33377286363872799</v>
      </c>
      <c r="J206" s="271">
        <f t="shared" si="51"/>
        <v>0.34335906611918732</v>
      </c>
      <c r="K206" s="271">
        <f t="shared" si="51"/>
        <v>0.45943269265062847</v>
      </c>
      <c r="L206" s="271">
        <f t="shared" si="51"/>
        <v>0.49080227143932714</v>
      </c>
      <c r="M206" s="271">
        <f t="shared" si="51"/>
        <v>0.5407469966992382</v>
      </c>
      <c r="N206" s="271">
        <f t="shared" si="51"/>
        <v>0.47072826645194765</v>
      </c>
      <c r="O206" s="271">
        <f t="shared" si="51"/>
        <v>0.35003196638649026</v>
      </c>
      <c r="P206" s="271">
        <f t="shared" si="51"/>
        <v>0.57406023951277252</v>
      </c>
      <c r="Q206" s="271">
        <f t="shared" si="51"/>
        <v>0.54011709458397095</v>
      </c>
      <c r="R206" s="271">
        <f t="shared" si="51"/>
        <v>0.52368205309074822</v>
      </c>
      <c r="S206" s="271">
        <f t="shared" si="51"/>
        <v>0.56746345090398065</v>
      </c>
      <c r="T206" s="271">
        <f t="shared" si="51"/>
        <v>0.55377586134083767</v>
      </c>
      <c r="U206" s="271">
        <f t="shared" si="51"/>
        <v>0.56460884528031419</v>
      </c>
      <c r="V206" s="271">
        <f t="shared" si="51"/>
        <v>0.68906507763803904</v>
      </c>
      <c r="W206" s="271">
        <f t="shared" si="51"/>
        <v>0.62773440005165149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0.34271583730503513</v>
      </c>
      <c r="C207" s="320">
        <f t="shared" si="52"/>
        <v>0.32557897944227815</v>
      </c>
      <c r="D207" s="320">
        <f t="shared" si="52"/>
        <v>0.37946267489463853</v>
      </c>
      <c r="E207" s="320">
        <f t="shared" si="52"/>
        <v>0.32670537363138707</v>
      </c>
      <c r="F207" s="320">
        <f t="shared" si="52"/>
        <v>0.32095056644562919</v>
      </c>
      <c r="G207" s="320">
        <f t="shared" si="52"/>
        <v>0.33360459383299212</v>
      </c>
      <c r="H207" s="320">
        <f t="shared" si="52"/>
        <v>0.3341976448566491</v>
      </c>
      <c r="I207" s="320">
        <f t="shared" si="52"/>
        <v>0.33377286363872799</v>
      </c>
      <c r="J207" s="320">
        <f t="shared" si="52"/>
        <v>0.34335906611918732</v>
      </c>
      <c r="K207" s="320">
        <f t="shared" si="52"/>
        <v>0.45943269265062847</v>
      </c>
      <c r="L207" s="320">
        <f t="shared" si="52"/>
        <v>0.49080227143932714</v>
      </c>
      <c r="M207" s="320">
        <f t="shared" si="52"/>
        <v>0.5407469966992382</v>
      </c>
      <c r="N207" s="320">
        <f t="shared" si="52"/>
        <v>0.47072826645194765</v>
      </c>
      <c r="O207" s="320">
        <f t="shared" si="52"/>
        <v>0.35003196638649026</v>
      </c>
      <c r="P207" s="320">
        <f t="shared" si="52"/>
        <v>0.57406023951277252</v>
      </c>
      <c r="Q207" s="320">
        <f t="shared" si="52"/>
        <v>0.54011709458397095</v>
      </c>
      <c r="R207" s="320">
        <f t="shared" si="52"/>
        <v>0.52368205309074822</v>
      </c>
      <c r="S207" s="320">
        <f t="shared" si="52"/>
        <v>0.56746345090398065</v>
      </c>
      <c r="T207" s="320">
        <f t="shared" si="52"/>
        <v>0.55377586134083767</v>
      </c>
      <c r="U207" s="320">
        <f t="shared" si="52"/>
        <v>0.56460884528031419</v>
      </c>
      <c r="V207" s="320">
        <f t="shared" si="52"/>
        <v>0.68906507763803904</v>
      </c>
      <c r="W207" s="320">
        <f t="shared" si="52"/>
        <v>0.62773440005165149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0.19191123814310096</v>
      </c>
      <c r="C209" s="271">
        <f t="shared" si="54"/>
        <v>0.19386070091778607</v>
      </c>
      <c r="D209" s="271">
        <f t="shared" si="54"/>
        <v>0.16902392698903709</v>
      </c>
      <c r="E209" s="271">
        <f t="shared" si="54"/>
        <v>0.19555925636926313</v>
      </c>
      <c r="F209" s="271">
        <f t="shared" si="54"/>
        <v>0.19821931678116606</v>
      </c>
      <c r="G209" s="271">
        <f t="shared" si="54"/>
        <v>0.19893068972585873</v>
      </c>
      <c r="H209" s="271">
        <f t="shared" si="54"/>
        <v>0.19612660630044867</v>
      </c>
      <c r="I209" s="271">
        <f t="shared" si="54"/>
        <v>0.20030657959311657</v>
      </c>
      <c r="J209" s="271">
        <f t="shared" si="54"/>
        <v>0.18634306451046062</v>
      </c>
      <c r="K209" s="271">
        <f t="shared" si="54"/>
        <v>0.1048179827264549</v>
      </c>
      <c r="L209" s="271">
        <f t="shared" si="54"/>
        <v>0.12933693765722568</v>
      </c>
      <c r="M209" s="271">
        <f t="shared" si="54"/>
        <v>0.11863646417220267</v>
      </c>
      <c r="N209" s="271">
        <f t="shared" si="54"/>
        <v>0.16380573390959208</v>
      </c>
      <c r="O209" s="271">
        <f t="shared" si="54"/>
        <v>0.1977349836033705</v>
      </c>
      <c r="P209" s="271">
        <f t="shared" si="54"/>
        <v>0.11377018670314859</v>
      </c>
      <c r="Q209" s="271">
        <f t="shared" si="54"/>
        <v>0.10732789532439486</v>
      </c>
      <c r="R209" s="271">
        <f t="shared" si="54"/>
        <v>0.13552555005241568</v>
      </c>
      <c r="S209" s="271">
        <f t="shared" si="54"/>
        <v>0.1356750189608126</v>
      </c>
      <c r="T209" s="271">
        <f t="shared" si="54"/>
        <v>0.16468151988296664</v>
      </c>
      <c r="U209" s="271">
        <f t="shared" si="54"/>
        <v>0.13516804691433201</v>
      </c>
      <c r="V209" s="271">
        <f t="shared" si="54"/>
        <v>0.11735384748306758</v>
      </c>
      <c r="W209" s="271">
        <f t="shared" si="54"/>
        <v>0.16186320037192306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0.14755531408245645</v>
      </c>
      <c r="C210" s="320">
        <f t="shared" si="55"/>
        <v>0.14781053299245264</v>
      </c>
      <c r="D210" s="320">
        <f t="shared" si="55"/>
        <v>0.12500692331135302</v>
      </c>
      <c r="E210" s="320">
        <f t="shared" si="55"/>
        <v>0.15005047657239037</v>
      </c>
      <c r="F210" s="320">
        <f t="shared" si="55"/>
        <v>0.15238634180840488</v>
      </c>
      <c r="G210" s="320">
        <f t="shared" si="55"/>
        <v>0.15472750332979074</v>
      </c>
      <c r="H210" s="320">
        <f t="shared" si="55"/>
        <v>0.15159577959297618</v>
      </c>
      <c r="I210" s="320">
        <f t="shared" si="55"/>
        <v>0.15636567671540963</v>
      </c>
      <c r="J210" s="320">
        <f t="shared" si="55"/>
        <v>0.14108313360672819</v>
      </c>
      <c r="K210" s="320">
        <f t="shared" si="55"/>
        <v>5.9507174675930835E-2</v>
      </c>
      <c r="L210" s="320">
        <f t="shared" si="55"/>
        <v>9.2153266117452351E-2</v>
      </c>
      <c r="M210" s="320">
        <f t="shared" si="55"/>
        <v>8.581406974007888E-2</v>
      </c>
      <c r="N210" s="320">
        <f t="shared" si="55"/>
        <v>0.12972106991196375</v>
      </c>
      <c r="O210" s="320">
        <f t="shared" si="55"/>
        <v>0.15527441244510298</v>
      </c>
      <c r="P210" s="320">
        <f t="shared" si="55"/>
        <v>8.3160750206463074E-2</v>
      </c>
      <c r="Q210" s="320">
        <f t="shared" si="55"/>
        <v>7.833054153551533E-2</v>
      </c>
      <c r="R210" s="320">
        <f t="shared" si="55"/>
        <v>0.10782038341007358</v>
      </c>
      <c r="S210" s="320">
        <f t="shared" si="55"/>
        <v>0.11213301730346534</v>
      </c>
      <c r="T210" s="320">
        <f t="shared" si="55"/>
        <v>0.14193614804392166</v>
      </c>
      <c r="U210" s="320">
        <f t="shared" si="55"/>
        <v>0.10849182414121228</v>
      </c>
      <c r="V210" s="320">
        <f t="shared" si="55"/>
        <v>0.10214071829243254</v>
      </c>
      <c r="W210" s="320">
        <f t="shared" si="55"/>
        <v>0.146769913943988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4.4355924060644508E-2</v>
      </c>
      <c r="C211" s="320">
        <f t="shared" si="56"/>
        <v>4.6050167925333424E-2</v>
      </c>
      <c r="D211" s="320">
        <f t="shared" si="56"/>
        <v>4.4017003677684081E-2</v>
      </c>
      <c r="E211" s="320">
        <f t="shared" si="56"/>
        <v>4.5508779796872782E-2</v>
      </c>
      <c r="F211" s="320">
        <f t="shared" si="56"/>
        <v>4.5832974972761197E-2</v>
      </c>
      <c r="G211" s="320">
        <f t="shared" si="56"/>
        <v>4.4203186396067982E-2</v>
      </c>
      <c r="H211" s="320">
        <f t="shared" si="56"/>
        <v>4.4530826707472507E-2</v>
      </c>
      <c r="I211" s="320">
        <f t="shared" si="56"/>
        <v>4.394090287770696E-2</v>
      </c>
      <c r="J211" s="320">
        <f t="shared" si="56"/>
        <v>4.5259930903732433E-2</v>
      </c>
      <c r="K211" s="320">
        <f t="shared" si="56"/>
        <v>4.5310808050524079E-2</v>
      </c>
      <c r="L211" s="320">
        <f t="shared" si="56"/>
        <v>3.7183671539773346E-2</v>
      </c>
      <c r="M211" s="320">
        <f t="shared" si="56"/>
        <v>3.2822394432123786E-2</v>
      </c>
      <c r="N211" s="320">
        <f t="shared" si="56"/>
        <v>3.4084663997628321E-2</v>
      </c>
      <c r="O211" s="320">
        <f t="shared" si="56"/>
        <v>4.246057115826752E-2</v>
      </c>
      <c r="P211" s="320">
        <f t="shared" si="56"/>
        <v>3.0609436496685526E-2</v>
      </c>
      <c r="Q211" s="320">
        <f t="shared" si="56"/>
        <v>2.8997353788879535E-2</v>
      </c>
      <c r="R211" s="320">
        <f t="shared" si="56"/>
        <v>2.7705166642342089E-2</v>
      </c>
      <c r="S211" s="320">
        <f t="shared" si="56"/>
        <v>2.354200165734727E-2</v>
      </c>
      <c r="T211" s="320">
        <f t="shared" si="56"/>
        <v>2.2745371839044994E-2</v>
      </c>
      <c r="U211" s="320">
        <f t="shared" si="56"/>
        <v>2.6676222773119731E-2</v>
      </c>
      <c r="V211" s="320">
        <f t="shared" si="56"/>
        <v>1.5213129190635045E-2</v>
      </c>
      <c r="W211" s="320">
        <f t="shared" si="56"/>
        <v>1.5093286427935044E-2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1.245347528014819</v>
      </c>
      <c r="C217" s="322">
        <f>IF(C$5=0,0,(C$5-C$16-C$59)/(CHI_fec!C$5-CHI_fec!C$16))</f>
        <v>1.3008830110793974</v>
      </c>
      <c r="D217" s="322">
        <f>IF(D$5=0,0,(D$5-D$16-D$59)/(CHI_fec!D$5-CHI_fec!D$16))</f>
        <v>0.9535995231480241</v>
      </c>
      <c r="E217" s="322">
        <f>IF(E$5=0,0,(E$5-E$16-E$59)/(CHI_fec!E$5-CHI_fec!E$16))</f>
        <v>1.3288112361918603</v>
      </c>
      <c r="F217" s="322">
        <f>IF(F$5=0,0,(F$5-F$16-F$59)/(CHI_fec!F$5-CHI_fec!F$16))</f>
        <v>1.3714565060105313</v>
      </c>
      <c r="G217" s="322">
        <f>IF(G$5=0,0,(G$5-G$16-G$59)/(CHI_fec!G$5-CHI_fec!G$16))</f>
        <v>1.2877054220058124</v>
      </c>
      <c r="H217" s="322">
        <f>IF(H$5=0,0,(H$5-H$16-H$59)/(CHI_fec!H$5-CHI_fec!H$16))</f>
        <v>1.2978030810395431</v>
      </c>
      <c r="I217" s="322">
        <f>IF(I$5=0,0,(I$5-I$16-I$59)/(CHI_fec!I$5-CHI_fec!I$16))</f>
        <v>1.3069706766759712</v>
      </c>
      <c r="J217" s="322">
        <f>IF(J$5=0,0,(J$5-J$16-J$59)/(CHI_fec!J$5-CHI_fec!J$16))</f>
        <v>1.1799877257137366</v>
      </c>
      <c r="K217" s="322">
        <f>IF(K$5=0,0,(K$5-K$16-K$59)/(CHI_fec!K$5-CHI_fec!K$16))</f>
        <v>0.52238278346368783</v>
      </c>
      <c r="L217" s="322">
        <f>IF(L$5=0,0,(L$5-L$16-L$59)/(CHI_fec!L$5-CHI_fec!L$16))</f>
        <v>0.63948038755055658</v>
      </c>
      <c r="M217" s="322">
        <f>IF(M$5=0,0,(M$5-M$16-M$59)/(CHI_fec!M$5-CHI_fec!M$16))</f>
        <v>0.57093659716386103</v>
      </c>
      <c r="N217" s="322">
        <f>IF(N$5=0,0,(N$5-N$16-N$59)/(CHI_fec!N$5-CHI_fec!N$16))</f>
        <v>0.72533705186907371</v>
      </c>
      <c r="O217" s="322">
        <f>IF(O$5=0,0,(O$5-O$16-O$59)/(CHI_fec!O$5-CHI_fec!O$16))</f>
        <v>1.1894677366536262</v>
      </c>
      <c r="P217" s="322">
        <f>IF(P$5=0,0,(P$5-P$16-P$59)/(CHI_fec!P$5-CHI_fec!P$16))</f>
        <v>0.49730052370475847</v>
      </c>
      <c r="Q217" s="322">
        <f>IF(Q$5=0,0,(Q$5-Q$16-Q$59)/(CHI_fec!Q$5-CHI_fec!Q$16))</f>
        <v>0.84036434001737226</v>
      </c>
      <c r="R217" s="322">
        <f>IF(R$5=0,0,(R$5-R$16-R$59)/(CHI_fec!R$5-CHI_fec!R$16))</f>
        <v>0.82929966866269555</v>
      </c>
      <c r="S217" s="322">
        <f>IF(S$5=0,0,(S$5-S$16-S$59)/(CHI_fec!S$5-CHI_fec!S$16))</f>
        <v>0.67874680010321631</v>
      </c>
      <c r="T217" s="322">
        <f>IF(T$5=0,0,(T$5-T$16-T$59)/(CHI_fec!T$5-CHI_fec!T$16))</f>
        <v>0.58360652984769457</v>
      </c>
      <c r="U217" s="322">
        <f>IF(U$5=0,0,(U$5-U$16-U$59)/(CHI_fec!U$5-CHI_fec!U$16))</f>
        <v>0.58218970275959459</v>
      </c>
      <c r="V217" s="322">
        <f>IF(V$5=0,0,(V$5-V$16-V$59)/(CHI_fec!V$5-CHI_fec!V$16))</f>
        <v>0.34121632227303073</v>
      </c>
      <c r="W217" s="322">
        <f>IF(W$5=0,0,(W$5-W$16-W$59)/(CHI_fec!W$5-CHI_fec!W$16))</f>
        <v>0.41122040321263137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1.8158342276328785</v>
      </c>
      <c r="C222" s="277">
        <f>IF(C$10=0,0,C$10/CHI_fec!C$10)</f>
        <v>1.8638505588937873</v>
      </c>
      <c r="D222" s="277">
        <f>IF(D$10=0,0,D$10/CHI_fec!D$10)</f>
        <v>1.1671135589509398</v>
      </c>
      <c r="E222" s="277">
        <f>IF(E$10=0,0,E$10/CHI_fec!E$10)</f>
        <v>1.9782872090101644</v>
      </c>
      <c r="F222" s="277">
        <f>IF(F$10=0,0,F$10/CHI_fec!F$10)</f>
        <v>1.9967980005895722</v>
      </c>
      <c r="G222" s="277">
        <f>IF(G$10=0,0,G$10/CHI_fec!G$10)</f>
        <v>1.9465163410616959</v>
      </c>
      <c r="H222" s="277">
        <f>IF(H$10=0,0,H$10/CHI_fec!H$10)</f>
        <v>1.9418526776464737</v>
      </c>
      <c r="I222" s="277">
        <f>IF(I$10=0,0,I$10/CHI_fec!I$10)</f>
        <v>1.9904418432836457</v>
      </c>
      <c r="J222" s="277">
        <f>IF(J$10=0,0,J$10/CHI_fec!J$10)</f>
        <v>1.675057862351476</v>
      </c>
      <c r="K222" s="277">
        <f>IF(K$10=0,0,K$10/CHI_fec!K$10)</f>
        <v>0.28563036150220622</v>
      </c>
      <c r="L222" s="277">
        <f>IF(L$10=0,0,L$10/CHI_fec!L$10)</f>
        <v>0.62011668884504079</v>
      </c>
      <c r="M222" s="277">
        <f>IF(M$10=0,0,M$10/CHI_fec!M$10)</f>
        <v>0.56446853999061786</v>
      </c>
      <c r="N222" s="277">
        <f>IF(N$10=0,0,N$10/CHI_fec!N$10)</f>
        <v>1.0064690909252156</v>
      </c>
      <c r="O222" s="277">
        <f>IF(O$10=0,0,O$10/CHI_fec!O$10)</f>
        <v>1.8527754614325054</v>
      </c>
      <c r="P222" s="277">
        <f>IF(P$10=0,0,P$10/CHI_fec!P$10)</f>
        <v>0.4007180297576034</v>
      </c>
      <c r="Q222" s="277">
        <f>IF(Q$10=0,0,Q$10/CHI_fec!Q$10)</f>
        <v>1.890751314639731</v>
      </c>
      <c r="R222" s="277">
        <f>IF(R$10=0,0,R$10/CHI_fec!R$10)</f>
        <v>1.9253893192246969</v>
      </c>
      <c r="S222" s="277">
        <f>IF(S$10=0,0,S$10/CHI_fec!S$10)</f>
        <v>1.559308321059137</v>
      </c>
      <c r="T222" s="277">
        <f>IF(T$10=0,0,T$10/CHI_fec!T$10)</f>
        <v>1.2082500504155138</v>
      </c>
      <c r="U222" s="277">
        <f>IF(U$10=0,0,U$10/CHI_fec!U$10)</f>
        <v>0.86383337909553382</v>
      </c>
      <c r="V222" s="277">
        <f>IF(V$10=0,0,V$10/CHI_fec!V$10)</f>
        <v>0.52071398862714224</v>
      </c>
      <c r="W222" s="277">
        <f>IF(W$10=0,0,W$10/CHI_fec!W$10)</f>
        <v>0.91063899826317352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1.4282592378349113</v>
      </c>
      <c r="C224" s="278">
        <f>IF(C$25=0,0,C$25/CHI_fec!C$25)</f>
        <v>1.5713646640952463</v>
      </c>
      <c r="D224" s="278">
        <f>IF(D$25=0,0,D$25/CHI_fec!D$25)</f>
        <v>1.1495819189058609</v>
      </c>
      <c r="E224" s="278">
        <f>IF(E$25=0,0,E$25/CHI_fec!E$25)</f>
        <v>1.5116896430240627</v>
      </c>
      <c r="F224" s="278">
        <f>IF(F$25=0,0,F$25/CHI_fec!F$25)</f>
        <v>1.6093623867797526</v>
      </c>
      <c r="G224" s="278">
        <f>IF(G$25=0,0,G$25/CHI_fec!G$25)</f>
        <v>1.4547992417149869</v>
      </c>
      <c r="H224" s="278">
        <f>IF(H$25=0,0,H$25/CHI_fec!H$25)</f>
        <v>1.4765644155998447</v>
      </c>
      <c r="I224" s="278">
        <f>IF(I$25=0,0,I$25/CHI_fec!I$25)</f>
        <v>1.451147942222256</v>
      </c>
      <c r="J224" s="278">
        <f>IF(J$25=0,0,J$25/CHI_fec!J$25)</f>
        <v>1.3754790523297058</v>
      </c>
      <c r="K224" s="278">
        <f>IF(K$25=0,0,K$25/CHI_fec!K$25)</f>
        <v>0.69255508178420677</v>
      </c>
      <c r="L224" s="278">
        <f>IF(L$25=0,0,L$25/CHI_fec!L$25)</f>
        <v>0.61447819866443099</v>
      </c>
      <c r="M224" s="278">
        <f>IF(M$25=0,0,M$25/CHI_fec!M$25)</f>
        <v>0.45609630685202562</v>
      </c>
      <c r="N224" s="278">
        <f>IF(N$25=0,0,N$25/CHI_fec!N$25)</f>
        <v>0.60672886317868702</v>
      </c>
      <c r="O224" s="278">
        <f>IF(O$25=0,0,O$25/CHI_fec!O$25)</f>
        <v>1.2906485532275929</v>
      </c>
      <c r="P224" s="278">
        <f>IF(P$25=0,0,P$25/CHI_fec!P$25)</f>
        <v>0.36176339671589575</v>
      </c>
      <c r="Q224" s="278">
        <f>IF(Q$25=0,0,Q$25/CHI_fec!Q$25)</f>
        <v>0.50350863219680764</v>
      </c>
      <c r="R224" s="278">
        <f>IF(R$25=0,0,R$25/CHI_fec!R$25)</f>
        <v>0.47940299951545917</v>
      </c>
      <c r="S224" s="278">
        <f>IF(S$25=0,0,S$25/CHI_fec!S$25)</f>
        <v>0.32513481497870744</v>
      </c>
      <c r="T224" s="278">
        <f>IF(T$25=0,0,T$25/CHI_fec!T$25)</f>
        <v>0.28537237240356383</v>
      </c>
      <c r="U224" s="278">
        <f>IF(U$25=0,0,U$25/CHI_fec!U$25)</f>
        <v>0.34367203675793495</v>
      </c>
      <c r="V224" s="278">
        <f>IF(V$25=0,0,V$25/CHI_fec!V$25)</f>
        <v>0.10129453842538004</v>
      </c>
      <c r="W224" s="278">
        <f>IF(W$25=0,0,W$25/CHI_fec!W$25)</f>
        <v>0.12351534206859772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2.337112646644131</v>
      </c>
      <c r="C225" s="278">
        <f>IF(C$36=0,0,C$36/CHI_fec!C$36)</f>
        <v>2.2892326121142812</v>
      </c>
      <c r="D225" s="278">
        <f>IF(D$36=0,0,D$36/CHI_fec!D$36)</f>
        <v>2.1544377939565935</v>
      </c>
      <c r="E225" s="278">
        <f>IF(E$36=0,0,E$36/CHI_fec!E$36)</f>
        <v>2.3268131911383643</v>
      </c>
      <c r="F225" s="278">
        <f>IF(F$36=0,0,F$36/CHI_fec!F$36)</f>
        <v>2.3145594790158417</v>
      </c>
      <c r="G225" s="278">
        <f>IF(G$36=0,0,G$36/CHI_fec!G$36)</f>
        <v>2.3078311781797907</v>
      </c>
      <c r="H225" s="278">
        <f>IF(H$36=0,0,H$36/CHI_fec!H$36)</f>
        <v>2.3251659955375379</v>
      </c>
      <c r="I225" s="278">
        <f>IF(I$36=0,0,I$36/CHI_fec!I$36)</f>
        <v>2.321073659895033</v>
      </c>
      <c r="J225" s="278">
        <f>IF(J$36=0,0,J$36/CHI_fec!J$36)</f>
        <v>2.2772675126585429</v>
      </c>
      <c r="K225" s="278">
        <f>IF(K$36=0,0,K$36/CHI_fec!K$36)</f>
        <v>1.4741245588439507</v>
      </c>
      <c r="L225" s="278">
        <f>IF(L$36=0,0,L$36/CHI_fec!L$36)</f>
        <v>1.9861861310906044</v>
      </c>
      <c r="M225" s="278">
        <f>IF(M$36=0,0,M$36/CHI_fec!M$36)</f>
        <v>1.9980954645836806</v>
      </c>
      <c r="N225" s="278">
        <f>IF(N$36=0,0,N$36/CHI_fec!N$36)</f>
        <v>2.1599298566872878</v>
      </c>
      <c r="O225" s="278">
        <f>IF(O$36=0,0,O$36/CHI_fec!O$36)</f>
        <v>2.298519946090682</v>
      </c>
      <c r="P225" s="278">
        <f>IF(P$36=0,0,P$36/CHI_fec!P$36)</f>
        <v>1.8799963681343776</v>
      </c>
      <c r="Q225" s="278">
        <f>IF(Q$36=0,0,Q$36/CHI_fec!Q$36)</f>
        <v>2.7202761399834015</v>
      </c>
      <c r="R225" s="278">
        <f>IF(R$36=0,0,R$36/CHI_fec!R$36)</f>
        <v>2.6548987605443979</v>
      </c>
      <c r="S225" s="278">
        <f>IF(S$36=0,0,S$36/CHI_fec!S$36)</f>
        <v>2.5400345834459257</v>
      </c>
      <c r="T225" s="278">
        <f>IF(T$36=0,0,T$36/CHI_fec!T$36)</f>
        <v>2.2582510181390654</v>
      </c>
      <c r="U225" s="278">
        <f>IF(U$36=0,0,U$36/CHI_fec!U$36)</f>
        <v>2.1950744541019169</v>
      </c>
      <c r="V225" s="278">
        <f>IF(V$36=0,0,V$36/CHI_fec!V$36)</f>
        <v>1.8871507934919265</v>
      </c>
      <c r="W225" s="278">
        <f>IF(W$36=0,0,W$36/CHI_fec!W$36)</f>
        <v>2.0990367045450333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1.7006412323424216</v>
      </c>
      <c r="C226" s="278">
        <f>IF(C$44=0,0,C$44/CHI_fec!C$44)</f>
        <v>1.7789600163175581</v>
      </c>
      <c r="D226" s="278">
        <f>IF(D$44=0,0,D$44/CHI_fec!D$44)</f>
        <v>1.1621441222639024</v>
      </c>
      <c r="E226" s="278">
        <f>IF(E$44=0,0,E$44/CHI_fec!E$44)</f>
        <v>1.8227865282916995</v>
      </c>
      <c r="F226" s="278">
        <f>IF(F$44=0,0,F$44/CHI_fec!F$44)</f>
        <v>1.8835663642846037</v>
      </c>
      <c r="G226" s="278">
        <f>IF(G$44=0,0,G$44/CHI_fec!G$44)</f>
        <v>1.8003530121786571</v>
      </c>
      <c r="H226" s="278">
        <f>IF(H$44=0,0,H$44/CHI_fec!H$44)</f>
        <v>1.791001897042479</v>
      </c>
      <c r="I226" s="278">
        <f>IF(I$44=0,0,I$44/CHI_fec!I$44)</f>
        <v>1.8291945486686292</v>
      </c>
      <c r="J226" s="278">
        <f>IF(J$44=0,0,J$44/CHI_fec!J$44)</f>
        <v>1.584636695894043</v>
      </c>
      <c r="K226" s="278">
        <f>IF(K$44=0,0,K$44/CHI_fec!K$44)</f>
        <v>0.34996348080085621</v>
      </c>
      <c r="L226" s="278">
        <f>IF(L$44=0,0,L$44/CHI_fec!L$44)</f>
        <v>0.57318632913052669</v>
      </c>
      <c r="M226" s="278">
        <f>IF(M$44=0,0,M$44/CHI_fec!M$44)</f>
        <v>0.46973886454841324</v>
      </c>
      <c r="N226" s="278">
        <f>IF(N$44=0,0,N$44/CHI_fec!N$44)</f>
        <v>0.87640073031811749</v>
      </c>
      <c r="O226" s="278">
        <f>IF(O$44=0,0,O$44/CHI_fec!O$44)</f>
        <v>1.6825404853833696</v>
      </c>
      <c r="P226" s="278">
        <f>IF(P$44=0,0,P$44/CHI_fec!P$44)</f>
        <v>0.38860714066711988</v>
      </c>
      <c r="Q226" s="278">
        <f>IF(Q$44=0,0,Q$44/CHI_fec!Q$44)</f>
        <v>0.70560502769772337</v>
      </c>
      <c r="R226" s="278">
        <f>IF(R$44=0,0,R$44/CHI_fec!R$44)</f>
        <v>0.8843818170212624</v>
      </c>
      <c r="S226" s="278">
        <f>IF(S$44=0,0,S$44/CHI_fec!S$44)</f>
        <v>0.72398322847621388</v>
      </c>
      <c r="T226" s="278">
        <f>IF(T$44=0,0,T$44/CHI_fec!T$44)</f>
        <v>0.74805996565166666</v>
      </c>
      <c r="U226" s="278">
        <f>IF(U$44=0,0,U$44/CHI_fec!U$44)</f>
        <v>0.58203506316789322</v>
      </c>
      <c r="V226" s="278">
        <f>IF(V$44=0,0,V$44/CHI_fec!V$44)</f>
        <v>0.29787410506476392</v>
      </c>
      <c r="W226" s="278">
        <f>IF(W$44=0,0,W$44/CHI_fec!W$44)</f>
        <v>0.52936728768507491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1.2304055412395472</v>
      </c>
      <c r="C229" s="322">
        <f>IF(C$61=0,0,(C$61-C$108)/CHI_fec!C$61)</f>
        <v>1.2873823553982928</v>
      </c>
      <c r="D229" s="322">
        <f>IF(D$61=0,0,(D$61-D$108)/CHI_fec!D$61)</f>
        <v>0.92358726389454615</v>
      </c>
      <c r="E229" s="322">
        <f>IF(E$61=0,0,(E$61-E$108)/CHI_fec!E$61)</f>
        <v>1.3225636539559873</v>
      </c>
      <c r="F229" s="322">
        <f>IF(F$61=0,0,(F$61-F$108)/CHI_fec!F$61)</f>
        <v>1.365318610823216</v>
      </c>
      <c r="G229" s="322">
        <f>IF(G$61=0,0,(G$61-G$108)/CHI_fec!G$61)</f>
        <v>1.279076148308721</v>
      </c>
      <c r="H229" s="322">
        <f>IF(H$61=0,0,(H$61-H$108)/CHI_fec!H$61)</f>
        <v>1.2883383638063639</v>
      </c>
      <c r="I229" s="322">
        <f>IF(I$61=0,0,(I$61-I$108)/CHI_fec!I$61)</f>
        <v>1.3010654538651132</v>
      </c>
      <c r="J229" s="322">
        <f>IF(J$61=0,0,(J$61-J$108)/CHI_fec!J$61)</f>
        <v>1.1622389351393279</v>
      </c>
      <c r="K229" s="322">
        <f>IF(K$61=0,0,(K$61-K$108)/CHI_fec!K$61)</f>
        <v>0.4922267838413607</v>
      </c>
      <c r="L229" s="322">
        <f>IF(L$61=0,0,(L$61-L$108)/CHI_fec!L$61)</f>
        <v>0.60900581526959841</v>
      </c>
      <c r="M229" s="322">
        <f>IF(M$61=0,0,(M$61-M$108)/CHI_fec!M$61)</f>
        <v>0.54251130223811128</v>
      </c>
      <c r="N229" s="322">
        <f>IF(N$61=0,0,(N$61-N$108)/CHI_fec!N$61)</f>
        <v>0.70039941148779639</v>
      </c>
      <c r="O229" s="322">
        <f>IF(O$61=0,0,(O$61-O$108)/CHI_fec!O$61)</f>
        <v>1.1771566690289521</v>
      </c>
      <c r="P229" s="322">
        <f>IF(P$61=0,0,(P$61-P$108)/CHI_fec!P$61)</f>
        <v>0.47086536584510774</v>
      </c>
      <c r="Q229" s="322">
        <f>IF(Q$61=0,0,(Q$61-Q$108)/CHI_fec!Q$61)</f>
        <v>0.81856342793593706</v>
      </c>
      <c r="R229" s="322">
        <f>IF(R$61=0,0,(R$61-R$108)/CHI_fec!R$61)</f>
        <v>0.8114097614819582</v>
      </c>
      <c r="S229" s="322">
        <f>IF(S$61=0,0,(S$61-S$108)/CHI_fec!S$61)</f>
        <v>0.65969583569543722</v>
      </c>
      <c r="T229" s="322">
        <f>IF(T$61=0,0,(T$61-T$108)/CHI_fec!T$61)</f>
        <v>0.56505488862394238</v>
      </c>
      <c r="U229" s="322">
        <f>IF(U$61=0,0,(U$61-U$108)/CHI_fec!U$61)</f>
        <v>0.55855375739004898</v>
      </c>
      <c r="V229" s="322">
        <f>IF(V$61=0,0,(V$61-V$108)/CHI_fec!V$61)</f>
        <v>0.32403656621884636</v>
      </c>
      <c r="W229" s="322">
        <f>IF(W$61=0,0,(W$61-W$108)/CHI_fec!W$61)</f>
        <v>0.39550648360980301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1.8158342276328783</v>
      </c>
      <c r="C234" s="277">
        <f>IF(C$66=0,0,C$66/CHI_fec!C$66)</f>
        <v>1.8638505588937877</v>
      </c>
      <c r="D234" s="277">
        <f>IF(D$66=0,0,D$66/CHI_fec!D$66)</f>
        <v>1.1671135589509396</v>
      </c>
      <c r="E234" s="277">
        <f>IF(E$66=0,0,E$66/CHI_fec!E$66)</f>
        <v>1.9782872090101651</v>
      </c>
      <c r="F234" s="277">
        <f>IF(F$66=0,0,F$66/CHI_fec!F$66)</f>
        <v>1.9967980005895722</v>
      </c>
      <c r="G234" s="277">
        <f>IF(G$66=0,0,G$66/CHI_fec!G$66)</f>
        <v>1.9465163410616957</v>
      </c>
      <c r="H234" s="277">
        <f>IF(H$66=0,0,H$66/CHI_fec!H$66)</f>
        <v>1.9418526776464731</v>
      </c>
      <c r="I234" s="277">
        <f>IF(I$66=0,0,I$66/CHI_fec!I$66)</f>
        <v>1.9904418432836464</v>
      </c>
      <c r="J234" s="277">
        <f>IF(J$66=0,0,J$66/CHI_fec!J$66)</f>
        <v>1.6750578623514754</v>
      </c>
      <c r="K234" s="277">
        <f>IF(K$66=0,0,K$66/CHI_fec!K$66)</f>
        <v>0.28563036150220622</v>
      </c>
      <c r="L234" s="277">
        <f>IF(L$66=0,0,L$66/CHI_fec!L$66)</f>
        <v>0.6201166888450409</v>
      </c>
      <c r="M234" s="277">
        <f>IF(M$66=0,0,M$66/CHI_fec!M$66)</f>
        <v>0.56446853999061808</v>
      </c>
      <c r="N234" s="277">
        <f>IF(N$66=0,0,N$66/CHI_fec!N$66)</f>
        <v>1.0064690909252156</v>
      </c>
      <c r="O234" s="277">
        <f>IF(O$66=0,0,O$66/CHI_fec!O$66)</f>
        <v>1.8527754614325049</v>
      </c>
      <c r="P234" s="277">
        <f>IF(P$66=0,0,P$66/CHI_fec!P$66)</f>
        <v>0.40071802975760329</v>
      </c>
      <c r="Q234" s="277">
        <f>IF(Q$66=0,0,Q$66/CHI_fec!Q$66)</f>
        <v>1.8907513146397306</v>
      </c>
      <c r="R234" s="277">
        <f>IF(R$66=0,0,R$66/CHI_fec!R$66)</f>
        <v>1.9253893192246971</v>
      </c>
      <c r="S234" s="277">
        <f>IF(S$66=0,0,S$66/CHI_fec!S$66)</f>
        <v>1.559308321059137</v>
      </c>
      <c r="T234" s="277">
        <f>IF(T$66=0,0,T$66/CHI_fec!T$66)</f>
        <v>1.2082500504155143</v>
      </c>
      <c r="U234" s="277">
        <f>IF(U$66=0,0,U$66/CHI_fec!U$66)</f>
        <v>0.8638333790955337</v>
      </c>
      <c r="V234" s="277">
        <f>IF(V$66=0,0,V$66/CHI_fec!V$66)</f>
        <v>0.52071398862714224</v>
      </c>
      <c r="W234" s="277">
        <f>IF(W$66=0,0,W$66/CHI_fec!W$66)</f>
        <v>0.91063899826317352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1.4271198339721363</v>
      </c>
      <c r="C235" s="278">
        <f>IF(C$72=0,0,C$72/CHI_fec!C$72)</f>
        <v>1.5700878554277382</v>
      </c>
      <c r="D235" s="278">
        <f>IF(D$72=0,0,D$72/CHI_fec!D$72)</f>
        <v>1.1483201498048163</v>
      </c>
      <c r="E235" s="278">
        <f>IF(E$72=0,0,E$72/CHI_fec!E$72)</f>
        <v>1.5106469483993918</v>
      </c>
      <c r="F235" s="278">
        <f>IF(F$72=0,0,F$72/CHI_fec!F$72)</f>
        <v>1.608211938941446</v>
      </c>
      <c r="G235" s="278">
        <f>IF(G$72=0,0,G$72/CHI_fec!G$72)</f>
        <v>1.4537439464745865</v>
      </c>
      <c r="H235" s="278">
        <f>IF(H$72=0,0,H$72/CHI_fec!H$72)</f>
        <v>1.4754812694555095</v>
      </c>
      <c r="I235" s="278">
        <f>IF(I$72=0,0,I$72/CHI_fec!I$72)</f>
        <v>1.4501522839211825</v>
      </c>
      <c r="J235" s="278">
        <f>IF(J$72=0,0,J$72/CHI_fec!J$72)</f>
        <v>1.3743285365642739</v>
      </c>
      <c r="K235" s="278">
        <f>IF(K$72=0,0,K$72/CHI_fec!K$72)</f>
        <v>0.69148158143532179</v>
      </c>
      <c r="L235" s="278">
        <f>IF(L$72=0,0,L$72/CHI_fec!L$72)</f>
        <v>0.61378502513748001</v>
      </c>
      <c r="M235" s="278">
        <f>IF(M$72=0,0,M$72/CHI_fec!M$72)</f>
        <v>0.45562990826485783</v>
      </c>
      <c r="N235" s="278">
        <f>IF(N$72=0,0,N$72/CHI_fec!N$72)</f>
        <v>0.60619306504422754</v>
      </c>
      <c r="O235" s="278">
        <f>IF(O$72=0,0,O$72/CHI_fec!O$72)</f>
        <v>1.2896782504487714</v>
      </c>
      <c r="P235" s="278">
        <f>IF(P$72=0,0,P$72/CHI_fec!P$72)</f>
        <v>0.36140073724397193</v>
      </c>
      <c r="Q235" s="278">
        <f>IF(Q$72=0,0,Q$72/CHI_fec!Q$72)</f>
        <v>0.50321995592871593</v>
      </c>
      <c r="R235" s="278">
        <f>IF(R$72=0,0,R$72/CHI_fec!R$72)</f>
        <v>0.47914619817333076</v>
      </c>
      <c r="S235" s="278">
        <f>IF(S$72=0,0,S$72/CHI_fec!S$72)</f>
        <v>0.32496001985834883</v>
      </c>
      <c r="T235" s="278">
        <f>IF(T$72=0,0,T$72/CHI_fec!T$72)</f>
        <v>0.28519599058556772</v>
      </c>
      <c r="U235" s="278">
        <f>IF(U$72=0,0,U$72/CHI_fec!U$72)</f>
        <v>0.34341213354432404</v>
      </c>
      <c r="V235" s="278">
        <f>IF(V$72=0,0,V$72/CHI_fec!V$72)</f>
        <v>0.10123154025412759</v>
      </c>
      <c r="W235" s="278">
        <f>IF(W$72=0,0,W$72/CHI_fec!W$72)</f>
        <v>0.12344837933898466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2.3371126466441305</v>
      </c>
      <c r="C236" s="278">
        <f>IF(C$85=0,0,C$85/CHI_fec!C$85)</f>
        <v>2.2892326121142812</v>
      </c>
      <c r="D236" s="278">
        <f>IF(D$85=0,0,D$85/CHI_fec!D$85)</f>
        <v>2.1544377939565931</v>
      </c>
      <c r="E236" s="278">
        <f>IF(E$85=0,0,E$85/CHI_fec!E$85)</f>
        <v>2.3268131911383638</v>
      </c>
      <c r="F236" s="278">
        <f>IF(F$85=0,0,F$85/CHI_fec!F$85)</f>
        <v>2.3145594790158412</v>
      </c>
      <c r="G236" s="278">
        <f>IF(G$85=0,0,G$85/CHI_fec!G$85)</f>
        <v>2.307831178179792</v>
      </c>
      <c r="H236" s="278">
        <f>IF(H$85=0,0,H$85/CHI_fec!H$85)</f>
        <v>2.3251659955375374</v>
      </c>
      <c r="I236" s="278">
        <f>IF(I$85=0,0,I$85/CHI_fec!I$85)</f>
        <v>2.321073659895033</v>
      </c>
      <c r="J236" s="278">
        <f>IF(J$85=0,0,J$85/CHI_fec!J$85)</f>
        <v>2.2772675126585429</v>
      </c>
      <c r="K236" s="278">
        <f>IF(K$85=0,0,K$85/CHI_fec!K$85)</f>
        <v>1.47412455884395</v>
      </c>
      <c r="L236" s="278">
        <f>IF(L$85=0,0,L$85/CHI_fec!L$85)</f>
        <v>1.9861861310906048</v>
      </c>
      <c r="M236" s="278">
        <f>IF(M$85=0,0,M$85/CHI_fec!M$85)</f>
        <v>1.9980954645836804</v>
      </c>
      <c r="N236" s="278">
        <f>IF(N$85=0,0,N$85/CHI_fec!N$85)</f>
        <v>2.1599298566872882</v>
      </c>
      <c r="O236" s="278">
        <f>IF(O$85=0,0,O$85/CHI_fec!O$85)</f>
        <v>2.2985199460906829</v>
      </c>
      <c r="P236" s="278">
        <f>IF(P$85=0,0,P$85/CHI_fec!P$85)</f>
        <v>1.8799963681343779</v>
      </c>
      <c r="Q236" s="278">
        <f>IF(Q$85=0,0,Q$85/CHI_fec!Q$85)</f>
        <v>2.7202761399834028</v>
      </c>
      <c r="R236" s="278">
        <f>IF(R$85=0,0,R$85/CHI_fec!R$85)</f>
        <v>2.6548987605443979</v>
      </c>
      <c r="S236" s="278">
        <f>IF(S$85=0,0,S$85/CHI_fec!S$85)</f>
        <v>2.5400345834459248</v>
      </c>
      <c r="T236" s="278">
        <f>IF(T$85=0,0,T$85/CHI_fec!T$85)</f>
        <v>2.2582510181390654</v>
      </c>
      <c r="U236" s="278">
        <f>IF(U$85=0,0,U$85/CHI_fec!U$85)</f>
        <v>2.195074454101916</v>
      </c>
      <c r="V236" s="278">
        <f>IF(V$85=0,0,V$85/CHI_fec!V$85)</f>
        <v>1.887150793491926</v>
      </c>
      <c r="W236" s="278">
        <f>IF(W$85=0,0,W$85/CHI_fec!W$85)</f>
        <v>2.0990367045450333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1.7261011442983725</v>
      </c>
      <c r="C237" s="278">
        <f>IF(C$93=0,0,C$93/CHI_fec!C$93)</f>
        <v>1.7978672653257879</v>
      </c>
      <c r="D237" s="278">
        <f>IF(D$93=0,0,D$93/CHI_fec!D$93)</f>
        <v>1.1632591441257836</v>
      </c>
      <c r="E237" s="278">
        <f>IF(E$93=0,0,E$93/CHI_fec!E$93)</f>
        <v>1.8524844179139583</v>
      </c>
      <c r="F237" s="278">
        <f>IF(F$93=0,0,F$93/CHI_fec!F$93)</f>
        <v>1.9087300276362968</v>
      </c>
      <c r="G237" s="278">
        <f>IF(G$93=0,0,G$93/CHI_fec!G$93)</f>
        <v>1.8326566818038281</v>
      </c>
      <c r="H237" s="278">
        <f>IF(H$93=0,0,H$93/CHI_fec!H$93)</f>
        <v>1.8204294593111536</v>
      </c>
      <c r="I237" s="278">
        <f>IF(I$93=0,0,I$93/CHI_fec!I$93)</f>
        <v>1.8647629175935094</v>
      </c>
      <c r="J237" s="278">
        <f>IF(J$93=0,0,J$93/CHI_fec!J$93)</f>
        <v>1.6045192158237565</v>
      </c>
      <c r="K237" s="278">
        <f>IF(K$93=0,0,K$93/CHI_fec!K$93)</f>
        <v>0.32557419509414814</v>
      </c>
      <c r="L237" s="278">
        <f>IF(L$93=0,0,L$93/CHI_fec!L$93)</f>
        <v>0.5694581164659257</v>
      </c>
      <c r="M237" s="278">
        <f>IF(M$93=0,0,M$93/CHI_fec!M$93)</f>
        <v>0.47105668624704561</v>
      </c>
      <c r="N237" s="278">
        <f>IF(N$93=0,0,N$93/CHI_fec!N$93)</f>
        <v>0.90424282666682243</v>
      </c>
      <c r="O237" s="278">
        <f>IF(O$93=0,0,O$93/CHI_fec!O$93)</f>
        <v>1.719930705267023</v>
      </c>
      <c r="P237" s="278">
        <f>IF(P$93=0,0,P$93/CHI_fec!P$93)</f>
        <v>0.39124311385855182</v>
      </c>
      <c r="Q237" s="278">
        <f>IF(Q$93=0,0,Q$93/CHI_fec!Q$93)</f>
        <v>0.73241610925441714</v>
      </c>
      <c r="R237" s="278">
        <f>IF(R$93=0,0,R$93/CHI_fec!R$93)</f>
        <v>0.93828320718374991</v>
      </c>
      <c r="S237" s="278">
        <f>IF(S$93=0,0,S$93/CHI_fec!S$93)</f>
        <v>0.77875049026021448</v>
      </c>
      <c r="T237" s="278">
        <f>IF(T$93=0,0,T$93/CHI_fec!T$93)</f>
        <v>0.80733137788021325</v>
      </c>
      <c r="U237" s="278">
        <f>IF(U$93=0,0,U$93/CHI_fec!U$93)</f>
        <v>0.60975660540151899</v>
      </c>
      <c r="V237" s="278">
        <f>IF(V$93=0,0,V$93/CHI_fec!V$93)</f>
        <v>0.32459708875892296</v>
      </c>
      <c r="W237" s="278">
        <f>IF(W$93=0,0,W$93/CHI_fec!W$93)</f>
        <v>0.58784434065401492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1.4051457545565615</v>
      </c>
      <c r="C240" s="322">
        <f>IF(C$110=0,0,C$110/CHI_fec!C$110)</f>
        <v>1.4669170043519444</v>
      </c>
      <c r="D240" s="322">
        <f>IF(D$110=0,0,D$110/CHI_fec!D$110)</f>
        <v>1.056192854924308</v>
      </c>
      <c r="E240" s="322">
        <f>IF(E$110=0,0,E$110/CHI_fec!E$110)</f>
        <v>1.4992698823164086</v>
      </c>
      <c r="F240" s="322">
        <f>IF(F$110=0,0,F$110/CHI_fec!F$110)</f>
        <v>1.5471253833416818</v>
      </c>
      <c r="G240" s="322">
        <f>IF(G$110=0,0,G$110/CHI_fec!G$110)</f>
        <v>1.4595708800341951</v>
      </c>
      <c r="H240" s="322">
        <f>IF(H$110=0,0,H$110/CHI_fec!H$110)</f>
        <v>1.4672263561994692</v>
      </c>
      <c r="I240" s="322">
        <f>IF(I$110=0,0,I$110/CHI_fec!I$110)</f>
        <v>1.4815975580242924</v>
      </c>
      <c r="J240" s="322">
        <f>IF(J$110=0,0,J$110/CHI_fec!J$110)</f>
        <v>1.3267122414671502</v>
      </c>
      <c r="K240" s="322">
        <f>IF(K$110=0,0,K$110/CHI_fec!K$110)</f>
        <v>0.5324809734435143</v>
      </c>
      <c r="L240" s="322">
        <f>IF(L$110=0,0,L$110/CHI_fec!L$110)</f>
        <v>0.68045003510615476</v>
      </c>
      <c r="M240" s="322">
        <f>IF(M$110=0,0,M$110/CHI_fec!M$110)</f>
        <v>0.60323999597191269</v>
      </c>
      <c r="N240" s="322">
        <f>IF(N$110=0,0,N$110/CHI_fec!N$110)</f>
        <v>0.80655418963058478</v>
      </c>
      <c r="O240" s="322">
        <f>IF(O$110=0,0,O$110/CHI_fec!O$110)</f>
        <v>1.3530457641395501</v>
      </c>
      <c r="P240" s="322">
        <f>IF(P$110=0,0,P$110/CHI_fec!P$110)</f>
        <v>0.52070842332123668</v>
      </c>
      <c r="Q240" s="322">
        <f>IF(Q$110=0,0,Q$110/CHI_fec!Q$110)</f>
        <v>0.93537640098278751</v>
      </c>
      <c r="R240" s="322">
        <f>IF(R$110=0,0,R$110/CHI_fec!R$110)</f>
        <v>0.92754668513334126</v>
      </c>
      <c r="S240" s="322">
        <f>IF(S$110=0,0,S$110/CHI_fec!S$110)</f>
        <v>0.72854344744406407</v>
      </c>
      <c r="T240" s="322">
        <f>IF(T$110=0,0,T$110/CHI_fec!T$110)</f>
        <v>0.65671194483756956</v>
      </c>
      <c r="U240" s="322">
        <f>IF(U$110=0,0,U$110/CHI_fec!U$110)</f>
        <v>0.58006515717872276</v>
      </c>
      <c r="V240" s="322">
        <f>IF(V$110=0,0,V$110/CHI_fec!V$110)</f>
        <v>0.34029380151249849</v>
      </c>
      <c r="W240" s="322">
        <f>IF(W$110=0,0,W$110/CHI_fec!W$110)</f>
        <v>0.43634302581686346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1.8158342276328781</v>
      </c>
      <c r="C245" s="277">
        <f>IF(C$115=0,0,C$115/CHI_fec!C$115)</f>
        <v>1.8638505588937873</v>
      </c>
      <c r="D245" s="277">
        <f>IF(D$115=0,0,D$115/CHI_fec!D$115)</f>
        <v>1.1671135589509398</v>
      </c>
      <c r="E245" s="277">
        <f>IF(E$115=0,0,E$115/CHI_fec!E$115)</f>
        <v>1.9782872090101651</v>
      </c>
      <c r="F245" s="277">
        <f>IF(F$115=0,0,F$115/CHI_fec!F$115)</f>
        <v>1.9967980005895725</v>
      </c>
      <c r="G245" s="277">
        <f>IF(G$115=0,0,G$115/CHI_fec!G$115)</f>
        <v>1.946516341061695</v>
      </c>
      <c r="H245" s="277">
        <f>IF(H$115=0,0,H$115/CHI_fec!H$115)</f>
        <v>1.9418526776464737</v>
      </c>
      <c r="I245" s="277">
        <f>IF(I$115=0,0,I$115/CHI_fec!I$115)</f>
        <v>1.9904418432836455</v>
      </c>
      <c r="J245" s="277">
        <f>IF(J$115=0,0,J$115/CHI_fec!J$115)</f>
        <v>1.6750578623514747</v>
      </c>
      <c r="K245" s="277">
        <f>IF(K$115=0,0,K$115/CHI_fec!K$115)</f>
        <v>0.28563036150220611</v>
      </c>
      <c r="L245" s="277">
        <f>IF(L$115=0,0,L$115/CHI_fec!L$115)</f>
        <v>0.62011668884504056</v>
      </c>
      <c r="M245" s="277">
        <f>IF(M$115=0,0,M$115/CHI_fec!M$115)</f>
        <v>0.56446853999061819</v>
      </c>
      <c r="N245" s="277">
        <f>IF(N$115=0,0,N$115/CHI_fec!N$115)</f>
        <v>1.0064690909252156</v>
      </c>
      <c r="O245" s="277">
        <f>IF(O$115=0,0,O$115/CHI_fec!O$115)</f>
        <v>1.8527754614325054</v>
      </c>
      <c r="P245" s="277">
        <f>IF(P$115=0,0,P$115/CHI_fec!P$115)</f>
        <v>0.4007180297576034</v>
      </c>
      <c r="Q245" s="277">
        <f>IF(Q$115=0,0,Q$115/CHI_fec!Q$115)</f>
        <v>1.8907513146397308</v>
      </c>
      <c r="R245" s="277">
        <f>IF(R$115=0,0,R$115/CHI_fec!R$115)</f>
        <v>1.9253893192246969</v>
      </c>
      <c r="S245" s="277">
        <f>IF(S$115=0,0,S$115/CHI_fec!S$115)</f>
        <v>1.5593083210591372</v>
      </c>
      <c r="T245" s="277">
        <f>IF(T$115=0,0,T$115/CHI_fec!T$115)</f>
        <v>1.2082500504155136</v>
      </c>
      <c r="U245" s="277">
        <f>IF(U$115=0,0,U$115/CHI_fec!U$115)</f>
        <v>0.86383337909553348</v>
      </c>
      <c r="V245" s="277">
        <f>IF(V$115=0,0,V$115/CHI_fec!V$115)</f>
        <v>0.52071398862714213</v>
      </c>
      <c r="W245" s="277">
        <f>IF(W$115=0,0,W$115/CHI_fec!W$115)</f>
        <v>0.91063899826317385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1.4266471571483643</v>
      </c>
      <c r="C246" s="278">
        <f>IF(C$121=0,0,C$121/CHI_fec!C$121)</f>
        <v>1.5695581879009228</v>
      </c>
      <c r="D246" s="278">
        <f>IF(D$121=0,0,D$121/CHI_fec!D$121)</f>
        <v>1.1477969324862511</v>
      </c>
      <c r="E246" s="278">
        <f>IF(E$121=0,0,E$121/CHI_fec!E$121)</f>
        <v>1.5102143248362518</v>
      </c>
      <c r="F246" s="278">
        <f>IF(F$121=0,0,F$121/CHI_fec!F$121)</f>
        <v>1.6077346245402204</v>
      </c>
      <c r="G246" s="278">
        <f>IF(G$121=0,0,G$121/CHI_fec!G$121)</f>
        <v>1.4533061168916104</v>
      </c>
      <c r="H246" s="278">
        <f>IF(H$121=0,0,H$121/CHI_fec!H$121)</f>
        <v>1.4750318900581831</v>
      </c>
      <c r="I246" s="278">
        <f>IF(I$121=0,0,I$121/CHI_fec!I$121)</f>
        <v>1.4497391740329415</v>
      </c>
      <c r="J246" s="278">
        <f>IF(J$121=0,0,J$121/CHI_fec!J$121)</f>
        <v>1.3738512761626411</v>
      </c>
      <c r="K246" s="278">
        <f>IF(K$121=0,0,K$121/CHI_fec!K$121)</f>
        <v>0.6910367186450197</v>
      </c>
      <c r="L246" s="278">
        <f>IF(L$121=0,0,L$121/CHI_fec!L$121)</f>
        <v>0.61349759953889782</v>
      </c>
      <c r="M246" s="278">
        <f>IF(M$121=0,0,M$121/CHI_fec!M$121)</f>
        <v>0.45543648639458589</v>
      </c>
      <c r="N246" s="278">
        <f>IF(N$121=0,0,N$121/CHI_fec!N$121)</f>
        <v>0.605970818334855</v>
      </c>
      <c r="O246" s="278">
        <f>IF(O$121=0,0,O$121/CHI_fec!O$121)</f>
        <v>1.2892756982896103</v>
      </c>
      <c r="P246" s="278">
        <f>IF(P$121=0,0,P$121/CHI_fec!P$121)</f>
        <v>0.36125033311953281</v>
      </c>
      <c r="Q246" s="278">
        <f>IF(Q$121=0,0,Q$121/CHI_fec!Q$121)</f>
        <v>0.50310016175228334</v>
      </c>
      <c r="R246" s="278">
        <f>IF(R$121=0,0,R$121/CHI_fec!R$121)</f>
        <v>0.47903962569410941</v>
      </c>
      <c r="S246" s="278">
        <f>IF(S$121=0,0,S$121/CHI_fec!S$121)</f>
        <v>0.32488748013547281</v>
      </c>
      <c r="T246" s="278">
        <f>IF(T$121=0,0,T$121/CHI_fec!T$121)</f>
        <v>0.28512280072415341</v>
      </c>
      <c r="U246" s="278">
        <f>IF(U$121=0,0,U$121/CHI_fec!U$121)</f>
        <v>0.34330430747028634</v>
      </c>
      <c r="V246" s="278">
        <f>IF(V$121=0,0,V$121/CHI_fec!V$121)</f>
        <v>0.10120539922489565</v>
      </c>
      <c r="W246" s="278">
        <f>IF(W$121=0,0,W$121/CHI_fec!W$121)</f>
        <v>0.12342059008109904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2.337112646644131</v>
      </c>
      <c r="C247" s="278">
        <f>IF(C$134=0,0,C$134/CHI_fec!C$134)</f>
        <v>2.2892326121142808</v>
      </c>
      <c r="D247" s="278">
        <f>IF(D$134=0,0,D$134/CHI_fec!D$134)</f>
        <v>2.1544377939565931</v>
      </c>
      <c r="E247" s="278">
        <f>IF(E$134=0,0,E$134/CHI_fec!E$134)</f>
        <v>2.3268131911383638</v>
      </c>
      <c r="F247" s="278">
        <f>IF(F$134=0,0,F$134/CHI_fec!F$134)</f>
        <v>2.314559479015843</v>
      </c>
      <c r="G247" s="278">
        <f>IF(G$134=0,0,G$134/CHI_fec!G$134)</f>
        <v>2.3078311781797916</v>
      </c>
      <c r="H247" s="278">
        <f>IF(H$134=0,0,H$134/CHI_fec!H$134)</f>
        <v>2.3251659955375379</v>
      </c>
      <c r="I247" s="278">
        <f>IF(I$134=0,0,I$134/CHI_fec!I$134)</f>
        <v>2.3210736598950334</v>
      </c>
      <c r="J247" s="278">
        <f>IF(J$134=0,0,J$134/CHI_fec!J$134)</f>
        <v>2.2772675126585424</v>
      </c>
      <c r="K247" s="278">
        <f>IF(K$134=0,0,K$134/CHI_fec!K$134)</f>
        <v>1.4741245588439496</v>
      </c>
      <c r="L247" s="278">
        <f>IF(L$134=0,0,L$134/CHI_fec!L$134)</f>
        <v>1.986186131090605</v>
      </c>
      <c r="M247" s="278">
        <f>IF(M$134=0,0,M$134/CHI_fec!M$134)</f>
        <v>1.9980954645836806</v>
      </c>
      <c r="N247" s="278">
        <f>IF(N$134=0,0,N$134/CHI_fec!N$134)</f>
        <v>2.1599298566872878</v>
      </c>
      <c r="O247" s="278">
        <f>IF(O$134=0,0,O$134/CHI_fec!O$134)</f>
        <v>2.2985199460906829</v>
      </c>
      <c r="P247" s="278">
        <f>IF(P$134=0,0,P$134/CHI_fec!P$134)</f>
        <v>1.879996368134377</v>
      </c>
      <c r="Q247" s="278">
        <f>IF(Q$134=0,0,Q$134/CHI_fec!Q$134)</f>
        <v>2.7202761399834019</v>
      </c>
      <c r="R247" s="278">
        <f>IF(R$134=0,0,R$134/CHI_fec!R$134)</f>
        <v>2.6548987605443983</v>
      </c>
      <c r="S247" s="278">
        <f>IF(S$134=0,0,S$134/CHI_fec!S$134)</f>
        <v>2.5400345834459248</v>
      </c>
      <c r="T247" s="278">
        <f>IF(T$134=0,0,T$134/CHI_fec!T$134)</f>
        <v>2.2582510181390658</v>
      </c>
      <c r="U247" s="278">
        <f>IF(U$134=0,0,U$134/CHI_fec!U$134)</f>
        <v>2.1950744541019169</v>
      </c>
      <c r="V247" s="278">
        <f>IF(V$134=0,0,V$134/CHI_fec!V$134)</f>
        <v>1.8871507934919269</v>
      </c>
      <c r="W247" s="278">
        <f>IF(W$134=0,0,W$134/CHI_fec!W$134)</f>
        <v>2.0990367045450324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1.7086680768224562</v>
      </c>
      <c r="C248" s="278">
        <f>IF(C$142=0,0,C$142/CHI_fec!C$142)</f>
        <v>1.7849299268024486</v>
      </c>
      <c r="D248" s="278">
        <f>IF(D$142=0,0,D$142/CHI_fec!D$142)</f>
        <v>1.1624966996691237</v>
      </c>
      <c r="E248" s="278">
        <f>IF(E$142=0,0,E$142/CHI_fec!E$142)</f>
        <v>1.8321378403328989</v>
      </c>
      <c r="F248" s="278">
        <f>IF(F$142=0,0,F$142/CHI_fec!F$142)</f>
        <v>1.891508271080901</v>
      </c>
      <c r="G248" s="278">
        <f>IF(G$142=0,0,G$142/CHI_fec!G$142)</f>
        <v>1.8105374352581396</v>
      </c>
      <c r="H248" s="278">
        <f>IF(H$142=0,0,H$142/CHI_fec!H$142)</f>
        <v>1.8002789604844385</v>
      </c>
      <c r="I248" s="278">
        <f>IF(I$142=0,0,I$142/CHI_fec!I$142)</f>
        <v>1.8404040205910024</v>
      </c>
      <c r="J248" s="278">
        <f>IF(J$142=0,0,J$142/CHI_fec!J$142)</f>
        <v>1.590898904934593</v>
      </c>
      <c r="K248" s="278">
        <f>IF(K$142=0,0,K$142/CHI_fec!K$142)</f>
        <v>0.34216537670732544</v>
      </c>
      <c r="L248" s="278">
        <f>IF(L$142=0,0,L$142/CHI_fec!L$142)</f>
        <v>0.57200857437142738</v>
      </c>
      <c r="M248" s="278">
        <f>IF(M$142=0,0,M$142/CHI_fec!M$142)</f>
        <v>0.47015352782353226</v>
      </c>
      <c r="N248" s="278">
        <f>IF(N$142=0,0,N$142/CHI_fec!N$142)</f>
        <v>0.8851252230624107</v>
      </c>
      <c r="O248" s="278">
        <f>IF(O$142=0,0,O$142/CHI_fec!O$142)</f>
        <v>1.6943143543693064</v>
      </c>
      <c r="P248" s="278">
        <f>IF(P$142=0,0,P$142/CHI_fec!P$142)</f>
        <v>0.38943574214222931</v>
      </c>
      <c r="Q248" s="278">
        <f>IF(Q$142=0,0,Q$142/CHI_fec!Q$142)</f>
        <v>0.71385537441921276</v>
      </c>
      <c r="R248" s="278">
        <f>IF(R$142=0,0,R$142/CHI_fec!R$142)</f>
        <v>0.90096405637395915</v>
      </c>
      <c r="S248" s="278">
        <f>IF(S$142=0,0,S$142/CHI_fec!S$142)</f>
        <v>0.74078854558905438</v>
      </c>
      <c r="T248" s="278">
        <f>IF(T$142=0,0,T$142/CHI_fec!T$142)</f>
        <v>0.766350056471097</v>
      </c>
      <c r="U248" s="278">
        <f>IF(U$142=0,0,U$142/CHI_fec!U$142)</f>
        <v>0.59065176494504201</v>
      </c>
      <c r="V248" s="278">
        <f>IF(V$142=0,0,V$142/CHI_fec!V$142)</f>
        <v>0.30608091509384644</v>
      </c>
      <c r="W248" s="278">
        <f>IF(W$142=0,0,W$142/CHI_fec!W$142)</f>
        <v>0.5472372073755335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EE: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111.72193651356623</v>
      </c>
      <c r="C3" s="205">
        <f t="shared" si="0"/>
        <v>124.38131336363136</v>
      </c>
      <c r="D3" s="205">
        <f t="shared" si="0"/>
        <v>131.20735322492939</v>
      </c>
      <c r="E3" s="205">
        <f t="shared" si="0"/>
        <v>164.73798574965892</v>
      </c>
      <c r="F3" s="205">
        <f t="shared" si="0"/>
        <v>175.63949550014516</v>
      </c>
      <c r="G3" s="205">
        <f t="shared" si="0"/>
        <v>206.64240356941633</v>
      </c>
      <c r="H3" s="205">
        <f t="shared" si="0"/>
        <v>251.34926754047808</v>
      </c>
      <c r="I3" s="205">
        <f t="shared" si="0"/>
        <v>285.06781704936776</v>
      </c>
      <c r="J3" s="205">
        <f t="shared" si="0"/>
        <v>189.60459931948844</v>
      </c>
      <c r="K3" s="205">
        <f t="shared" si="0"/>
        <v>103.40391251548054</v>
      </c>
      <c r="L3" s="205">
        <f t="shared" si="0"/>
        <v>114.90568949348912</v>
      </c>
      <c r="M3" s="205">
        <f t="shared" si="0"/>
        <v>134.04102195034187</v>
      </c>
      <c r="N3" s="205">
        <f t="shared" si="0"/>
        <v>129.7677782935861</v>
      </c>
      <c r="O3" s="205">
        <f t="shared" si="0"/>
        <v>128.9242879722317</v>
      </c>
      <c r="P3" s="205">
        <f t="shared" si="0"/>
        <v>133.24745380620749</v>
      </c>
      <c r="Q3" s="205">
        <f t="shared" si="0"/>
        <v>141</v>
      </c>
      <c r="R3" s="205">
        <f t="shared" si="0"/>
        <v>159.19626021370209</v>
      </c>
      <c r="S3" s="205">
        <f t="shared" si="0"/>
        <v>179.30955842526868</v>
      </c>
      <c r="T3" s="205">
        <f t="shared" si="0"/>
        <v>165.28700824168351</v>
      </c>
      <c r="U3" s="205">
        <f t="shared" si="0"/>
        <v>163.58457531597605</v>
      </c>
      <c r="V3" s="205">
        <f t="shared" si="0"/>
        <v>141.05594956658791</v>
      </c>
      <c r="W3" s="205">
        <f t="shared" si="0"/>
        <v>157.42985086890434</v>
      </c>
      <c r="DA3" s="112"/>
    </row>
    <row r="4" spans="1:105" ht="12" customHeight="1" x14ac:dyDescent="0.25">
      <c r="A4" s="50" t="s">
        <v>49</v>
      </c>
      <c r="B4" s="243">
        <v>42.187078618051878</v>
      </c>
      <c r="C4" s="243">
        <v>50.222651490170989</v>
      </c>
      <c r="D4" s="243">
        <v>59.862405438721083</v>
      </c>
      <c r="E4" s="243">
        <v>71.253356790074776</v>
      </c>
      <c r="F4" s="243">
        <v>83.055370091424138</v>
      </c>
      <c r="G4" s="243">
        <v>115.1627936352055</v>
      </c>
      <c r="H4" s="243">
        <v>131.16351422641549</v>
      </c>
      <c r="I4" s="243">
        <v>163.53884148555309</v>
      </c>
      <c r="J4" s="243">
        <v>104.8342900267027</v>
      </c>
      <c r="K4" s="243">
        <v>34.352868534307703</v>
      </c>
      <c r="L4" s="243">
        <v>42.929593245976953</v>
      </c>
      <c r="M4" s="243">
        <v>71.950268934384241</v>
      </c>
      <c r="N4" s="243">
        <v>67.88205759715369</v>
      </c>
      <c r="O4" s="243">
        <v>63.746760301613072</v>
      </c>
      <c r="P4" s="243">
        <v>72.494300208833906</v>
      </c>
      <c r="Q4" s="243">
        <v>76.475995274097983</v>
      </c>
      <c r="R4" s="243">
        <v>91.744402667546709</v>
      </c>
      <c r="S4" s="243">
        <v>104.8948604452782</v>
      </c>
      <c r="T4" s="243">
        <v>94.346536833124532</v>
      </c>
      <c r="U4" s="243">
        <v>84.860781117384775</v>
      </c>
      <c r="V4" s="243">
        <v>87.306322362905249</v>
      </c>
      <c r="W4" s="243">
        <v>111.516466461821</v>
      </c>
      <c r="DA4" s="83" t="s">
        <v>1406</v>
      </c>
    </row>
    <row r="5" spans="1:105" ht="12" customHeight="1" x14ac:dyDescent="0.25">
      <c r="A5" s="144" t="s">
        <v>50</v>
      </c>
      <c r="B5" s="284">
        <v>9.4994615052865399</v>
      </c>
      <c r="C5" s="284">
        <v>16.018337110401621</v>
      </c>
      <c r="D5" s="284">
        <v>6.649357991104921</v>
      </c>
      <c r="E5" s="284">
        <v>9.1440637963160327</v>
      </c>
      <c r="F5" s="284">
        <v>8.0671592887040617</v>
      </c>
      <c r="G5" s="284">
        <v>7.7960050066735107</v>
      </c>
      <c r="H5" s="284">
        <v>12.33964275246187</v>
      </c>
      <c r="I5" s="284">
        <v>16.643620589208741</v>
      </c>
      <c r="J5" s="284">
        <v>17.283491058456359</v>
      </c>
      <c r="K5" s="284">
        <v>11.154584975707939</v>
      </c>
      <c r="L5" s="284">
        <v>12.07741646637087</v>
      </c>
      <c r="M5" s="284">
        <v>15.74217213795043</v>
      </c>
      <c r="N5" s="284">
        <v>14.963867918501739</v>
      </c>
      <c r="O5" s="284">
        <v>19.418799393866131</v>
      </c>
      <c r="P5" s="284">
        <v>16.02062275598561</v>
      </c>
      <c r="Q5" s="284">
        <v>15.572259993854599</v>
      </c>
      <c r="R5" s="284">
        <v>16.290063255931109</v>
      </c>
      <c r="S5" s="284">
        <v>22.857544290997399</v>
      </c>
      <c r="T5" s="284">
        <v>22.373886395242138</v>
      </c>
      <c r="U5" s="284">
        <v>23.478769570113979</v>
      </c>
      <c r="V5" s="284">
        <v>13.97547960911335</v>
      </c>
      <c r="W5" s="284">
        <v>1.942264447538967</v>
      </c>
      <c r="DA5" s="94" t="s">
        <v>1407</v>
      </c>
    </row>
    <row r="6" spans="1:105" ht="12" customHeight="1" x14ac:dyDescent="0.25">
      <c r="A6" s="49" t="s">
        <v>58</v>
      </c>
      <c r="B6" s="244">
        <v>60.035396390227817</v>
      </c>
      <c r="C6" s="244">
        <v>58.14032476305875</v>
      </c>
      <c r="D6" s="244">
        <v>64.695589795103388</v>
      </c>
      <c r="E6" s="244">
        <v>84.34056516326811</v>
      </c>
      <c r="F6" s="244">
        <v>84.51696612001696</v>
      </c>
      <c r="G6" s="244">
        <v>83.683604927537331</v>
      </c>
      <c r="H6" s="244">
        <v>107.8461105616007</v>
      </c>
      <c r="I6" s="244">
        <v>104.8853549746059</v>
      </c>
      <c r="J6" s="244">
        <v>67.486818234329391</v>
      </c>
      <c r="K6" s="244">
        <v>57.896459005464898</v>
      </c>
      <c r="L6" s="244">
        <v>59.89867978114129</v>
      </c>
      <c r="M6" s="244">
        <v>46.348580878007198</v>
      </c>
      <c r="N6" s="244">
        <v>46.921852777930667</v>
      </c>
      <c r="O6" s="244">
        <v>45.7587282767525</v>
      </c>
      <c r="P6" s="244">
        <v>44.73253084138797</v>
      </c>
      <c r="Q6" s="244">
        <v>48.951744732047423</v>
      </c>
      <c r="R6" s="244">
        <v>51.161794290224272</v>
      </c>
      <c r="S6" s="244">
        <v>51.557153688993097</v>
      </c>
      <c r="T6" s="244">
        <v>48.566585013316839</v>
      </c>
      <c r="U6" s="244">
        <v>55.245024628477303</v>
      </c>
      <c r="V6" s="244">
        <v>39.774147594569307</v>
      </c>
      <c r="W6" s="244">
        <v>43.971119959544367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329</v>
      </c>
      <c r="C9" s="243">
        <v>405</v>
      </c>
      <c r="D9" s="243">
        <v>411</v>
      </c>
      <c r="E9" s="243">
        <v>414.2</v>
      </c>
      <c r="F9" s="243">
        <v>520</v>
      </c>
      <c r="G9" s="243">
        <v>676</v>
      </c>
      <c r="H9" s="243">
        <v>678.9</v>
      </c>
      <c r="I9" s="243">
        <v>937.4</v>
      </c>
      <c r="J9" s="243">
        <v>808</v>
      </c>
      <c r="K9" s="243">
        <v>326</v>
      </c>
      <c r="L9" s="243">
        <v>375</v>
      </c>
      <c r="M9" s="243">
        <v>451</v>
      </c>
      <c r="N9" s="243">
        <v>482</v>
      </c>
      <c r="O9" s="243">
        <v>457</v>
      </c>
      <c r="P9" s="243">
        <v>447</v>
      </c>
      <c r="Q9" s="243">
        <v>395</v>
      </c>
      <c r="R9" s="243">
        <v>398.8</v>
      </c>
      <c r="S9" s="243">
        <v>502.9</v>
      </c>
      <c r="T9" s="243">
        <v>526.9</v>
      </c>
      <c r="U9" s="243">
        <v>411.3</v>
      </c>
      <c r="V9" s="243">
        <v>258.39999999999998</v>
      </c>
      <c r="W9" s="243">
        <v>365.9</v>
      </c>
      <c r="DA9" s="83" t="s">
        <v>1410</v>
      </c>
    </row>
    <row r="10" spans="1:105" ht="12" customHeight="1" x14ac:dyDescent="0.25">
      <c r="A10" s="144" t="s">
        <v>1411</v>
      </c>
      <c r="B10" s="284">
        <v>717.34094999999991</v>
      </c>
      <c r="C10" s="284">
        <v>1250.7859834162589</v>
      </c>
      <c r="D10" s="284">
        <v>442.05627922348663</v>
      </c>
      <c r="E10" s="284">
        <v>514.70004194006492</v>
      </c>
      <c r="F10" s="284">
        <v>489.06484834533592</v>
      </c>
      <c r="G10" s="284">
        <v>443.11536000000001</v>
      </c>
      <c r="H10" s="284">
        <v>618.45135000000005</v>
      </c>
      <c r="I10" s="284">
        <v>923.76612000000011</v>
      </c>
      <c r="J10" s="284">
        <v>1289.88105</v>
      </c>
      <c r="K10" s="284">
        <v>1085.5427864159999</v>
      </c>
      <c r="L10" s="284">
        <v>924.07099391999998</v>
      </c>
      <c r="M10" s="284">
        <v>1051.5817979999999</v>
      </c>
      <c r="N10" s="284">
        <v>863.53966439999988</v>
      </c>
      <c r="O10" s="284">
        <v>1409.0893685999999</v>
      </c>
      <c r="P10" s="284">
        <v>1037.3419876559999</v>
      </c>
      <c r="Q10" s="284">
        <v>370.20600000000002</v>
      </c>
      <c r="R10" s="284">
        <v>243.08292968999999</v>
      </c>
      <c r="S10" s="284">
        <v>411.16294932000011</v>
      </c>
      <c r="T10" s="284">
        <v>586.55072239200001</v>
      </c>
      <c r="U10" s="284">
        <v>624.07912780800007</v>
      </c>
      <c r="V10" s="284">
        <v>80.584373563199989</v>
      </c>
      <c r="W10" s="284">
        <v>6.86015565280257</v>
      </c>
      <c r="DA10" s="94" t="s">
        <v>1412</v>
      </c>
    </row>
    <row r="11" spans="1:105" ht="12" customHeight="1" x14ac:dyDescent="0.25">
      <c r="A11" s="49" t="s">
        <v>1413</v>
      </c>
      <c r="B11" s="244">
        <v>59.146999999999998</v>
      </c>
      <c r="C11" s="244">
        <v>59.23</v>
      </c>
      <c r="D11" s="244">
        <v>56.113999999999997</v>
      </c>
      <c r="E11" s="244">
        <v>61.936999999999998</v>
      </c>
      <c r="F11" s="244">
        <v>66.847999999999999</v>
      </c>
      <c r="G11" s="244">
        <v>62.055999999999997</v>
      </c>
      <c r="H11" s="244">
        <v>70.519000000000005</v>
      </c>
      <c r="I11" s="244">
        <v>75.95</v>
      </c>
      <c r="J11" s="244">
        <v>65.710662999999997</v>
      </c>
      <c r="K11" s="244">
        <v>62.957999999999998</v>
      </c>
      <c r="L11" s="244">
        <v>81.597335000000001</v>
      </c>
      <c r="M11" s="244">
        <v>81.447000000000003</v>
      </c>
      <c r="N11" s="244">
        <v>73.88</v>
      </c>
      <c r="O11" s="244">
        <v>83.915000000000006</v>
      </c>
      <c r="P11" s="244">
        <v>63.835999999999999</v>
      </c>
      <c r="Q11" s="244">
        <v>88.04</v>
      </c>
      <c r="R11" s="244">
        <v>81.515000000000001</v>
      </c>
      <c r="S11" s="244">
        <v>84.849000000000004</v>
      </c>
      <c r="T11" s="244">
        <v>86.242999999999995</v>
      </c>
      <c r="U11" s="244">
        <v>86.683000000000007</v>
      </c>
      <c r="V11" s="244">
        <v>38.328499999999998</v>
      </c>
      <c r="W11" s="244">
        <v>38.502406121555687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680</v>
      </c>
      <c r="C14" s="243">
        <v>680</v>
      </c>
      <c r="D14" s="243">
        <v>618.07845514620931</v>
      </c>
      <c r="E14" s="243">
        <v>618.07845514620931</v>
      </c>
      <c r="F14" s="243">
        <v>618.07845514620931</v>
      </c>
      <c r="G14" s="243">
        <v>741.92154485379081</v>
      </c>
      <c r="H14" s="243">
        <v>741.92154485379081</v>
      </c>
      <c r="I14" s="243">
        <v>989.6077242689538</v>
      </c>
      <c r="J14" s="243">
        <v>989.6077242689538</v>
      </c>
      <c r="K14" s="243">
        <v>989.6077242689538</v>
      </c>
      <c r="L14" s="243">
        <v>927.68617941516311</v>
      </c>
      <c r="M14" s="243">
        <v>927.68617941516311</v>
      </c>
      <c r="N14" s="243">
        <v>927.68617941516311</v>
      </c>
      <c r="O14" s="243">
        <v>927.68617941516311</v>
      </c>
      <c r="P14" s="243">
        <v>865.76463456137242</v>
      </c>
      <c r="Q14" s="243">
        <v>865.76463456137242</v>
      </c>
      <c r="R14" s="243">
        <v>865.76463456137242</v>
      </c>
      <c r="S14" s="243">
        <v>865.76463456137242</v>
      </c>
      <c r="T14" s="243">
        <v>865.76463456137242</v>
      </c>
      <c r="U14" s="243">
        <v>865.76463456137242</v>
      </c>
      <c r="V14" s="243">
        <v>865.76463456137242</v>
      </c>
      <c r="W14" s="243">
        <v>865.76463456137242</v>
      </c>
      <c r="DA14" s="83" t="s">
        <v>1415</v>
      </c>
    </row>
    <row r="15" spans="1:105" ht="12" customHeight="1" x14ac:dyDescent="0.25">
      <c r="A15" s="107" t="s">
        <v>1411</v>
      </c>
      <c r="B15" s="284">
        <v>797.04549999999983</v>
      </c>
      <c r="C15" s="284">
        <v>1352.447444552763</v>
      </c>
      <c r="D15" s="284">
        <v>1352.447444552763</v>
      </c>
      <c r="E15" s="284">
        <v>1283.022201483667</v>
      </c>
      <c r="F15" s="284">
        <v>1283.022201483667</v>
      </c>
      <c r="G15" s="284">
        <v>1283.022201483667</v>
      </c>
      <c r="H15" s="284">
        <v>1213.5969584145721</v>
      </c>
      <c r="I15" s="284">
        <v>1213.5969584145721</v>
      </c>
      <c r="J15" s="284">
        <v>1421.8726876218579</v>
      </c>
      <c r="K15" s="284">
        <v>1421.8726876218579</v>
      </c>
      <c r="L15" s="284">
        <v>1352.447444552763</v>
      </c>
      <c r="M15" s="284">
        <v>1352.447444552763</v>
      </c>
      <c r="N15" s="284">
        <v>1352.447444552763</v>
      </c>
      <c r="O15" s="284">
        <v>1491.2979306909531</v>
      </c>
      <c r="P15" s="284">
        <v>1491.2979306909531</v>
      </c>
      <c r="Q15" s="284">
        <v>1491.2979306909531</v>
      </c>
      <c r="R15" s="284">
        <v>1491.2979306909531</v>
      </c>
      <c r="S15" s="284">
        <v>1491.2979306909531</v>
      </c>
      <c r="T15" s="284">
        <v>1491.2979306909531</v>
      </c>
      <c r="U15" s="284">
        <v>1491.2979306909531</v>
      </c>
      <c r="V15" s="284">
        <v>1491.2979306909531</v>
      </c>
      <c r="W15" s="284">
        <v>1491.2979306909531</v>
      </c>
      <c r="DA15" s="94" t="s">
        <v>1416</v>
      </c>
    </row>
    <row r="16" spans="1:105" ht="12" customHeight="1" x14ac:dyDescent="0.25">
      <c r="A16" s="49" t="s">
        <v>1413</v>
      </c>
      <c r="B16" s="244">
        <v>88.888888888888886</v>
      </c>
      <c r="C16" s="244">
        <v>84.938475962226789</v>
      </c>
      <c r="D16" s="244">
        <v>79.828669790942911</v>
      </c>
      <c r="E16" s="244">
        <v>79.828669790942911</v>
      </c>
      <c r="F16" s="244">
        <v>78.669276546321115</v>
      </c>
      <c r="G16" s="244">
        <v>82.619689472983197</v>
      </c>
      <c r="H16" s="244">
        <v>92.839301815550982</v>
      </c>
      <c r="I16" s="244">
        <v>93.998695060172764</v>
      </c>
      <c r="J16" s="244">
        <v>88.888888888888886</v>
      </c>
      <c r="K16" s="244">
        <v>84.938475962226789</v>
      </c>
      <c r="L16" s="244">
        <v>95.158088304794575</v>
      </c>
      <c r="M16" s="244">
        <v>91.207675378132478</v>
      </c>
      <c r="N16" s="244">
        <v>86.097869206848586</v>
      </c>
      <c r="O16" s="244">
        <v>95.158088304794575</v>
      </c>
      <c r="P16" s="244">
        <v>90.048282133510682</v>
      </c>
      <c r="Q16" s="244">
        <v>95.158088304794575</v>
      </c>
      <c r="R16" s="244">
        <v>95.158088304794575</v>
      </c>
      <c r="S16" s="244">
        <v>95.158088304794575</v>
      </c>
      <c r="T16" s="244">
        <v>95.158088304794575</v>
      </c>
      <c r="U16" s="244">
        <v>95.158088304794575</v>
      </c>
      <c r="V16" s="244">
        <v>95.158088304794575</v>
      </c>
      <c r="W16" s="244">
        <v>95.158088304794575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123.8430897075815</v>
      </c>
      <c r="H18" s="243">
        <v>61.921544853790742</v>
      </c>
      <c r="I18" s="243">
        <v>247.686179415163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61.921544853790742</v>
      </c>
      <c r="U18" s="243">
        <v>0</v>
      </c>
      <c r="V18" s="243">
        <v>0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555.40194455276287</v>
      </c>
      <c r="D19" s="284">
        <v>0</v>
      </c>
      <c r="E19" s="284">
        <v>0</v>
      </c>
      <c r="F19" s="284">
        <v>0</v>
      </c>
      <c r="G19" s="284">
        <v>0</v>
      </c>
      <c r="H19" s="284">
        <v>0</v>
      </c>
      <c r="I19" s="284">
        <v>0</v>
      </c>
      <c r="J19" s="284">
        <v>208.2757292072861</v>
      </c>
      <c r="K19" s="284">
        <v>0</v>
      </c>
      <c r="L19" s="284">
        <v>0</v>
      </c>
      <c r="M19" s="284">
        <v>0</v>
      </c>
      <c r="N19" s="284">
        <v>0</v>
      </c>
      <c r="O19" s="284">
        <v>208.2757292072861</v>
      </c>
      <c r="P19" s="284">
        <v>0</v>
      </c>
      <c r="Q19" s="284">
        <v>0</v>
      </c>
      <c r="R19" s="284">
        <v>0</v>
      </c>
      <c r="S19" s="284">
        <v>69.425243069095359</v>
      </c>
      <c r="T19" s="284">
        <v>0</v>
      </c>
      <c r="U19" s="284">
        <v>0</v>
      </c>
      <c r="V19" s="284">
        <v>69.425243069095359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0</v>
      </c>
      <c r="D20" s="244">
        <v>0</v>
      </c>
      <c r="E20" s="244">
        <v>3.950412926662092</v>
      </c>
      <c r="F20" s="244">
        <v>3.950412926662092</v>
      </c>
      <c r="G20" s="244">
        <v>7.900825853324184</v>
      </c>
      <c r="H20" s="244">
        <v>15.32941851385165</v>
      </c>
      <c r="I20" s="244">
        <v>5.1098061712838847</v>
      </c>
      <c r="J20" s="244">
        <v>0</v>
      </c>
      <c r="K20" s="244">
        <v>0</v>
      </c>
      <c r="L20" s="244">
        <v>15.32941851385165</v>
      </c>
      <c r="M20" s="244">
        <v>0</v>
      </c>
      <c r="N20" s="244">
        <v>0</v>
      </c>
      <c r="O20" s="244">
        <v>13.01063202460807</v>
      </c>
      <c r="P20" s="244">
        <v>0</v>
      </c>
      <c r="Q20" s="244">
        <v>9.0602190979459767</v>
      </c>
      <c r="R20" s="244">
        <v>5.1098061712838847</v>
      </c>
      <c r="S20" s="244">
        <v>3.950412926662092</v>
      </c>
      <c r="T20" s="244">
        <v>5.1098061712838847</v>
      </c>
      <c r="U20" s="244">
        <v>3.950412926662092</v>
      </c>
      <c r="V20" s="244">
        <v>5.1098061712838847</v>
      </c>
      <c r="W20" s="244">
        <v>3.950412926662092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61.921544853790692</v>
      </c>
      <c r="E22" s="243">
        <f t="shared" si="1"/>
        <v>0</v>
      </c>
      <c r="F22" s="243">
        <f t="shared" si="1"/>
        <v>0</v>
      </c>
      <c r="G22" s="243">
        <f t="shared" si="1"/>
        <v>0</v>
      </c>
      <c r="H22" s="243">
        <f t="shared" si="1"/>
        <v>61.921544853790692</v>
      </c>
      <c r="I22" s="243">
        <f t="shared" si="1"/>
        <v>0</v>
      </c>
      <c r="J22" s="243">
        <f t="shared" si="1"/>
        <v>0</v>
      </c>
      <c r="K22" s="243">
        <f t="shared" si="1"/>
        <v>0</v>
      </c>
      <c r="L22" s="243">
        <f t="shared" si="1"/>
        <v>61.921544853790692</v>
      </c>
      <c r="M22" s="243">
        <f t="shared" si="1"/>
        <v>0</v>
      </c>
      <c r="N22" s="243">
        <f t="shared" si="1"/>
        <v>0</v>
      </c>
      <c r="O22" s="243">
        <f t="shared" si="1"/>
        <v>0</v>
      </c>
      <c r="P22" s="243">
        <f t="shared" si="1"/>
        <v>61.921544853790692</v>
      </c>
      <c r="Q22" s="243">
        <f t="shared" si="1"/>
        <v>0</v>
      </c>
      <c r="R22" s="243">
        <f t="shared" si="1"/>
        <v>0</v>
      </c>
      <c r="S22" s="243">
        <f t="shared" si="1"/>
        <v>0</v>
      </c>
      <c r="T22" s="243">
        <f t="shared" si="1"/>
        <v>61.921544853790692</v>
      </c>
      <c r="U22" s="243">
        <f t="shared" si="1"/>
        <v>0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0</v>
      </c>
      <c r="E23" s="284">
        <f t="shared" si="2"/>
        <v>69.425243069096041</v>
      </c>
      <c r="F23" s="284">
        <f t="shared" si="2"/>
        <v>0</v>
      </c>
      <c r="G23" s="284">
        <f t="shared" si="2"/>
        <v>0</v>
      </c>
      <c r="H23" s="284">
        <f t="shared" si="2"/>
        <v>69.425243069094904</v>
      </c>
      <c r="I23" s="284">
        <f t="shared" si="2"/>
        <v>0</v>
      </c>
      <c r="J23" s="284">
        <f t="shared" si="2"/>
        <v>0</v>
      </c>
      <c r="K23" s="284">
        <f t="shared" si="2"/>
        <v>0</v>
      </c>
      <c r="L23" s="284">
        <f t="shared" si="2"/>
        <v>69.425243069094904</v>
      </c>
      <c r="M23" s="284">
        <f t="shared" si="2"/>
        <v>0</v>
      </c>
      <c r="N23" s="284">
        <f t="shared" si="2"/>
        <v>0</v>
      </c>
      <c r="O23" s="284">
        <f t="shared" si="2"/>
        <v>69.425243069096041</v>
      </c>
      <c r="P23" s="284">
        <f t="shared" si="2"/>
        <v>0</v>
      </c>
      <c r="Q23" s="284">
        <f t="shared" si="2"/>
        <v>0</v>
      </c>
      <c r="R23" s="284">
        <f t="shared" si="2"/>
        <v>0</v>
      </c>
      <c r="S23" s="284">
        <f t="shared" si="2"/>
        <v>69.425243069095359</v>
      </c>
      <c r="T23" s="284">
        <f t="shared" si="2"/>
        <v>0</v>
      </c>
      <c r="U23" s="284">
        <f t="shared" si="2"/>
        <v>0</v>
      </c>
      <c r="V23" s="284">
        <f t="shared" si="2"/>
        <v>69.425243069095359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3.9504129266620964</v>
      </c>
      <c r="D24" s="244">
        <f t="shared" si="3"/>
        <v>5.1098061712838785</v>
      </c>
      <c r="E24" s="244">
        <f t="shared" si="3"/>
        <v>3.9504129266620964</v>
      </c>
      <c r="F24" s="244">
        <f t="shared" si="3"/>
        <v>5.1098061712838927</v>
      </c>
      <c r="G24" s="244">
        <f t="shared" si="3"/>
        <v>3.9504129266620964</v>
      </c>
      <c r="H24" s="244">
        <f t="shared" si="3"/>
        <v>5.1098061712838643</v>
      </c>
      <c r="I24" s="244">
        <f t="shared" si="3"/>
        <v>3.9504129266620964</v>
      </c>
      <c r="J24" s="244">
        <f t="shared" si="3"/>
        <v>5.1098061712838785</v>
      </c>
      <c r="K24" s="244">
        <f t="shared" si="3"/>
        <v>3.9504129266620964</v>
      </c>
      <c r="L24" s="244">
        <f t="shared" si="3"/>
        <v>5.1098061712838643</v>
      </c>
      <c r="M24" s="244">
        <f t="shared" si="3"/>
        <v>3.9504129266620964</v>
      </c>
      <c r="N24" s="244">
        <f t="shared" si="3"/>
        <v>5.1098061712838927</v>
      </c>
      <c r="O24" s="244">
        <f t="shared" si="3"/>
        <v>3.9504129266620822</v>
      </c>
      <c r="P24" s="244">
        <f t="shared" si="3"/>
        <v>5.1098061712838927</v>
      </c>
      <c r="Q24" s="244">
        <f t="shared" si="3"/>
        <v>3.9504129266620822</v>
      </c>
      <c r="R24" s="244">
        <f t="shared" si="3"/>
        <v>5.1098061712838785</v>
      </c>
      <c r="S24" s="244">
        <f t="shared" si="3"/>
        <v>3.9504129266620964</v>
      </c>
      <c r="T24" s="244">
        <f t="shared" si="3"/>
        <v>5.1098061712838785</v>
      </c>
      <c r="U24" s="244">
        <f t="shared" si="3"/>
        <v>3.9504129266620964</v>
      </c>
      <c r="V24" s="244">
        <f t="shared" si="3"/>
        <v>5.1098061712838785</v>
      </c>
      <c r="W24" s="244">
        <f t="shared" si="3"/>
        <v>3.9504129266620964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351</v>
      </c>
      <c r="C26" s="243">
        <f t="shared" si="4"/>
        <v>275</v>
      </c>
      <c r="D26" s="243">
        <f t="shared" si="4"/>
        <v>207.07845514620931</v>
      </c>
      <c r="E26" s="243">
        <f t="shared" si="4"/>
        <v>203.87845514620932</v>
      </c>
      <c r="F26" s="243">
        <f t="shared" si="4"/>
        <v>98.078455146209308</v>
      </c>
      <c r="G26" s="243">
        <f t="shared" si="4"/>
        <v>65.921544853790806</v>
      </c>
      <c r="H26" s="243">
        <f t="shared" si="4"/>
        <v>63.021544853790829</v>
      </c>
      <c r="I26" s="243">
        <f t="shared" si="4"/>
        <v>52.207724268953825</v>
      </c>
      <c r="J26" s="243">
        <f t="shared" si="4"/>
        <v>181.6077242689538</v>
      </c>
      <c r="K26" s="243">
        <f t="shared" si="4"/>
        <v>663.6077242689538</v>
      </c>
      <c r="L26" s="243">
        <f t="shared" si="4"/>
        <v>552.68617941516311</v>
      </c>
      <c r="M26" s="243">
        <f t="shared" si="4"/>
        <v>476.68617941516311</v>
      </c>
      <c r="N26" s="243">
        <f t="shared" si="4"/>
        <v>445.68617941516311</v>
      </c>
      <c r="O26" s="243">
        <f t="shared" si="4"/>
        <v>470.68617941516311</v>
      </c>
      <c r="P26" s="243">
        <f t="shared" si="4"/>
        <v>418.76463456137242</v>
      </c>
      <c r="Q26" s="243">
        <f t="shared" si="4"/>
        <v>470.76463456137242</v>
      </c>
      <c r="R26" s="243">
        <f t="shared" si="4"/>
        <v>466.96463456137241</v>
      </c>
      <c r="S26" s="243">
        <f t="shared" si="4"/>
        <v>362.86463456137244</v>
      </c>
      <c r="T26" s="243">
        <f t="shared" si="4"/>
        <v>338.86463456137244</v>
      </c>
      <c r="U26" s="243">
        <f t="shared" si="4"/>
        <v>454.46463456137241</v>
      </c>
      <c r="V26" s="243">
        <f t="shared" si="4"/>
        <v>607.36463456137244</v>
      </c>
      <c r="W26" s="243">
        <f t="shared" si="4"/>
        <v>499.86463456137244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79.704549999999927</v>
      </c>
      <c r="C27" s="284">
        <f t="shared" si="5"/>
        <v>101.66146113650416</v>
      </c>
      <c r="D27" s="284">
        <f t="shared" si="5"/>
        <v>910.39116532927642</v>
      </c>
      <c r="E27" s="284">
        <f t="shared" si="5"/>
        <v>768.32215954360208</v>
      </c>
      <c r="F27" s="284">
        <f t="shared" si="5"/>
        <v>793.95735313833109</v>
      </c>
      <c r="G27" s="284">
        <f t="shared" si="5"/>
        <v>839.90684148366699</v>
      </c>
      <c r="H27" s="284">
        <f t="shared" si="5"/>
        <v>595.14560841457205</v>
      </c>
      <c r="I27" s="284">
        <f t="shared" si="5"/>
        <v>289.83083841457199</v>
      </c>
      <c r="J27" s="284">
        <f t="shared" si="5"/>
        <v>131.99163762185799</v>
      </c>
      <c r="K27" s="284">
        <f t="shared" si="5"/>
        <v>336.32990120585805</v>
      </c>
      <c r="L27" s="284">
        <f t="shared" si="5"/>
        <v>428.37645063276307</v>
      </c>
      <c r="M27" s="284">
        <f t="shared" si="5"/>
        <v>300.86564655276311</v>
      </c>
      <c r="N27" s="284">
        <f t="shared" si="5"/>
        <v>488.90778015276317</v>
      </c>
      <c r="O27" s="284">
        <f t="shared" si="5"/>
        <v>82.208562090953137</v>
      </c>
      <c r="P27" s="284">
        <f t="shared" si="5"/>
        <v>453.95594303495318</v>
      </c>
      <c r="Q27" s="284">
        <f t="shared" si="5"/>
        <v>1121.0919306909532</v>
      </c>
      <c r="R27" s="284">
        <f t="shared" si="5"/>
        <v>1248.2150010009532</v>
      </c>
      <c r="S27" s="284">
        <f t="shared" si="5"/>
        <v>1080.134981370953</v>
      </c>
      <c r="T27" s="284">
        <f t="shared" si="5"/>
        <v>904.74720829895307</v>
      </c>
      <c r="U27" s="284">
        <f t="shared" si="5"/>
        <v>867.21880288295301</v>
      </c>
      <c r="V27" s="284">
        <f t="shared" si="5"/>
        <v>1410.7135571277531</v>
      </c>
      <c r="W27" s="284">
        <f t="shared" si="5"/>
        <v>1484.4377750381504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29.741888888888887</v>
      </c>
      <c r="C28" s="244">
        <f t="shared" si="6"/>
        <v>25.708475962226792</v>
      </c>
      <c r="D28" s="244">
        <f t="shared" si="6"/>
        <v>23.714669790942914</v>
      </c>
      <c r="E28" s="244">
        <f t="shared" si="6"/>
        <v>17.891669790942913</v>
      </c>
      <c r="F28" s="244">
        <f t="shared" si="6"/>
        <v>11.821276546321116</v>
      </c>
      <c r="G28" s="244">
        <f t="shared" si="6"/>
        <v>20.563689472983199</v>
      </c>
      <c r="H28" s="244">
        <f t="shared" si="6"/>
        <v>22.320301815550977</v>
      </c>
      <c r="I28" s="244">
        <f t="shared" si="6"/>
        <v>18.048695060172761</v>
      </c>
      <c r="J28" s="244">
        <f t="shared" si="6"/>
        <v>23.178225888888889</v>
      </c>
      <c r="K28" s="244">
        <f t="shared" si="6"/>
        <v>21.980475962226791</v>
      </c>
      <c r="L28" s="244">
        <f t="shared" si="6"/>
        <v>13.560753304794574</v>
      </c>
      <c r="M28" s="244">
        <f t="shared" si="6"/>
        <v>9.7606753781324755</v>
      </c>
      <c r="N28" s="244">
        <f t="shared" si="6"/>
        <v>12.21786920684859</v>
      </c>
      <c r="O28" s="244">
        <f t="shared" si="6"/>
        <v>11.243088304794568</v>
      </c>
      <c r="P28" s="244">
        <f t="shared" si="6"/>
        <v>26.212282133510683</v>
      </c>
      <c r="Q28" s="244">
        <f t="shared" si="6"/>
        <v>7.1180883047945684</v>
      </c>
      <c r="R28" s="244">
        <f t="shared" si="6"/>
        <v>13.643088304794574</v>
      </c>
      <c r="S28" s="244">
        <f t="shared" si="6"/>
        <v>10.309088304794571</v>
      </c>
      <c r="T28" s="244">
        <f t="shared" si="6"/>
        <v>8.9150883047945797</v>
      </c>
      <c r="U28" s="244">
        <f t="shared" si="6"/>
        <v>8.4750883047945678</v>
      </c>
      <c r="V28" s="244">
        <f t="shared" si="6"/>
        <v>56.829588304794576</v>
      </c>
      <c r="W28" s="244">
        <f t="shared" si="6"/>
        <v>56.655682183238888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121.6608770421324</v>
      </c>
      <c r="C31" s="212">
        <v>163.83198624247629</v>
      </c>
      <c r="D31" s="212">
        <v>99.100343938091157</v>
      </c>
      <c r="E31" s="212">
        <v>94.761908856405839</v>
      </c>
      <c r="F31" s="212">
        <v>104.67523645743771</v>
      </c>
      <c r="G31" s="212">
        <v>121.3045571797076</v>
      </c>
      <c r="H31" s="212">
        <v>123.030524505589</v>
      </c>
      <c r="I31" s="212">
        <v>200.810834049871</v>
      </c>
      <c r="J31" s="212">
        <v>196.2239896818572</v>
      </c>
      <c r="K31" s="212">
        <v>116.6709372312984</v>
      </c>
      <c r="L31" s="212">
        <v>113.62708512467751</v>
      </c>
      <c r="M31" s="212">
        <v>128.067067927773</v>
      </c>
      <c r="N31" s="212">
        <v>116.78134135855549</v>
      </c>
      <c r="O31" s="212">
        <v>165.4338779019777</v>
      </c>
      <c r="P31" s="212">
        <v>129.3454858125537</v>
      </c>
      <c r="Q31" s="212">
        <v>84.991057609630275</v>
      </c>
      <c r="R31" s="212">
        <v>74.216938950988805</v>
      </c>
      <c r="S31" s="212">
        <v>95.187446259673237</v>
      </c>
      <c r="T31" s="212">
        <v>107.1591573516767</v>
      </c>
      <c r="U31" s="212">
        <v>96.448065348237293</v>
      </c>
      <c r="V31" s="212">
        <v>33.552708512467753</v>
      </c>
      <c r="W31" s="212">
        <v>31.622527944969899</v>
      </c>
      <c r="DA31" s="109" t="s">
        <v>1421</v>
      </c>
    </row>
    <row r="32" spans="1:105" ht="12" customHeight="1" x14ac:dyDescent="0.25">
      <c r="A32" s="24" t="s">
        <v>30</v>
      </c>
      <c r="B32" s="215">
        <v>84.685124677558036</v>
      </c>
      <c r="C32" s="215">
        <v>113.3375752364574</v>
      </c>
      <c r="D32" s="215">
        <v>61.72089423903698</v>
      </c>
      <c r="E32" s="215">
        <v>50.546775580395533</v>
      </c>
      <c r="F32" s="215">
        <v>58.53972484952709</v>
      </c>
      <c r="G32" s="215">
        <v>76.37042132416164</v>
      </c>
      <c r="H32" s="215">
        <v>77.580481513327584</v>
      </c>
      <c r="I32" s="215">
        <v>147.26397248495269</v>
      </c>
      <c r="J32" s="215">
        <v>146.79484092863279</v>
      </c>
      <c r="K32" s="215">
        <v>80.447549441100591</v>
      </c>
      <c r="L32" s="215">
        <v>73.25494411006018</v>
      </c>
      <c r="M32" s="215">
        <v>88.012209802235589</v>
      </c>
      <c r="N32" s="215">
        <v>74.71057609630266</v>
      </c>
      <c r="O32" s="215">
        <v>66.91186586414446</v>
      </c>
      <c r="P32" s="215">
        <v>75.41883061049009</v>
      </c>
      <c r="Q32" s="215">
        <v>29.227687016337061</v>
      </c>
      <c r="R32" s="215">
        <v>22.707480653482371</v>
      </c>
      <c r="S32" s="215">
        <v>37.846431642304381</v>
      </c>
      <c r="T32" s="215">
        <v>45.542906276870163</v>
      </c>
      <c r="U32" s="215">
        <v>47.097850386930347</v>
      </c>
      <c r="V32" s="215">
        <v>6.5262252794496991</v>
      </c>
      <c r="W32" s="215">
        <v>0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5.8755803955288037</v>
      </c>
      <c r="C33" s="206">
        <f t="shared" si="7"/>
        <v>9.6684436801375746</v>
      </c>
      <c r="D33" s="206">
        <f t="shared" si="7"/>
        <v>4.9274290627687005</v>
      </c>
      <c r="E33" s="206">
        <f t="shared" si="7"/>
        <v>5.8755803955288037</v>
      </c>
      <c r="F33" s="206">
        <f t="shared" si="7"/>
        <v>5.9377472055030092</v>
      </c>
      <c r="G33" s="206">
        <f t="shared" si="7"/>
        <v>4.9274290627687005</v>
      </c>
      <c r="H33" s="206">
        <f t="shared" si="7"/>
        <v>3.0309544282029228</v>
      </c>
      <c r="I33" s="206">
        <f t="shared" si="7"/>
        <v>5.0515907136715388</v>
      </c>
      <c r="J33" s="206">
        <f t="shared" si="7"/>
        <v>4.9895098882201196</v>
      </c>
      <c r="K33" s="206">
        <f t="shared" si="7"/>
        <v>1.010318142734308</v>
      </c>
      <c r="L33" s="206">
        <f t="shared" si="7"/>
        <v>2.968873602751505</v>
      </c>
      <c r="M33" s="206">
        <f t="shared" si="7"/>
        <v>2.9573516766981944</v>
      </c>
      <c r="N33" s="206">
        <f t="shared" si="7"/>
        <v>1.9470335339638867</v>
      </c>
      <c r="O33" s="206">
        <f t="shared" si="7"/>
        <v>1.9470335339638867</v>
      </c>
      <c r="P33" s="206">
        <f t="shared" si="7"/>
        <v>1.010318142734308</v>
      </c>
      <c r="Q33" s="206">
        <f t="shared" si="7"/>
        <v>1.010318142734308</v>
      </c>
      <c r="R33" s="206">
        <f t="shared" si="7"/>
        <v>1.010318142734308</v>
      </c>
      <c r="S33" s="206">
        <f t="shared" si="7"/>
        <v>1.010318142734308</v>
      </c>
      <c r="T33" s="206">
        <f t="shared" si="7"/>
        <v>1.010318142734308</v>
      </c>
      <c r="U33" s="206">
        <f t="shared" si="7"/>
        <v>0.20206362854686161</v>
      </c>
      <c r="V33" s="206">
        <f t="shared" si="7"/>
        <v>3.0352536543422182E-2</v>
      </c>
      <c r="W33" s="206">
        <f t="shared" si="7"/>
        <v>3.0352536543422182E-2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1424</v>
      </c>
    </row>
    <row r="36" spans="1:105" ht="12" customHeight="1" x14ac:dyDescent="0.25">
      <c r="A36" s="18" t="s">
        <v>69</v>
      </c>
      <c r="B36" s="206">
        <v>3.0309544282029228</v>
      </c>
      <c r="C36" s="206">
        <v>3.0309544282029228</v>
      </c>
      <c r="D36" s="206">
        <v>3.0309544282029228</v>
      </c>
      <c r="E36" s="206">
        <v>3.0309544282029228</v>
      </c>
      <c r="F36" s="206">
        <v>4.041272570937231</v>
      </c>
      <c r="G36" s="206">
        <v>3.0309544282029228</v>
      </c>
      <c r="H36" s="206">
        <v>3.0309544282029228</v>
      </c>
      <c r="I36" s="206">
        <v>5.0515907136715388</v>
      </c>
      <c r="J36" s="206">
        <v>4.041272570937231</v>
      </c>
      <c r="K36" s="206">
        <v>1.010318142734308</v>
      </c>
      <c r="L36" s="206">
        <v>2.020636285468616</v>
      </c>
      <c r="M36" s="206">
        <v>2.020636285468616</v>
      </c>
      <c r="N36" s="206">
        <v>1.010318142734308</v>
      </c>
      <c r="O36" s="206">
        <v>1.010318142734308</v>
      </c>
      <c r="P36" s="206">
        <v>1.010318142734308</v>
      </c>
      <c r="Q36" s="206">
        <v>1.010318142734308</v>
      </c>
      <c r="R36" s="206">
        <v>1.010318142734308</v>
      </c>
      <c r="S36" s="206">
        <v>1.010318142734308</v>
      </c>
      <c r="T36" s="206">
        <v>1.010318142734308</v>
      </c>
      <c r="U36" s="206">
        <v>0.20206362854686161</v>
      </c>
      <c r="V36" s="206">
        <v>3.0352536543422182E-2</v>
      </c>
      <c r="W36" s="206">
        <v>3.0352536543422182E-2</v>
      </c>
      <c r="DA36" s="71" t="s">
        <v>1425</v>
      </c>
    </row>
    <row r="37" spans="1:105" ht="12" customHeight="1" x14ac:dyDescent="0.25">
      <c r="A37" s="18" t="s">
        <v>70</v>
      </c>
      <c r="B37" s="206">
        <v>2.8446259673258809</v>
      </c>
      <c r="C37" s="206">
        <v>6.6374892519346513</v>
      </c>
      <c r="D37" s="206">
        <v>1.8964746345657779</v>
      </c>
      <c r="E37" s="206">
        <v>2.8446259673258809</v>
      </c>
      <c r="F37" s="206">
        <v>1.8964746345657779</v>
      </c>
      <c r="G37" s="206">
        <v>1.8964746345657779</v>
      </c>
      <c r="H37" s="206">
        <v>0</v>
      </c>
      <c r="I37" s="206">
        <v>0</v>
      </c>
      <c r="J37" s="206">
        <v>0.94823731728288907</v>
      </c>
      <c r="K37" s="206">
        <v>0</v>
      </c>
      <c r="L37" s="206">
        <v>0.94823731728288907</v>
      </c>
      <c r="M37" s="206">
        <v>0.93671539122957859</v>
      </c>
      <c r="N37" s="206">
        <v>0.93671539122957859</v>
      </c>
      <c r="O37" s="206">
        <v>0.93671539122957859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1426</v>
      </c>
    </row>
    <row r="38" spans="1:105" ht="12" customHeight="1" x14ac:dyDescent="0.25">
      <c r="A38" s="18" t="s">
        <v>34</v>
      </c>
      <c r="B38" s="206">
        <v>0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16.659501289767839</v>
      </c>
      <c r="C39" s="206">
        <f t="shared" si="8"/>
        <v>24.785038693035251</v>
      </c>
      <c r="D39" s="206">
        <f t="shared" si="8"/>
        <v>15.799656061908861</v>
      </c>
      <c r="E39" s="206">
        <f t="shared" si="8"/>
        <v>19.389509888220118</v>
      </c>
      <c r="F39" s="206">
        <f t="shared" si="8"/>
        <v>19.77644024075666</v>
      </c>
      <c r="G39" s="206">
        <f t="shared" si="8"/>
        <v>18.486672398968189</v>
      </c>
      <c r="H39" s="206">
        <f t="shared" si="8"/>
        <v>19.948409286328459</v>
      </c>
      <c r="I39" s="206">
        <f t="shared" si="8"/>
        <v>21.45313843508168</v>
      </c>
      <c r="J39" s="206">
        <f t="shared" si="8"/>
        <v>18.572656921754081</v>
      </c>
      <c r="K39" s="206">
        <f t="shared" si="8"/>
        <v>15.842648323301811</v>
      </c>
      <c r="L39" s="206">
        <f t="shared" si="8"/>
        <v>18.05674978503869</v>
      </c>
      <c r="M39" s="206">
        <f t="shared" si="8"/>
        <v>18.271711092003439</v>
      </c>
      <c r="N39" s="206">
        <f t="shared" si="8"/>
        <v>20.786758383490969</v>
      </c>
      <c r="O39" s="206">
        <f t="shared" si="8"/>
        <v>20.63628546861565</v>
      </c>
      <c r="P39" s="206">
        <f t="shared" si="8"/>
        <v>16.745485812553738</v>
      </c>
      <c r="Q39" s="206">
        <f t="shared" si="8"/>
        <v>15.47721410146174</v>
      </c>
      <c r="R39" s="206">
        <f t="shared" si="8"/>
        <v>17.476354256233879</v>
      </c>
      <c r="S39" s="206">
        <f t="shared" si="8"/>
        <v>14.930868443680129</v>
      </c>
      <c r="T39" s="206">
        <f t="shared" si="8"/>
        <v>17.116423043852109</v>
      </c>
      <c r="U39" s="206">
        <f t="shared" si="8"/>
        <v>11.118744625967331</v>
      </c>
      <c r="V39" s="206">
        <f t="shared" si="8"/>
        <v>9.5331900257953563</v>
      </c>
      <c r="W39" s="206">
        <f t="shared" si="8"/>
        <v>14.4859845227859</v>
      </c>
      <c r="DA39" s="71"/>
    </row>
    <row r="40" spans="1:105" ht="12" customHeight="1" x14ac:dyDescent="0.25">
      <c r="A40" s="18" t="s">
        <v>72</v>
      </c>
      <c r="B40" s="206">
        <v>16.659501289767839</v>
      </c>
      <c r="C40" s="206">
        <v>24.785038693035251</v>
      </c>
      <c r="D40" s="206">
        <v>15.799656061908861</v>
      </c>
      <c r="E40" s="206">
        <v>19.389509888220118</v>
      </c>
      <c r="F40" s="206">
        <v>19.77644024075666</v>
      </c>
      <c r="G40" s="206">
        <v>18.486672398968189</v>
      </c>
      <c r="H40" s="206">
        <v>19.948409286328459</v>
      </c>
      <c r="I40" s="206">
        <v>21.45313843508168</v>
      </c>
      <c r="J40" s="206">
        <v>18.572656921754081</v>
      </c>
      <c r="K40" s="206">
        <v>15.842648323301811</v>
      </c>
      <c r="L40" s="206">
        <v>18.05674978503869</v>
      </c>
      <c r="M40" s="206">
        <v>18.271711092003439</v>
      </c>
      <c r="N40" s="206">
        <v>20.786758383490969</v>
      </c>
      <c r="O40" s="206">
        <v>20.63628546861565</v>
      </c>
      <c r="P40" s="206">
        <v>16.745485812553738</v>
      </c>
      <c r="Q40" s="206">
        <v>15.47721410146174</v>
      </c>
      <c r="R40" s="206">
        <v>17.476354256233879</v>
      </c>
      <c r="S40" s="206">
        <v>14.930868443680129</v>
      </c>
      <c r="T40" s="206">
        <v>17.116423043852109</v>
      </c>
      <c r="U40" s="206">
        <v>11.118744625967331</v>
      </c>
      <c r="V40" s="206">
        <v>9.5331900257953563</v>
      </c>
      <c r="W40" s="206">
        <v>14.4859845227859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0.57325881341358553</v>
      </c>
      <c r="C42" s="206">
        <f t="shared" si="9"/>
        <v>0.76431642304385194</v>
      </c>
      <c r="D42" s="206">
        <f t="shared" si="9"/>
        <v>0.76431642304385194</v>
      </c>
      <c r="E42" s="206">
        <f t="shared" si="9"/>
        <v>0.5493551160791057</v>
      </c>
      <c r="F42" s="206">
        <f t="shared" si="9"/>
        <v>0.42992261392949271</v>
      </c>
      <c r="G42" s="206">
        <f t="shared" si="9"/>
        <v>0.5493551160791057</v>
      </c>
      <c r="H42" s="206">
        <f t="shared" si="9"/>
        <v>0.66878761822871879</v>
      </c>
      <c r="I42" s="206">
        <f t="shared" si="9"/>
        <v>0.83594153052450548</v>
      </c>
      <c r="J42" s="206">
        <f t="shared" si="9"/>
        <v>0.76431642304385194</v>
      </c>
      <c r="K42" s="206">
        <f t="shared" si="9"/>
        <v>0.35829750644883918</v>
      </c>
      <c r="L42" s="206">
        <f t="shared" si="9"/>
        <v>0.23886500429922611</v>
      </c>
      <c r="M42" s="206">
        <f t="shared" si="9"/>
        <v>0.16715391229578669</v>
      </c>
      <c r="N42" s="206">
        <f t="shared" si="9"/>
        <v>0.19105760963026661</v>
      </c>
      <c r="O42" s="206">
        <f t="shared" si="9"/>
        <v>58.135081685296633</v>
      </c>
      <c r="P42" s="206">
        <f t="shared" si="9"/>
        <v>16.93422184006879</v>
      </c>
      <c r="Q42" s="206">
        <f t="shared" si="9"/>
        <v>24.171195184866729</v>
      </c>
      <c r="R42" s="206">
        <f t="shared" si="9"/>
        <v>17.244625967325881</v>
      </c>
      <c r="S42" s="206">
        <f t="shared" si="9"/>
        <v>26.782459157351671</v>
      </c>
      <c r="T42" s="206">
        <f t="shared" si="9"/>
        <v>24.539466895958721</v>
      </c>
      <c r="U42" s="206">
        <f t="shared" si="9"/>
        <v>20.115219260533099</v>
      </c>
      <c r="V42" s="206">
        <f t="shared" si="9"/>
        <v>4.3447979363714531</v>
      </c>
      <c r="W42" s="206">
        <f t="shared" si="9"/>
        <v>0.26448839208942387</v>
      </c>
      <c r="DA42" s="71"/>
    </row>
    <row r="43" spans="1:105" ht="12" customHeight="1" x14ac:dyDescent="0.25">
      <c r="A43" s="18" t="s">
        <v>73</v>
      </c>
      <c r="B43" s="206">
        <v>0.57325881341358553</v>
      </c>
      <c r="C43" s="206">
        <v>0.76431642304385194</v>
      </c>
      <c r="D43" s="206">
        <v>0.76431642304385194</v>
      </c>
      <c r="E43" s="206">
        <v>0.5493551160791057</v>
      </c>
      <c r="F43" s="206">
        <v>0.42992261392949271</v>
      </c>
      <c r="G43" s="206">
        <v>0.5493551160791057</v>
      </c>
      <c r="H43" s="206">
        <v>0.66878761822871879</v>
      </c>
      <c r="I43" s="206">
        <v>0.83594153052450548</v>
      </c>
      <c r="J43" s="206">
        <v>0.76431642304385194</v>
      </c>
      <c r="K43" s="206">
        <v>0.35829750644883918</v>
      </c>
      <c r="L43" s="206">
        <v>0.23886500429922611</v>
      </c>
      <c r="M43" s="206">
        <v>0.16715391229578669</v>
      </c>
      <c r="N43" s="206">
        <v>0.19105760963026661</v>
      </c>
      <c r="O43" s="206">
        <v>58.135081685296633</v>
      </c>
      <c r="P43" s="206">
        <v>16.93422184006879</v>
      </c>
      <c r="Q43" s="206">
        <v>24.171195184866729</v>
      </c>
      <c r="R43" s="206">
        <v>17.244625967325881</v>
      </c>
      <c r="S43" s="206">
        <v>26.782459157351671</v>
      </c>
      <c r="T43" s="206">
        <v>24.539466895958721</v>
      </c>
      <c r="U43" s="206">
        <v>20.115219260533099</v>
      </c>
      <c r="V43" s="206">
        <v>4.3447979363714531</v>
      </c>
      <c r="W43" s="206">
        <v>0.26448839208942387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1435</v>
      </c>
    </row>
    <row r="49" spans="1:105" ht="12" customHeight="1" x14ac:dyDescent="0.25">
      <c r="A49" s="14" t="s">
        <v>79</v>
      </c>
      <c r="B49" s="206">
        <v>0.88374892519346515</v>
      </c>
      <c r="C49" s="206">
        <v>1.0031814273430779</v>
      </c>
      <c r="D49" s="206">
        <v>1.098710232158211</v>
      </c>
      <c r="E49" s="206">
        <v>1.7196904557179711</v>
      </c>
      <c r="F49" s="206">
        <v>2.7944969905417021</v>
      </c>
      <c r="G49" s="206">
        <v>3.3438521066208078</v>
      </c>
      <c r="H49" s="206">
        <v>3.0572656921754078</v>
      </c>
      <c r="I49" s="206">
        <v>3.6782459157351668</v>
      </c>
      <c r="J49" s="206">
        <v>4.0364574376612206</v>
      </c>
      <c r="K49" s="206">
        <v>1.385296646603611</v>
      </c>
      <c r="L49" s="206">
        <v>1.050902837489252</v>
      </c>
      <c r="M49" s="206">
        <v>1.2897678417884779</v>
      </c>
      <c r="N49" s="206">
        <v>1.4331040412725711</v>
      </c>
      <c r="O49" s="206">
        <v>1.1226139294926909</v>
      </c>
      <c r="P49" s="206">
        <v>1.265864144453998</v>
      </c>
      <c r="Q49" s="206">
        <v>1.4331040412725711</v>
      </c>
      <c r="R49" s="206">
        <v>1.9346517626827171</v>
      </c>
      <c r="S49" s="206">
        <v>1.7196904557179711</v>
      </c>
      <c r="T49" s="206">
        <v>2.2690455717970761</v>
      </c>
      <c r="U49" s="206">
        <v>1.9107480653482369</v>
      </c>
      <c r="V49" s="206">
        <v>1.671883061049011</v>
      </c>
      <c r="W49" s="206">
        <v>1.8391229578675841</v>
      </c>
      <c r="DA49" s="71" t="s">
        <v>1436</v>
      </c>
    </row>
    <row r="50" spans="1:105" ht="12" customHeight="1" x14ac:dyDescent="0.25">
      <c r="A50" s="21" t="s">
        <v>38</v>
      </c>
      <c r="B50" s="209">
        <v>12.98366294067068</v>
      </c>
      <c r="C50" s="209">
        <v>14.27343078245916</v>
      </c>
      <c r="D50" s="209">
        <v>14.78933791917455</v>
      </c>
      <c r="E50" s="209">
        <v>16.680997420464319</v>
      </c>
      <c r="F50" s="209">
        <v>17.19690455717971</v>
      </c>
      <c r="G50" s="209">
        <v>17.626827171109198</v>
      </c>
      <c r="H50" s="209">
        <v>18.744625967325881</v>
      </c>
      <c r="I50" s="209">
        <v>22.52794496990542</v>
      </c>
      <c r="J50" s="209">
        <v>21.066208082545138</v>
      </c>
      <c r="K50" s="209">
        <v>17.626827171109198</v>
      </c>
      <c r="L50" s="209">
        <v>18.05674978503869</v>
      </c>
      <c r="M50" s="209">
        <v>17.368873602751499</v>
      </c>
      <c r="N50" s="209">
        <v>17.712811693895102</v>
      </c>
      <c r="O50" s="209">
        <v>16.680997420464319</v>
      </c>
      <c r="P50" s="209">
        <v>17.97076526225279</v>
      </c>
      <c r="Q50" s="209">
        <v>13.671539122957871</v>
      </c>
      <c r="R50" s="209">
        <v>13.843508168529659</v>
      </c>
      <c r="S50" s="209">
        <v>12.89767841788478</v>
      </c>
      <c r="T50" s="209">
        <v>16.680997420464319</v>
      </c>
      <c r="U50" s="209">
        <v>16.003439380911431</v>
      </c>
      <c r="V50" s="209">
        <v>11.44625967325881</v>
      </c>
      <c r="W50" s="209">
        <v>15.002579535683569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121.66087704213243</v>
      </c>
      <c r="C51" s="286">
        <f t="shared" si="10"/>
        <v>163.83198624247638</v>
      </c>
      <c r="D51" s="286">
        <f t="shared" si="10"/>
        <v>99.100343938091157</v>
      </c>
      <c r="E51" s="286">
        <f t="shared" si="10"/>
        <v>94.761908856405839</v>
      </c>
      <c r="F51" s="286">
        <f t="shared" si="10"/>
        <v>104.67523645743769</v>
      </c>
      <c r="G51" s="286">
        <f t="shared" si="10"/>
        <v>121.30455717970766</v>
      </c>
      <c r="H51" s="286">
        <f t="shared" si="10"/>
        <v>123.03052450558896</v>
      </c>
      <c r="I51" s="286">
        <f t="shared" si="10"/>
        <v>200.810834049871</v>
      </c>
      <c r="J51" s="286">
        <f t="shared" si="10"/>
        <v>196.22398968185723</v>
      </c>
      <c r="K51" s="286">
        <f t="shared" si="10"/>
        <v>116.67093723129832</v>
      </c>
      <c r="L51" s="286">
        <f t="shared" si="10"/>
        <v>113.62708512467754</v>
      </c>
      <c r="M51" s="286">
        <f t="shared" si="10"/>
        <v>128.06706792777305</v>
      </c>
      <c r="N51" s="286">
        <f t="shared" si="10"/>
        <v>116.78134135855545</v>
      </c>
      <c r="O51" s="286">
        <f t="shared" si="10"/>
        <v>165.43387790197764</v>
      </c>
      <c r="P51" s="286">
        <f t="shared" si="10"/>
        <v>129.34548581255373</v>
      </c>
      <c r="Q51" s="286">
        <f t="shared" si="10"/>
        <v>84.991057609630275</v>
      </c>
      <c r="R51" s="286">
        <f t="shared" si="10"/>
        <v>74.216938950988776</v>
      </c>
      <c r="S51" s="286">
        <f t="shared" si="10"/>
        <v>95.187446259673209</v>
      </c>
      <c r="T51" s="286">
        <f t="shared" si="10"/>
        <v>107.15915735167671</v>
      </c>
      <c r="U51" s="286">
        <f t="shared" si="10"/>
        <v>96.448065348237307</v>
      </c>
      <c r="V51" s="286">
        <f t="shared" si="10"/>
        <v>33.552708512467738</v>
      </c>
      <c r="W51" s="286">
        <f t="shared" si="10"/>
        <v>31.622527944969899</v>
      </c>
      <c r="DA51" s="118"/>
    </row>
    <row r="52" spans="1:105" ht="12" customHeight="1" x14ac:dyDescent="0.25">
      <c r="A52" s="51" t="s">
        <v>49</v>
      </c>
      <c r="B52" s="243">
        <f>NMM_fec!B5</f>
        <v>37.506</v>
      </c>
      <c r="C52" s="243">
        <f>NMM_fec!C5</f>
        <v>44.765116640626651</v>
      </c>
      <c r="D52" s="243">
        <f>NMM_fec!D5</f>
        <v>46.610576305494867</v>
      </c>
      <c r="E52" s="243">
        <f>NMM_fec!E5</f>
        <v>41.770205782156602</v>
      </c>
      <c r="F52" s="243">
        <f>NMM_fec!F5</f>
        <v>52.726263485674963</v>
      </c>
      <c r="G52" s="243">
        <f>NMM_fec!G5</f>
        <v>70.92313168048824</v>
      </c>
      <c r="H52" s="243">
        <f>NMM_fec!H5</f>
        <v>62.415464106987677</v>
      </c>
      <c r="I52" s="243">
        <f>NMM_fec!I5</f>
        <v>99.241665305825066</v>
      </c>
      <c r="J52" s="243">
        <f>NMM_fec!J5</f>
        <v>79.693448087097778</v>
      </c>
      <c r="K52" s="243">
        <f>NMM_fec!K5</f>
        <v>28.375038345264361</v>
      </c>
      <c r="L52" s="243">
        <f>NMM_fec!L5</f>
        <v>32.672036114871482</v>
      </c>
      <c r="M52" s="243">
        <f>NMM_fec!M5</f>
        <v>39.022641064408411</v>
      </c>
      <c r="N52" s="243">
        <f>NMM_fec!N5</f>
        <v>41.969798553099309</v>
      </c>
      <c r="O52" s="243">
        <f>NMM_fec!O5</f>
        <v>43.863179867537099</v>
      </c>
      <c r="P52" s="243">
        <f>NMM_fec!P5</f>
        <v>41.89808412110181</v>
      </c>
      <c r="Q52" s="243">
        <f>NMM_fec!Q5</f>
        <v>38.580825324818932</v>
      </c>
      <c r="R52" s="243">
        <f>NMM_fec!R5</f>
        <v>39.037534668832151</v>
      </c>
      <c r="S52" s="243">
        <f>NMM_fec!S5</f>
        <v>49.083451572357859</v>
      </c>
      <c r="T52" s="243">
        <f>NMM_fec!T5</f>
        <v>48.860248922474653</v>
      </c>
      <c r="U52" s="243">
        <f>NMM_fec!U5</f>
        <v>37.185039183701633</v>
      </c>
      <c r="V52" s="243">
        <f>NMM_fec!V5</f>
        <v>23.0278506873175</v>
      </c>
      <c r="W52" s="243">
        <f>NMM_fec!W5</f>
        <v>26.016097065188589</v>
      </c>
      <c r="DA52" s="83"/>
    </row>
    <row r="53" spans="1:105" ht="12" customHeight="1" x14ac:dyDescent="0.25">
      <c r="A53" s="99" t="s">
        <v>50</v>
      </c>
      <c r="B53" s="284">
        <f>NMM_fec!B48</f>
        <v>67.400151415542453</v>
      </c>
      <c r="C53" s="284">
        <f>NMM_fec!C48</f>
        <v>103.17875670631641</v>
      </c>
      <c r="D53" s="284">
        <f>NMM_fec!D48</f>
        <v>37.41474607256373</v>
      </c>
      <c r="E53" s="284">
        <f>NMM_fec!E48</f>
        <v>38.737653597781282</v>
      </c>
      <c r="F53" s="284">
        <f>NMM_fec!F48</f>
        <v>37.009454870704211</v>
      </c>
      <c r="G53" s="284">
        <f>NMM_fec!G48</f>
        <v>36.127288854446888</v>
      </c>
      <c r="H53" s="284">
        <f>NMM_fec!H48</f>
        <v>45.266685164262633</v>
      </c>
      <c r="I53" s="284">
        <f>NMM_fec!I48</f>
        <v>81.943309630501986</v>
      </c>
      <c r="J53" s="284">
        <f>NMM_fec!J48</f>
        <v>101.10449275952131</v>
      </c>
      <c r="K53" s="284">
        <f>NMM_fec!K48</f>
        <v>75.088830096217393</v>
      </c>
      <c r="L53" s="284">
        <f>NMM_fec!L48</f>
        <v>63.982293858599647</v>
      </c>
      <c r="M53" s="284">
        <f>NMM_fec!M48</f>
        <v>72.30905948776919</v>
      </c>
      <c r="N53" s="284">
        <f>NMM_fec!N48</f>
        <v>59.756021129905378</v>
      </c>
      <c r="O53" s="284">
        <f>NMM_fec!O48</f>
        <v>103.4222819451283</v>
      </c>
      <c r="P53" s="284">
        <f>NMM_fec!P48</f>
        <v>74.35330252305576</v>
      </c>
      <c r="Q53" s="284">
        <f>NMM_fec!Q48</f>
        <v>27.650916868007759</v>
      </c>
      <c r="R53" s="284">
        <f>NMM_fec!R48</f>
        <v>18.19589241287364</v>
      </c>
      <c r="S53" s="284">
        <f>NMM_fec!S48</f>
        <v>28.71000563161622</v>
      </c>
      <c r="T53" s="284">
        <f>NMM_fec!T48</f>
        <v>41.019784205217903</v>
      </c>
      <c r="U53" s="284">
        <f>NMM_fec!U48</f>
        <v>42.550974683558252</v>
      </c>
      <c r="V53" s="284">
        <f>NMM_fec!V48</f>
        <v>3.640651628053643</v>
      </c>
      <c r="W53" s="284">
        <f>NMM_fec!W48</f>
        <v>0.24727550546404509</v>
      </c>
      <c r="DA53" s="94"/>
    </row>
    <row r="54" spans="1:105" ht="12" customHeight="1" x14ac:dyDescent="0.25">
      <c r="A54" s="52" t="s">
        <v>51</v>
      </c>
      <c r="B54" s="244">
        <f>NMM_fec!B99</f>
        <v>16.75472562658997</v>
      </c>
      <c r="C54" s="244">
        <f>NMM_fec!C99</f>
        <v>15.8881128955333</v>
      </c>
      <c r="D54" s="244">
        <f>NMM_fec!D99</f>
        <v>15.07502156003255</v>
      </c>
      <c r="E54" s="244">
        <f>NMM_fec!E99</f>
        <v>14.25404947646795</v>
      </c>
      <c r="F54" s="244">
        <f>NMM_fec!F99</f>
        <v>14.939518101058511</v>
      </c>
      <c r="G54" s="244">
        <f>NMM_fec!G99</f>
        <v>14.25413664477253</v>
      </c>
      <c r="H54" s="244">
        <f>NMM_fec!H99</f>
        <v>15.348375234338651</v>
      </c>
      <c r="I54" s="244">
        <f>NMM_fec!I99</f>
        <v>19.625859113543939</v>
      </c>
      <c r="J54" s="244">
        <f>NMM_fec!J99</f>
        <v>15.426048835238131</v>
      </c>
      <c r="K54" s="244">
        <f>NMM_fec!K99</f>
        <v>13.207068789816571</v>
      </c>
      <c r="L54" s="244">
        <f>NMM_fec!L99</f>
        <v>16.9727551512064</v>
      </c>
      <c r="M54" s="244">
        <f>NMM_fec!M99</f>
        <v>16.735367375595441</v>
      </c>
      <c r="N54" s="244">
        <f>NMM_fec!N99</f>
        <v>15.055521675550761</v>
      </c>
      <c r="O54" s="244">
        <f>NMM_fec!O99</f>
        <v>18.148416089312231</v>
      </c>
      <c r="P54" s="244">
        <f>NMM_fec!P99</f>
        <v>13.094099168396159</v>
      </c>
      <c r="Q54" s="244">
        <f>NMM_fec!Q99</f>
        <v>18.759315416803592</v>
      </c>
      <c r="R54" s="244">
        <f>NMM_fec!R99</f>
        <v>16.983511869282989</v>
      </c>
      <c r="S54" s="244">
        <f>NMM_fec!S99</f>
        <v>17.393989055699141</v>
      </c>
      <c r="T54" s="244">
        <f>NMM_fec!T99</f>
        <v>17.279124223984159</v>
      </c>
      <c r="U54" s="244">
        <f>NMM_fec!U99</f>
        <v>16.712051480977419</v>
      </c>
      <c r="V54" s="244">
        <f>NMM_fec!V99</f>
        <v>6.884206197096594</v>
      </c>
      <c r="W54" s="244">
        <f>NMM_fec!W99</f>
        <v>5.3591553743172646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813.46268499551695</v>
      </c>
      <c r="C56" s="205">
        <f t="shared" si="11"/>
        <v>971.46613954769771</v>
      </c>
      <c r="D56" s="205">
        <f t="shared" si="11"/>
        <v>705.66587751256782</v>
      </c>
      <c r="E56" s="205">
        <f t="shared" si="11"/>
        <v>651.97752931369837</v>
      </c>
      <c r="F56" s="205">
        <f t="shared" si="11"/>
        <v>718.67016856139651</v>
      </c>
      <c r="G56" s="205">
        <f t="shared" si="11"/>
        <v>797.1970658631011</v>
      </c>
      <c r="H56" s="205">
        <f t="shared" si="11"/>
        <v>841.76444495631108</v>
      </c>
      <c r="I56" s="205">
        <f t="shared" si="11"/>
        <v>1319.6738398642033</v>
      </c>
      <c r="J56" s="205">
        <f t="shared" si="11"/>
        <v>1314.509478531993</v>
      </c>
      <c r="K56" s="205">
        <f t="shared" si="11"/>
        <v>650.96162922379506</v>
      </c>
      <c r="L56" s="205">
        <f t="shared" si="11"/>
        <v>693.7161682464905</v>
      </c>
      <c r="M56" s="205">
        <f t="shared" si="11"/>
        <v>868.71734487734966</v>
      </c>
      <c r="N56" s="205">
        <f t="shared" si="11"/>
        <v>1032.9391631231119</v>
      </c>
      <c r="O56" s="205">
        <f t="shared" si="11"/>
        <v>1509.7683745797419</v>
      </c>
      <c r="P56" s="205">
        <f t="shared" si="11"/>
        <v>982.23680998354655</v>
      </c>
      <c r="Q56" s="205">
        <f t="shared" si="11"/>
        <v>557.79089578892444</v>
      </c>
      <c r="R56" s="205">
        <f t="shared" si="11"/>
        <v>477.46542319534194</v>
      </c>
      <c r="S56" s="205">
        <f t="shared" si="11"/>
        <v>711.34981671471314</v>
      </c>
      <c r="T56" s="205">
        <f t="shared" si="11"/>
        <v>651.76060268649348</v>
      </c>
      <c r="U56" s="205">
        <f t="shared" si="11"/>
        <v>691.48519510230562</v>
      </c>
      <c r="V56" s="205">
        <f t="shared" si="11"/>
        <v>141.48018753105146</v>
      </c>
      <c r="W56" s="205">
        <f t="shared" si="11"/>
        <v>93.203431532479954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413.58801391197397</v>
      </c>
      <c r="C57" s="215">
        <f>(NMM_emi!C5-NMM_emi!C46)+(NMM_emi!C48-NMM_emi!C97)+(NMM_emi!C99-NMM_emi!C128)</f>
        <v>563.98433878653339</v>
      </c>
      <c r="D57" s="215">
        <f>(NMM_emi!D5-NMM_emi!D46)+(NMM_emi!D48-NMM_emi!D97)+(NMM_emi!D99-NMM_emi!D128)</f>
        <v>314.66054048649846</v>
      </c>
      <c r="E57" s="215">
        <f>(NMM_emi!E5-NMM_emi!E46)+(NMM_emi!E48-NMM_emi!E97)+(NMM_emi!E99-NMM_emi!E128)</f>
        <v>279.14527596101055</v>
      </c>
      <c r="F57" s="215">
        <f>(NMM_emi!F5-NMM_emi!F46)+(NMM_emi!F48-NMM_emi!F97)+(NMM_emi!F99-NMM_emi!F128)</f>
        <v>313.27957813753693</v>
      </c>
      <c r="G57" s="215">
        <f>(NMM_emi!G5-NMM_emi!G46)+(NMM_emi!G48-NMM_emi!G97)+(NMM_emi!G99-NMM_emi!G128)</f>
        <v>383.61008939600117</v>
      </c>
      <c r="H57" s="215">
        <f>(NMM_emi!H5-NMM_emi!H46)+(NMM_emi!H48-NMM_emi!H97)+(NMM_emi!H99-NMM_emi!H128)</f>
        <v>381.08239009875075</v>
      </c>
      <c r="I57" s="215">
        <f>(NMM_emi!I5-NMM_emi!I46)+(NMM_emi!I48-NMM_emi!I97)+(NMM_emi!I99-NMM_emi!I128)</f>
        <v>673.87183284647494</v>
      </c>
      <c r="J57" s="215">
        <f>(NMM_emi!J5-NMM_emi!J46)+(NMM_emi!J48-NMM_emi!J97)+(NMM_emi!J99-NMM_emi!J128)</f>
        <v>670.38519455030109</v>
      </c>
      <c r="K57" s="215">
        <f>(NMM_emi!K5-NMM_emi!K46)+(NMM_emi!K48-NMM_emi!K97)+(NMM_emi!K99-NMM_emi!K128)</f>
        <v>369.82276660380069</v>
      </c>
      <c r="L57" s="215">
        <f>(NMM_emi!L5-NMM_emi!L46)+(NMM_emi!L48-NMM_emi!L97)+(NMM_emi!L99-NMM_emi!L128)</f>
        <v>355.20670456444805</v>
      </c>
      <c r="M57" s="215">
        <f>(NMM_emi!M5-NMM_emi!M46)+(NMM_emi!M48-NMM_emi!M97)+(NMM_emi!M99-NMM_emi!M128)</f>
        <v>416.52656241024249</v>
      </c>
      <c r="N57" s="215">
        <f>(NMM_emi!N5-NMM_emi!N46)+(NMM_emi!N48-NMM_emi!N97)+(NMM_emi!N99-NMM_emi!N128)</f>
        <v>363.83519722749969</v>
      </c>
      <c r="O57" s="215">
        <f>(NMM_emi!O5-NMM_emi!O46)+(NMM_emi!O48-NMM_emi!O97)+(NMM_emi!O99-NMM_emi!O128)</f>
        <v>815.47426831987048</v>
      </c>
      <c r="P57" s="215">
        <f>(NMM_emi!P5-NMM_emi!P46)+(NMM_emi!P48-NMM_emi!P97)+(NMM_emi!P99-NMM_emi!P128)</f>
        <v>517.95258474498712</v>
      </c>
      <c r="Q57" s="215">
        <f>(NMM_emi!Q5-NMM_emi!Q46)+(NMM_emi!Q48-NMM_emi!Q97)+(NMM_emi!Q99-NMM_emi!Q128)</f>
        <v>294.95003806524534</v>
      </c>
      <c r="R57" s="215">
        <f>(NMM_emi!R5-NMM_emi!R46)+(NMM_emi!R48-NMM_emi!R97)+(NMM_emi!R99-NMM_emi!R128)</f>
        <v>240.26130133661744</v>
      </c>
      <c r="S57" s="215">
        <f>(NMM_emi!S5-NMM_emi!S46)+(NMM_emi!S48-NMM_emi!S97)+(NMM_emi!S99-NMM_emi!S128)</f>
        <v>336.67624672105211</v>
      </c>
      <c r="T57" s="215">
        <f>(NMM_emi!T5-NMM_emi!T46)+(NMM_emi!T48-NMM_emi!T97)+(NMM_emi!T99-NMM_emi!T128)</f>
        <v>288.72313469546202</v>
      </c>
      <c r="U57" s="215">
        <f>(NMM_emi!U5-NMM_emi!U46)+(NMM_emi!U48-NMM_emi!U97)+(NMM_emi!U99-NMM_emi!U128)</f>
        <v>332.26039579436031</v>
      </c>
      <c r="V57" s="215">
        <f>(NMM_emi!V5-NMM_emi!V46)+(NMM_emi!V48-NMM_emi!V97)+(NMM_emi!V99-NMM_emi!V128)</f>
        <v>71.16577447312126</v>
      </c>
      <c r="W57" s="215">
        <f>(NMM_emi!W5-NMM_emi!W46)+(NMM_emi!W48-NMM_emi!W97)+(NMM_emi!W99-NMM_emi!W128)</f>
        <v>34.373597401476516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399.87467108354298</v>
      </c>
      <c r="C58" s="206">
        <f>NMM_emi!C46+NMM_emi!C97+NMM_emi!C128</f>
        <v>407.48180076116432</v>
      </c>
      <c r="D58" s="206">
        <f>NMM_emi!D46+NMM_emi!D97+NMM_emi!D128</f>
        <v>391.00533702606936</v>
      </c>
      <c r="E58" s="206">
        <f>NMM_emi!E46+NMM_emi!E97+NMM_emi!E128</f>
        <v>372.83225335268787</v>
      </c>
      <c r="F58" s="206">
        <f>NMM_emi!F46+NMM_emi!F97+NMM_emi!F128</f>
        <v>405.39059042385958</v>
      </c>
      <c r="G58" s="206">
        <f>NMM_emi!G46+NMM_emi!G97+NMM_emi!G128</f>
        <v>413.58697646709993</v>
      </c>
      <c r="H58" s="206">
        <f>NMM_emi!H46+NMM_emi!H97+NMM_emi!H128</f>
        <v>460.68205485756027</v>
      </c>
      <c r="I58" s="206">
        <f>NMM_emi!I46+NMM_emi!I97+NMM_emi!I128</f>
        <v>645.80200701772844</v>
      </c>
      <c r="J58" s="206">
        <f>NMM_emi!J46+NMM_emi!J97+NMM_emi!J128</f>
        <v>644.12428398169175</v>
      </c>
      <c r="K58" s="206">
        <f>NMM_emi!K46+NMM_emi!K97+NMM_emi!K128</f>
        <v>281.13886261999437</v>
      </c>
      <c r="L58" s="206">
        <f>NMM_emi!L46+NMM_emi!L97+NMM_emi!L128</f>
        <v>338.50946368204239</v>
      </c>
      <c r="M58" s="206">
        <f>NMM_emi!M46+NMM_emi!M97+NMM_emi!M128</f>
        <v>452.19078246710711</v>
      </c>
      <c r="N58" s="206">
        <f>NMM_emi!N46+NMM_emi!N97+NMM_emi!N128</f>
        <v>669.1039658956123</v>
      </c>
      <c r="O58" s="206">
        <f>NMM_emi!O46+NMM_emi!O97+NMM_emi!O128</f>
        <v>694.29410625987146</v>
      </c>
      <c r="P58" s="206">
        <f>NMM_emi!P46+NMM_emi!P97+NMM_emi!P128</f>
        <v>464.28422523855943</v>
      </c>
      <c r="Q58" s="206">
        <f>NMM_emi!Q46+NMM_emi!Q97+NMM_emi!Q128</f>
        <v>262.84085772367916</v>
      </c>
      <c r="R58" s="206">
        <f>NMM_emi!R46+NMM_emi!R97+NMM_emi!R128</f>
        <v>237.20412185872448</v>
      </c>
      <c r="S58" s="206">
        <f>NMM_emi!S46+NMM_emi!S97+NMM_emi!S128</f>
        <v>374.67356999366098</v>
      </c>
      <c r="T58" s="206">
        <f>NMM_emi!T46+NMM_emi!T97+NMM_emi!T128</f>
        <v>363.03746799103146</v>
      </c>
      <c r="U58" s="206">
        <f>NMM_emi!U46+NMM_emi!U97+NMM_emi!U128</f>
        <v>359.22479930794532</v>
      </c>
      <c r="V58" s="206">
        <f>NMM_emi!V46+NMM_emi!V97+NMM_emi!V128</f>
        <v>70.314413057930196</v>
      </c>
      <c r="W58" s="206">
        <f>NMM_emi!W46+NMM_emi!W97+NMM_emi!W128</f>
        <v>58.82983413100343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813.46268499551695</v>
      </c>
      <c r="C59" s="212">
        <f t="shared" si="12"/>
        <v>971.46613954769782</v>
      </c>
      <c r="D59" s="212">
        <f t="shared" si="12"/>
        <v>705.66587751256782</v>
      </c>
      <c r="E59" s="212">
        <f t="shared" si="12"/>
        <v>651.97752931369848</v>
      </c>
      <c r="F59" s="212">
        <f t="shared" si="12"/>
        <v>718.67016856139651</v>
      </c>
      <c r="G59" s="212">
        <f t="shared" si="12"/>
        <v>797.19706586310122</v>
      </c>
      <c r="H59" s="212">
        <f t="shared" si="12"/>
        <v>841.76444495631108</v>
      </c>
      <c r="I59" s="212">
        <f t="shared" si="12"/>
        <v>1319.6738398642035</v>
      </c>
      <c r="J59" s="212">
        <f t="shared" si="12"/>
        <v>1314.509478531993</v>
      </c>
      <c r="K59" s="212">
        <f t="shared" si="12"/>
        <v>650.96162922379506</v>
      </c>
      <c r="L59" s="212">
        <f t="shared" si="12"/>
        <v>693.7161682464905</v>
      </c>
      <c r="M59" s="212">
        <f t="shared" si="12"/>
        <v>868.71734487734966</v>
      </c>
      <c r="N59" s="212">
        <f t="shared" si="12"/>
        <v>1032.9391631231119</v>
      </c>
      <c r="O59" s="212">
        <f t="shared" si="12"/>
        <v>1509.7683745797419</v>
      </c>
      <c r="P59" s="212">
        <f t="shared" si="12"/>
        <v>982.23680998354655</v>
      </c>
      <c r="Q59" s="212">
        <f t="shared" si="12"/>
        <v>557.79089578892444</v>
      </c>
      <c r="R59" s="212">
        <f t="shared" si="12"/>
        <v>477.46542319534188</v>
      </c>
      <c r="S59" s="212">
        <f t="shared" si="12"/>
        <v>711.34981671471303</v>
      </c>
      <c r="T59" s="212">
        <f t="shared" si="12"/>
        <v>651.76060268649348</v>
      </c>
      <c r="U59" s="212">
        <f t="shared" si="12"/>
        <v>691.48519510230562</v>
      </c>
      <c r="V59" s="212">
        <f t="shared" si="12"/>
        <v>141.48018753105146</v>
      </c>
      <c r="W59" s="212">
        <f t="shared" si="12"/>
        <v>93.203431532479954</v>
      </c>
      <c r="DA59" s="109"/>
    </row>
    <row r="60" spans="1:105" ht="12" customHeight="1" x14ac:dyDescent="0.25">
      <c r="A60" s="51" t="s">
        <v>49</v>
      </c>
      <c r="B60" s="243">
        <f>NMM_emi!B$5</f>
        <v>520.35378837333485</v>
      </c>
      <c r="C60" s="243">
        <f>NMM_emi!C$5</f>
        <v>552.82342011839478</v>
      </c>
      <c r="D60" s="243">
        <f>NMM_emi!D$5</f>
        <v>531.89286611822183</v>
      </c>
      <c r="E60" s="243">
        <f>NMM_emi!E$5</f>
        <v>487.0900485033111</v>
      </c>
      <c r="F60" s="243">
        <f>NMM_emi!F$5</f>
        <v>554.16130830414113</v>
      </c>
      <c r="G60" s="243">
        <f>NMM_emi!G$5</f>
        <v>631.80965636114593</v>
      </c>
      <c r="H60" s="243">
        <f>NMM_emi!H$5</f>
        <v>644.21984142116958</v>
      </c>
      <c r="I60" s="243">
        <f>NMM_emi!I$5</f>
        <v>970.54777530317847</v>
      </c>
      <c r="J60" s="243">
        <f>NMM_emi!J$5</f>
        <v>910.26059659192924</v>
      </c>
      <c r="K60" s="243">
        <f>NMM_emi!K$5</f>
        <v>369.19489831684365</v>
      </c>
      <c r="L60" s="243">
        <f>NMM_emi!L$5</f>
        <v>438.3099804291287</v>
      </c>
      <c r="M60" s="243">
        <f>NMM_emi!M$5</f>
        <v>574.26758732951328</v>
      </c>
      <c r="N60" s="243">
        <f>NMM_emi!N$5</f>
        <v>595.87099140711314</v>
      </c>
      <c r="O60" s="243">
        <f>NMM_emi!O$5</f>
        <v>695.951133117788</v>
      </c>
      <c r="P60" s="243">
        <f>NMM_emi!P$5</f>
        <v>644.0711099325647</v>
      </c>
      <c r="Q60" s="243">
        <f>NMM_emi!Q$5</f>
        <v>397.00054278901439</v>
      </c>
      <c r="R60" s="243">
        <f>NMM_emi!R$5</f>
        <v>369.39497800139276</v>
      </c>
      <c r="S60" s="243">
        <f>NMM_emi!S$5</f>
        <v>552.58753877895754</v>
      </c>
      <c r="T60" s="243">
        <f>NMM_emi!T$5</f>
        <v>487.77094181776675</v>
      </c>
      <c r="U60" s="243">
        <f>NMM_emi!U$5</f>
        <v>490.62960692873776</v>
      </c>
      <c r="V60" s="243">
        <f>NMM_emi!V$5</f>
        <v>116.71885163150449</v>
      </c>
      <c r="W60" s="243">
        <f>NMM_emi!W$5</f>
        <v>77.941445142469433</v>
      </c>
      <c r="DA60" s="83"/>
    </row>
    <row r="61" spans="1:105" ht="12" customHeight="1" x14ac:dyDescent="0.25">
      <c r="A61" s="99" t="s">
        <v>50</v>
      </c>
      <c r="B61" s="284">
        <f>NMM_emi!B$48</f>
        <v>233.84664365505745</v>
      </c>
      <c r="C61" s="284">
        <f>NMM_emi!C$48</f>
        <v>360.64391262436629</v>
      </c>
      <c r="D61" s="284">
        <f>NMM_emi!D$48</f>
        <v>124.10900149972137</v>
      </c>
      <c r="E61" s="284">
        <f>NMM_emi!E$48</f>
        <v>120.79132986701582</v>
      </c>
      <c r="F61" s="284">
        <f>NMM_emi!F$48</f>
        <v>117.67769133459944</v>
      </c>
      <c r="G61" s="284">
        <f>NMM_emi!G$48</f>
        <v>119.35407715928052</v>
      </c>
      <c r="H61" s="284">
        <f>NMM_emi!H$48</f>
        <v>147.89497301492051</v>
      </c>
      <c r="I61" s="284">
        <f>NMM_emi!I$48</f>
        <v>280.46188351990588</v>
      </c>
      <c r="J61" s="284">
        <f>NMM_emi!J$48</f>
        <v>348.20021485941095</v>
      </c>
      <c r="K61" s="284">
        <f>NMM_emi!K$48</f>
        <v>237.40763013488973</v>
      </c>
      <c r="L61" s="284">
        <f>NMM_emi!L$48</f>
        <v>199.72748446879822</v>
      </c>
      <c r="M61" s="284">
        <f>NMM_emi!M$48</f>
        <v>235.594405564792</v>
      </c>
      <c r="N61" s="284">
        <f>NMM_emi!N$48</f>
        <v>386.91750023701752</v>
      </c>
      <c r="O61" s="284">
        <f>NMM_emi!O$48</f>
        <v>747.74421185688016</v>
      </c>
      <c r="P61" s="284">
        <f>NMM_emi!P$48</f>
        <v>293.63305830544357</v>
      </c>
      <c r="Q61" s="284">
        <f>NMM_emi!Q$48</f>
        <v>104.84446172767764</v>
      </c>
      <c r="R61" s="284">
        <f>NMM_emi!R$48</f>
        <v>61.880639158376439</v>
      </c>
      <c r="S61" s="284">
        <f>NMM_emi!S$48</f>
        <v>102.873375621135</v>
      </c>
      <c r="T61" s="284">
        <f>NMM_emi!T$48</f>
        <v>110.08511877464633</v>
      </c>
      <c r="U61" s="284">
        <f>NMM_emi!U$48</f>
        <v>146.54476220303084</v>
      </c>
      <c r="V61" s="284">
        <f>NMM_emi!V$48</f>
        <v>7.4785791411473461</v>
      </c>
      <c r="W61" s="284">
        <f>NMM_emi!W$48</f>
        <v>1.2455699792154153</v>
      </c>
      <c r="DA61" s="94"/>
    </row>
    <row r="62" spans="1:105" ht="12" customHeight="1" x14ac:dyDescent="0.25">
      <c r="A62" s="52" t="s">
        <v>51</v>
      </c>
      <c r="B62" s="244">
        <f>NMM_emi!B$99</f>
        <v>59.26225296712466</v>
      </c>
      <c r="C62" s="244">
        <f>NMM_emi!C$99</f>
        <v>57.998806804936706</v>
      </c>
      <c r="D62" s="244">
        <f>NMM_emi!D$99</f>
        <v>49.664009894624613</v>
      </c>
      <c r="E62" s="244">
        <f>NMM_emi!E$99</f>
        <v>44.096150943371512</v>
      </c>
      <c r="F62" s="244">
        <f>NMM_emi!F$99</f>
        <v>46.831168922655948</v>
      </c>
      <c r="G62" s="244">
        <f>NMM_emi!G$99</f>
        <v>46.03333234267469</v>
      </c>
      <c r="H62" s="244">
        <f>NMM_emi!H$99</f>
        <v>49.649630520220938</v>
      </c>
      <c r="I62" s="244">
        <f>NMM_emi!I$99</f>
        <v>68.664181041119036</v>
      </c>
      <c r="J62" s="244">
        <f>NMM_emi!J$99</f>
        <v>56.048667080652706</v>
      </c>
      <c r="K62" s="244">
        <f>NMM_emi!K$99</f>
        <v>44.359100772061687</v>
      </c>
      <c r="L62" s="244">
        <f>NMM_emi!L$99</f>
        <v>55.678703348563516</v>
      </c>
      <c r="M62" s="244">
        <f>NMM_emi!M$99</f>
        <v>58.855351983044329</v>
      </c>
      <c r="N62" s="244">
        <f>NMM_emi!N$99</f>
        <v>50.15067147898133</v>
      </c>
      <c r="O62" s="244">
        <f>NMM_emi!O$99</f>
        <v>66.073029605073813</v>
      </c>
      <c r="P62" s="244">
        <f>NMM_emi!P$99</f>
        <v>44.532641745538328</v>
      </c>
      <c r="Q62" s="244">
        <f>NMM_emi!Q$99</f>
        <v>55.945891272232473</v>
      </c>
      <c r="R62" s="244">
        <f>NMM_emi!R$99</f>
        <v>46.189806035572722</v>
      </c>
      <c r="S62" s="244">
        <f>NMM_emi!S$99</f>
        <v>55.888902314620545</v>
      </c>
      <c r="T62" s="244">
        <f>NMM_emi!T$99</f>
        <v>53.904542094080405</v>
      </c>
      <c r="U62" s="244">
        <f>NMM_emi!U$99</f>
        <v>54.31082597053701</v>
      </c>
      <c r="V62" s="244">
        <f>NMM_emi!V$99</f>
        <v>17.282756758399621</v>
      </c>
      <c r="W62" s="244">
        <f>NMM_emi!W$99</f>
        <v>14.016416410795099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128.22820248647986</v>
      </c>
      <c r="C65" s="289">
        <f t="shared" si="13"/>
        <v>124.00654688931108</v>
      </c>
      <c r="D65" s="289">
        <f t="shared" si="13"/>
        <v>145.65062150540408</v>
      </c>
      <c r="E65" s="289">
        <f t="shared" si="13"/>
        <v>172.02645289733167</v>
      </c>
      <c r="F65" s="289">
        <f t="shared" si="13"/>
        <v>159.72186556043101</v>
      </c>
      <c r="G65" s="289">
        <f t="shared" si="13"/>
        <v>170.35916218225665</v>
      </c>
      <c r="H65" s="289">
        <f t="shared" si="13"/>
        <v>193.20005041451685</v>
      </c>
      <c r="I65" s="289">
        <f t="shared" si="13"/>
        <v>174.46003998885544</v>
      </c>
      <c r="J65" s="289">
        <f t="shared" si="13"/>
        <v>129.74540844888949</v>
      </c>
      <c r="K65" s="289">
        <f t="shared" si="13"/>
        <v>105.37689734450215</v>
      </c>
      <c r="L65" s="289">
        <f t="shared" si="13"/>
        <v>114.4789153226052</v>
      </c>
      <c r="M65" s="289">
        <f t="shared" si="13"/>
        <v>159.53496437779211</v>
      </c>
      <c r="N65" s="289">
        <f t="shared" si="13"/>
        <v>140.83414439243506</v>
      </c>
      <c r="O65" s="289">
        <f t="shared" si="13"/>
        <v>139.48962866873757</v>
      </c>
      <c r="P65" s="289">
        <f t="shared" si="13"/>
        <v>162.17964252535549</v>
      </c>
      <c r="Q65" s="289">
        <f t="shared" si="13"/>
        <v>193.61011461796957</v>
      </c>
      <c r="R65" s="289">
        <f t="shared" si="13"/>
        <v>230.05116014931471</v>
      </c>
      <c r="S65" s="289">
        <f t="shared" si="13"/>
        <v>208.57995713914934</v>
      </c>
      <c r="T65" s="289">
        <f t="shared" si="13"/>
        <v>179.05966375616728</v>
      </c>
      <c r="U65" s="289">
        <f t="shared" si="13"/>
        <v>206.32331903084071</v>
      </c>
      <c r="V65" s="289">
        <f t="shared" si="13"/>
        <v>337.87276456232684</v>
      </c>
      <c r="W65" s="289">
        <f t="shared" si="13"/>
        <v>304.77307040672594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13.242603123781713</v>
      </c>
      <c r="C66" s="290">
        <f t="shared" si="14"/>
        <v>12.806617057420889</v>
      </c>
      <c r="D66" s="290">
        <f t="shared" si="14"/>
        <v>15.041881098907005</v>
      </c>
      <c r="E66" s="290">
        <f t="shared" si="14"/>
        <v>17.76581125163543</v>
      </c>
      <c r="F66" s="290">
        <f t="shared" si="14"/>
        <v>16.495070778441477</v>
      </c>
      <c r="G66" s="290">
        <f t="shared" si="14"/>
        <v>17.593623941795904</v>
      </c>
      <c r="H66" s="290">
        <f t="shared" si="14"/>
        <v>19.952487374248388</v>
      </c>
      <c r="I66" s="290">
        <f t="shared" si="14"/>
        <v>18.017136836766365</v>
      </c>
      <c r="J66" s="290">
        <f t="shared" si="14"/>
        <v>13.39929062331473</v>
      </c>
      <c r="K66" s="290">
        <f t="shared" si="14"/>
        <v>10.275582975900589</v>
      </c>
      <c r="L66" s="290">
        <f t="shared" si="14"/>
        <v>13.069792846908095</v>
      </c>
      <c r="M66" s="290">
        <f t="shared" si="14"/>
        <v>14.96999298379871</v>
      </c>
      <c r="N66" s="290">
        <f t="shared" si="14"/>
        <v>17.328524137798414</v>
      </c>
      <c r="O66" s="290">
        <f t="shared" si="14"/>
        <v>13.781098507016393</v>
      </c>
      <c r="P66" s="290">
        <f t="shared" si="14"/>
        <v>15.443916226881118</v>
      </c>
      <c r="Q66" s="290">
        <f t="shared" si="14"/>
        <v>42.063769884482149</v>
      </c>
      <c r="R66" s="290">
        <f t="shared" si="14"/>
        <v>67.014427038153542</v>
      </c>
      <c r="S66" s="290">
        <f t="shared" si="14"/>
        <v>55.59242224718993</v>
      </c>
      <c r="T66" s="290">
        <f t="shared" si="14"/>
        <v>38.144845008458375</v>
      </c>
      <c r="U66" s="290">
        <f t="shared" si="14"/>
        <v>37.621462606160577</v>
      </c>
      <c r="V66" s="290">
        <f t="shared" si="14"/>
        <v>173.42667059579219</v>
      </c>
      <c r="W66" s="290">
        <f t="shared" si="14"/>
        <v>283.12250418771424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1015.0201428682403</v>
      </c>
      <c r="C67" s="291">
        <f t="shared" si="15"/>
        <v>981.60264668341631</v>
      </c>
      <c r="D67" s="291">
        <f t="shared" si="15"/>
        <v>1152.9313503778626</v>
      </c>
      <c r="E67" s="291">
        <f t="shared" si="15"/>
        <v>1361.7153747076566</v>
      </c>
      <c r="F67" s="291">
        <f t="shared" si="15"/>
        <v>1264.3155534947489</v>
      </c>
      <c r="G67" s="291">
        <f t="shared" si="15"/>
        <v>1348.5175474980233</v>
      </c>
      <c r="H67" s="291">
        <f t="shared" si="15"/>
        <v>1529.3199075653467</v>
      </c>
      <c r="I67" s="291">
        <f t="shared" si="15"/>
        <v>1380.9789990073193</v>
      </c>
      <c r="J67" s="291">
        <f t="shared" si="15"/>
        <v>1027.0299393316027</v>
      </c>
      <c r="K67" s="291">
        <f t="shared" si="15"/>
        <v>919.60448244011718</v>
      </c>
      <c r="L67" s="291">
        <f t="shared" si="15"/>
        <v>734.07642273048862</v>
      </c>
      <c r="M67" s="291">
        <f t="shared" si="15"/>
        <v>569.06431026320422</v>
      </c>
      <c r="N67" s="291">
        <f t="shared" si="15"/>
        <v>635.10899807702583</v>
      </c>
      <c r="O67" s="291">
        <f t="shared" si="15"/>
        <v>545.29855540430799</v>
      </c>
      <c r="P67" s="291">
        <f t="shared" si="15"/>
        <v>700.74144434782841</v>
      </c>
      <c r="Q67" s="291">
        <f t="shared" si="15"/>
        <v>556.01709145896666</v>
      </c>
      <c r="R67" s="291">
        <f t="shared" si="15"/>
        <v>627.63656124914769</v>
      </c>
      <c r="S67" s="291">
        <f t="shared" si="15"/>
        <v>607.63419355552912</v>
      </c>
      <c r="T67" s="291">
        <f t="shared" si="15"/>
        <v>563.13654456960955</v>
      </c>
      <c r="U67" s="291">
        <f t="shared" si="15"/>
        <v>637.32248109176305</v>
      </c>
      <c r="V67" s="291">
        <f t="shared" si="15"/>
        <v>1037.7173016050538</v>
      </c>
      <c r="W67" s="291">
        <f t="shared" si="15"/>
        <v>1142.0356385188875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0.114</v>
      </c>
      <c r="C69" s="254">
        <f t="shared" si="16"/>
        <v>0.11053115219907815</v>
      </c>
      <c r="D69" s="254">
        <f t="shared" si="16"/>
        <v>0.11340772823721379</v>
      </c>
      <c r="E69" s="254">
        <f t="shared" si="16"/>
        <v>0.10084549923263303</v>
      </c>
      <c r="F69" s="254">
        <f t="shared" si="16"/>
        <v>0.10139666054937493</v>
      </c>
      <c r="G69" s="254">
        <f t="shared" si="16"/>
        <v>0.10491587526699443</v>
      </c>
      <c r="H69" s="254">
        <f t="shared" si="16"/>
        <v>9.1936167487093351E-2</v>
      </c>
      <c r="I69" s="254">
        <f t="shared" si="16"/>
        <v>0.10586906902690961</v>
      </c>
      <c r="J69" s="254">
        <f t="shared" si="16"/>
        <v>9.8630505058289325E-2</v>
      </c>
      <c r="K69" s="254">
        <f t="shared" si="16"/>
        <v>8.7039994924123801E-2</v>
      </c>
      <c r="L69" s="254">
        <f t="shared" si="16"/>
        <v>8.712542963965729E-2</v>
      </c>
      <c r="M69" s="254">
        <f t="shared" si="16"/>
        <v>8.6524703025295815E-2</v>
      </c>
      <c r="N69" s="254">
        <f t="shared" si="16"/>
        <v>8.7074270857052508E-2</v>
      </c>
      <c r="O69" s="254">
        <f t="shared" si="16"/>
        <v>9.5980699928965199E-2</v>
      </c>
      <c r="P69" s="254">
        <f t="shared" si="16"/>
        <v>9.3731731814545444E-2</v>
      </c>
      <c r="Q69" s="254">
        <f t="shared" si="16"/>
        <v>9.7672975505870716E-2</v>
      </c>
      <c r="R69" s="254">
        <f t="shared" si="16"/>
        <v>9.7887499169589137E-2</v>
      </c>
      <c r="S69" s="254">
        <f t="shared" si="16"/>
        <v>9.7600818398007286E-2</v>
      </c>
      <c r="T69" s="254">
        <f t="shared" si="16"/>
        <v>9.2731540942255941E-2</v>
      </c>
      <c r="U69" s="254">
        <f t="shared" si="16"/>
        <v>9.0408556245323693E-2</v>
      </c>
      <c r="V69" s="254">
        <f t="shared" si="16"/>
        <v>8.9117069223364945E-2</v>
      </c>
      <c r="W69" s="254">
        <f t="shared" si="16"/>
        <v>7.1101659101362638E-2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9.3958321235588824E-2</v>
      </c>
      <c r="C70" s="293">
        <f t="shared" si="17"/>
        <v>8.2491136033124815E-2</v>
      </c>
      <c r="D70" s="293">
        <f t="shared" si="17"/>
        <v>8.4637969939678828E-2</v>
      </c>
      <c r="E70" s="293">
        <f t="shared" si="17"/>
        <v>7.5262581001095299E-2</v>
      </c>
      <c r="F70" s="293">
        <f t="shared" si="17"/>
        <v>7.5673921354027243E-2</v>
      </c>
      <c r="G70" s="293">
        <f t="shared" si="17"/>
        <v>8.1530211127068333E-2</v>
      </c>
      <c r="H70" s="293">
        <f t="shared" si="17"/>
        <v>7.3193607167746713E-2</v>
      </c>
      <c r="I70" s="293">
        <f t="shared" si="17"/>
        <v>8.8705688438218508E-2</v>
      </c>
      <c r="J70" s="293">
        <f t="shared" si="17"/>
        <v>7.8382803406191068E-2</v>
      </c>
      <c r="K70" s="293">
        <f t="shared" si="17"/>
        <v>6.9171690914301726E-2</v>
      </c>
      <c r="L70" s="293">
        <f t="shared" si="17"/>
        <v>6.9239586871113076E-2</v>
      </c>
      <c r="M70" s="293">
        <f t="shared" si="17"/>
        <v>6.876218248099536E-2</v>
      </c>
      <c r="N70" s="293">
        <f t="shared" si="17"/>
        <v>6.9198930394731489E-2</v>
      </c>
      <c r="O70" s="293">
        <f t="shared" si="17"/>
        <v>7.3396538395491165E-2</v>
      </c>
      <c r="P70" s="293">
        <f t="shared" si="17"/>
        <v>7.1676750201798034E-2</v>
      </c>
      <c r="Q70" s="293">
        <f t="shared" si="17"/>
        <v>7.4690623242215842E-2</v>
      </c>
      <c r="R70" s="293">
        <f t="shared" si="17"/>
        <v>7.4854669705020374E-2</v>
      </c>
      <c r="S70" s="293">
        <f t="shared" si="17"/>
        <v>6.9826344224590581E-2</v>
      </c>
      <c r="T70" s="293">
        <f t="shared" si="17"/>
        <v>6.9933907911554516E-2</v>
      </c>
      <c r="U70" s="293">
        <f t="shared" si="17"/>
        <v>6.8182018573531261E-2</v>
      </c>
      <c r="V70" s="293">
        <f t="shared" si="17"/>
        <v>4.5178134011284274E-2</v>
      </c>
      <c r="W70" s="293">
        <f t="shared" si="17"/>
        <v>3.6045174188289147E-2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0.28327261951730381</v>
      </c>
      <c r="C71" s="255">
        <f t="shared" si="18"/>
        <v>0.26824435076031239</v>
      </c>
      <c r="D71" s="255">
        <f t="shared" si="18"/>
        <v>0.26864991909385449</v>
      </c>
      <c r="E71" s="255">
        <f t="shared" si="18"/>
        <v>0.23013787358877488</v>
      </c>
      <c r="F71" s="255">
        <f t="shared" si="18"/>
        <v>0.22348489260798393</v>
      </c>
      <c r="G71" s="255">
        <f t="shared" si="18"/>
        <v>0.22969796062866654</v>
      </c>
      <c r="H71" s="255">
        <f t="shared" si="18"/>
        <v>0.21764879301094242</v>
      </c>
      <c r="I71" s="255">
        <f t="shared" si="18"/>
        <v>0.25840499162006503</v>
      </c>
      <c r="J71" s="255">
        <f t="shared" si="18"/>
        <v>0.23475716315992934</v>
      </c>
      <c r="K71" s="255">
        <f t="shared" si="18"/>
        <v>0.20977586311217908</v>
      </c>
      <c r="L71" s="255">
        <f t="shared" si="18"/>
        <v>0.20800624372360199</v>
      </c>
      <c r="M71" s="255">
        <f t="shared" si="18"/>
        <v>0.20547555312774493</v>
      </c>
      <c r="N71" s="255">
        <f t="shared" si="18"/>
        <v>0.20378345527274988</v>
      </c>
      <c r="O71" s="255">
        <f t="shared" si="18"/>
        <v>0.21627141857012727</v>
      </c>
      <c r="P71" s="255">
        <f t="shared" si="18"/>
        <v>0.20512092186847797</v>
      </c>
      <c r="Q71" s="255">
        <f t="shared" si="18"/>
        <v>0.21307718556114938</v>
      </c>
      <c r="R71" s="255">
        <f t="shared" si="18"/>
        <v>0.20834830238953553</v>
      </c>
      <c r="S71" s="255">
        <f t="shared" si="18"/>
        <v>0.20499934066045727</v>
      </c>
      <c r="T71" s="255">
        <f t="shared" si="18"/>
        <v>0.20035393277117169</v>
      </c>
      <c r="U71" s="255">
        <f t="shared" si="18"/>
        <v>0.19279502879431282</v>
      </c>
      <c r="V71" s="255">
        <f t="shared" si="18"/>
        <v>0.17961063430858484</v>
      </c>
      <c r="W71" s="255">
        <f t="shared" si="18"/>
        <v>0.13919014197185264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4.9322402922493437E-2</v>
      </c>
      <c r="C73" s="254">
        <f>IF(NMM_ued!C$5=0,"",NMM_ued!C$5/C$9)</f>
        <v>4.7671361182290421E-2</v>
      </c>
      <c r="D73" s="254">
        <f>IF(NMM_ued!D$5=0,"",NMM_ued!D$5/D$9)</f>
        <v>4.9294586158125056E-2</v>
      </c>
      <c r="E73" s="254">
        <f>IF(NMM_ued!E$5=0,"",NMM_ued!E$5/E$9)</f>
        <v>4.3974835393843698E-2</v>
      </c>
      <c r="F73" s="254">
        <f>IF(NMM_ued!F$5=0,"",NMM_ued!F$5/F$9)</f>
        <v>4.4363159816661481E-2</v>
      </c>
      <c r="G73" s="254">
        <f>IF(NMM_ued!G$5=0,"",NMM_ued!G$5/G$9)</f>
        <v>4.6489280752557323E-2</v>
      </c>
      <c r="H73" s="254">
        <f>IF(NMM_ued!H$5=0,"",NMM_ued!H$5/H$9)</f>
        <v>4.104885002346835E-2</v>
      </c>
      <c r="I73" s="254">
        <f>IF(NMM_ued!I$5=0,"",NMM_ued!I$5/I$9)</f>
        <v>4.8109800917718472E-2</v>
      </c>
      <c r="J73" s="254">
        <f>IF(NMM_ued!J$5=0,"",NMM_ued!J$5/J$9)</f>
        <v>4.4841209673096537E-2</v>
      </c>
      <c r="K73" s="254">
        <f>IF(NMM_ued!K$5=0,"",NMM_ued!K$5/K$9)</f>
        <v>3.9568287863105581E-2</v>
      </c>
      <c r="L73" s="254">
        <f>IF(NMM_ued!L$5=0,"",NMM_ued!L$5/L$9)</f>
        <v>3.9532708800320129E-2</v>
      </c>
      <c r="M73" s="254">
        <f>IF(NMM_ued!M$5=0,"",NMM_ued!M$5/M$9)</f>
        <v>3.9226474333878845E-2</v>
      </c>
      <c r="N73" s="254">
        <f>IF(NMM_ued!N$5=0,"",NMM_ued!N$5/N$9)</f>
        <v>3.9544323295173961E-2</v>
      </c>
      <c r="O73" s="254">
        <f>IF(NMM_ued!O$5=0,"",NMM_ued!O$5/O$9)</f>
        <v>4.2843358566285974E-2</v>
      </c>
      <c r="P73" s="254">
        <f>IF(NMM_ued!P$5=0,"",NMM_ued!P$5/P$9)</f>
        <v>4.2349837206005367E-2</v>
      </c>
      <c r="Q73" s="254">
        <f>IF(NMM_ued!Q$5=0,"",NMM_ued!Q$5/Q$9)</f>
        <v>4.4005671118219188E-2</v>
      </c>
      <c r="R73" s="254">
        <f>IF(NMM_ued!R$5=0,"",NMM_ued!R$5/R$9)</f>
        <v>4.4395696167554004E-2</v>
      </c>
      <c r="S73" s="254">
        <f>IF(NMM_ued!S$5=0,"",NMM_ued!S$5/S$9)</f>
        <v>4.3964655520048183E-2</v>
      </c>
      <c r="T73" s="254">
        <f>IF(NMM_ued!T$5=0,"",NMM_ued!T$5/T$9)</f>
        <v>4.2738850363738319E-2</v>
      </c>
      <c r="U73" s="254">
        <f>IF(NMM_ued!U$5=0,"",NMM_ued!U$5/U$9)</f>
        <v>4.1722967190359977E-2</v>
      </c>
      <c r="V73" s="254">
        <f>IF(NMM_ued!V$5=0,"",NMM_ued!V$5/V$9)</f>
        <v>4.222261592061103E-2</v>
      </c>
      <c r="W73" s="254">
        <f>IF(NMM_ued!W$5=0,"",NMM_ued!W$5/W$9)</f>
        <v>3.43387722590381E-2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3.3038036125411264E-2</v>
      </c>
      <c r="C74" s="293">
        <f>IF(NMM_ued!C$48=0,"",NMM_ued!C$48/C$10)</f>
        <v>2.9086596966688395E-2</v>
      </c>
      <c r="D74" s="293">
        <f>IF(NMM_ued!D$48=0,"",NMM_ued!D$48/D$10)</f>
        <v>3.0152675721938225E-2</v>
      </c>
      <c r="E74" s="293">
        <f>IF(NMM_ued!E$48=0,"",NMM_ued!E$48/E$10)</f>
        <v>2.6887307741381095E-2</v>
      </c>
      <c r="F74" s="293">
        <f>IF(NMM_ued!F$48=0,"",NMM_ued!F$48/F$10)</f>
        <v>2.7056110673658706E-2</v>
      </c>
      <c r="G74" s="293">
        <f>IF(NMM_ued!G$48=0,"",NMM_ued!G$48/G$10)</f>
        <v>2.9128153969816349E-2</v>
      </c>
      <c r="H74" s="293">
        <f>IF(NMM_ued!H$48=0,"",NMM_ued!H$48/H$10)</f>
        <v>2.6175713784970744E-2</v>
      </c>
      <c r="I74" s="293">
        <f>IF(NMM_ued!I$48=0,"",NMM_ued!I$48/I$10)</f>
        <v>3.15512332814833E-2</v>
      </c>
      <c r="J74" s="293">
        <f>IF(NMM_ued!J$48=0,"",NMM_ued!J$48/J$10)</f>
        <v>2.8344201647135157E-2</v>
      </c>
      <c r="K74" s="293">
        <f>IF(NMM_ued!K$48=0,"",NMM_ued!K$48/K$10)</f>
        <v>2.5099561339827617E-2</v>
      </c>
      <c r="L74" s="293">
        <f>IF(NMM_ued!L$48=0,"",NMM_ued!L$48/L$10)</f>
        <v>2.5117104217674036E-2</v>
      </c>
      <c r="M74" s="293">
        <f>IF(NMM_ued!M$48=0,"",NMM_ued!M$48/M$10)</f>
        <v>2.4889446565738067E-2</v>
      </c>
      <c r="N74" s="293">
        <f>IF(NMM_ued!N$48=0,"",NMM_ued!N$48/N$10)</f>
        <v>2.5110955851818731E-2</v>
      </c>
      <c r="O74" s="293">
        <f>IF(NMM_ued!O$48=0,"",NMM_ued!O$48/O$10)</f>
        <v>2.714719635319178E-2</v>
      </c>
      <c r="P74" s="293">
        <f>IF(NMM_ued!P$48=0,"",NMM_ued!P$48/P$10)</f>
        <v>2.6638756762171565E-2</v>
      </c>
      <c r="Q74" s="293">
        <f>IF(NMM_ued!Q$48=0,"",NMM_ued!Q$48/Q$10)</f>
        <v>2.7887348689363354E-2</v>
      </c>
      <c r="R74" s="293">
        <f>IF(NMM_ued!R$48=0,"",NMM_ued!R$48/R$10)</f>
        <v>2.8066486108771018E-2</v>
      </c>
      <c r="S74" s="293">
        <f>IF(NMM_ued!S$48=0,"",NMM_ued!S$48/S$10)</f>
        <v>2.6263020183373283E-2</v>
      </c>
      <c r="T74" s="293">
        <f>IF(NMM_ued!T$48=0,"",NMM_ued!T$48/T$10)</f>
        <v>2.6366380737216477E-2</v>
      </c>
      <c r="U74" s="293">
        <f>IF(NMM_ued!U$48=0,"",NMM_ued!U$48/U$10)</f>
        <v>2.5716333848581321E-2</v>
      </c>
      <c r="V74" s="293">
        <f>IF(NMM_ued!V$48=0,"",NMM_ued!V$48/V$10)</f>
        <v>1.7777346198507987E-2</v>
      </c>
      <c r="W74" s="293">
        <f>IF(NMM_ued!W$48=0,"",NMM_ued!W$48/W$10)</f>
        <v>1.4460305566169876E-2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9.482082891292043E-2</v>
      </c>
      <c r="C75" s="255">
        <f>IF(NMM_ued!C$99=0,"",NMM_ued!C$99/C$11)</f>
        <v>8.870844879801762E-2</v>
      </c>
      <c r="D75" s="255">
        <f>IF(NMM_ued!D$99=0,"",NMM_ued!D$99/D$11)</f>
        <v>9.3853352841302598E-2</v>
      </c>
      <c r="E75" s="255">
        <f>IF(NMM_ued!E$99=0,"",NMM_ued!E$99/E$11)</f>
        <v>8.2549265590021126E-2</v>
      </c>
      <c r="F75" s="255">
        <f>IF(NMM_ued!F$99=0,"",NMM_ued!F$99/F$11)</f>
        <v>8.0007523295779495E-2</v>
      </c>
      <c r="G75" s="255">
        <f>IF(NMM_ued!G$99=0,"",NMM_ued!G$99/G$11)</f>
        <v>8.1753167562058998E-2</v>
      </c>
      <c r="H75" s="255">
        <f>IF(NMM_ued!H$99=0,"",NMM_ued!H$99/H$11)</f>
        <v>7.8558363389472377E-2</v>
      </c>
      <c r="I75" s="255">
        <f>IF(NMM_ued!I$99=0,"",NMM_ued!I$99/I$11)</f>
        <v>9.0153993567633997E-2</v>
      </c>
      <c r="J75" s="255">
        <f>IF(NMM_ued!J$99=0,"",NMM_ued!J$99/J$11)</f>
        <v>8.1139463558591599E-2</v>
      </c>
      <c r="K75" s="255">
        <f>IF(NMM_ued!K$99=0,"",NMM_ued!K$99/K$11)</f>
        <v>7.4484449780662917E-2</v>
      </c>
      <c r="L75" s="255">
        <f>IF(NMM_ued!L$99=0,"",NMM_ued!L$99/L$11)</f>
        <v>7.6087321962000076E-2</v>
      </c>
      <c r="M75" s="255">
        <f>IF(NMM_ued!M$99=0,"",NMM_ued!M$99/M$11)</f>
        <v>7.3923108557839401E-2</v>
      </c>
      <c r="N75" s="255">
        <f>IF(NMM_ued!N$99=0,"",NMM_ued!N$99/N$11)</f>
        <v>7.4743653620458289E-2</v>
      </c>
      <c r="O75" s="255">
        <f>IF(NMM_ued!O$99=0,"",NMM_ued!O$99/O$11)</f>
        <v>7.8449712888567724E-2</v>
      </c>
      <c r="P75" s="255">
        <f>IF(NMM_ued!P$99=0,"",NMM_ued!P$99/P$11)</f>
        <v>7.5949116476970724E-2</v>
      </c>
      <c r="Q75" s="255">
        <f>IF(NMM_ued!Q$99=0,"",NMM_ued!Q$99/Q$11)</f>
        <v>8.3063958118747394E-2</v>
      </c>
      <c r="R75" s="255">
        <f>IF(NMM_ued!R$99=0,"",NMM_ued!R$99/R$11)</f>
        <v>8.4208682573030394E-2</v>
      </c>
      <c r="S75" s="255">
        <f>IF(NMM_ued!S$99=0,"",NMM_ued!S$99/S$11)</f>
        <v>7.969552268134121E-2</v>
      </c>
      <c r="T75" s="255">
        <f>IF(NMM_ued!T$99=0,"",NMM_ued!T$99/T$11)</f>
        <v>7.946615018905602E-2</v>
      </c>
      <c r="U75" s="255">
        <f>IF(NMM_ued!U$99=0,"",NMM_ued!U$99/U$11)</f>
        <v>7.642941358470226E-2</v>
      </c>
      <c r="V75" s="255">
        <f>IF(NMM_ued!V$99=0,"",NMM_ued!V$99/V$11)</f>
        <v>8.2559126551908293E-2</v>
      </c>
      <c r="W75" s="255">
        <f>IF(NMM_ued!W$99=0,"",NMM_ued!W$99/W$11)</f>
        <v>6.8455164687068193E-2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6.6863128457787324</v>
      </c>
      <c r="C76" s="256">
        <f t="shared" si="19"/>
        <v>5.9296487934285196</v>
      </c>
      <c r="D76" s="256">
        <f t="shared" si="19"/>
        <v>7.1207207711953391</v>
      </c>
      <c r="E76" s="256">
        <f t="shared" si="19"/>
        <v>6.8801645849246231</v>
      </c>
      <c r="F76" s="256">
        <f t="shared" si="19"/>
        <v>6.8657133519217517</v>
      </c>
      <c r="G76" s="256">
        <f t="shared" si="19"/>
        <v>6.5718641112723155</v>
      </c>
      <c r="H76" s="256">
        <f t="shared" si="19"/>
        <v>6.8419154379698019</v>
      </c>
      <c r="I76" s="256">
        <f t="shared" si="19"/>
        <v>6.5717263020603003</v>
      </c>
      <c r="J76" s="256">
        <f t="shared" si="19"/>
        <v>6.6990253366229044</v>
      </c>
      <c r="K76" s="256">
        <f t="shared" si="19"/>
        <v>5.5794668721420635</v>
      </c>
      <c r="L76" s="256">
        <f t="shared" si="19"/>
        <v>6.1052007757244597</v>
      </c>
      <c r="M76" s="256">
        <f t="shared" si="19"/>
        <v>6.7833000234477669</v>
      </c>
      <c r="N76" s="256">
        <f t="shared" si="19"/>
        <v>8.8450702064781375</v>
      </c>
      <c r="O76" s="256">
        <f t="shared" si="19"/>
        <v>9.1261136698633472</v>
      </c>
      <c r="P76" s="256">
        <f t="shared" si="19"/>
        <v>7.5939009685038021</v>
      </c>
      <c r="Q76" s="256">
        <f t="shared" si="19"/>
        <v>6.5629362838487797</v>
      </c>
      <c r="R76" s="256">
        <f t="shared" si="19"/>
        <v>6.4333753176030273</v>
      </c>
      <c r="S76" s="256">
        <f t="shared" si="19"/>
        <v>7.473147401960305</v>
      </c>
      <c r="T76" s="256">
        <f t="shared" si="19"/>
        <v>6.0821736452026647</v>
      </c>
      <c r="U76" s="256">
        <f t="shared" si="19"/>
        <v>7.1695081970344914</v>
      </c>
      <c r="V76" s="256">
        <f t="shared" si="19"/>
        <v>4.2166547442356048</v>
      </c>
      <c r="W76" s="256">
        <f t="shared" si="19"/>
        <v>2.9473744697031896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13.873881202296563</v>
      </c>
      <c r="C77" s="257">
        <f t="shared" si="20"/>
        <v>12.349424319754347</v>
      </c>
      <c r="D77" s="257">
        <f t="shared" si="20"/>
        <v>11.411420074107035</v>
      </c>
      <c r="E77" s="257">
        <f t="shared" si="20"/>
        <v>11.661183836240189</v>
      </c>
      <c r="F77" s="257">
        <f t="shared" si="20"/>
        <v>10.51015701984457</v>
      </c>
      <c r="G77" s="257">
        <f t="shared" si="20"/>
        <v>8.9083722248402069</v>
      </c>
      <c r="H77" s="257">
        <f t="shared" si="20"/>
        <v>10.321478028536303</v>
      </c>
      <c r="I77" s="257">
        <f t="shared" si="20"/>
        <v>9.7796401573101317</v>
      </c>
      <c r="J77" s="257">
        <f t="shared" si="20"/>
        <v>11.422025504494375</v>
      </c>
      <c r="K77" s="257">
        <f t="shared" si="20"/>
        <v>13.011256366406295</v>
      </c>
      <c r="L77" s="257">
        <f t="shared" si="20"/>
        <v>13.415447353451631</v>
      </c>
      <c r="M77" s="257">
        <f t="shared" si="20"/>
        <v>14.716266548480457</v>
      </c>
      <c r="N77" s="257">
        <f t="shared" si="20"/>
        <v>14.197613806824201</v>
      </c>
      <c r="O77" s="257">
        <f t="shared" si="20"/>
        <v>15.866408573648753</v>
      </c>
      <c r="P77" s="257">
        <f t="shared" si="20"/>
        <v>15.372328435614094</v>
      </c>
      <c r="Q77" s="257">
        <f t="shared" si="20"/>
        <v>10.29009979560041</v>
      </c>
      <c r="R77" s="257">
        <f t="shared" si="20"/>
        <v>9.4625590764142284</v>
      </c>
      <c r="S77" s="257">
        <f t="shared" si="20"/>
        <v>11.258123075642793</v>
      </c>
      <c r="T77" s="257">
        <f t="shared" si="20"/>
        <v>9.9829811058003575</v>
      </c>
      <c r="U77" s="257">
        <f t="shared" si="20"/>
        <v>13.194274302224828</v>
      </c>
      <c r="V77" s="257">
        <f t="shared" si="20"/>
        <v>5.0685951205939928</v>
      </c>
      <c r="W77" s="257">
        <f t="shared" si="20"/>
        <v>2.9958930790875891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3.4695269779636204</v>
      </c>
      <c r="C78" s="295">
        <f t="shared" si="21"/>
        <v>3.4953310558963961</v>
      </c>
      <c r="D78" s="295">
        <f t="shared" si="21"/>
        <v>3.3171146279870283</v>
      </c>
      <c r="E78" s="295">
        <f t="shared" si="21"/>
        <v>3.1181891170077014</v>
      </c>
      <c r="F78" s="295">
        <f t="shared" si="21"/>
        <v>3.1796656218179065</v>
      </c>
      <c r="G78" s="295">
        <f t="shared" si="21"/>
        <v>3.3037097702001872</v>
      </c>
      <c r="H78" s="295">
        <f t="shared" si="21"/>
        <v>3.2671924723059105</v>
      </c>
      <c r="I78" s="295">
        <f t="shared" si="21"/>
        <v>3.4226330957897848</v>
      </c>
      <c r="J78" s="295">
        <f t="shared" si="21"/>
        <v>3.4439638175883132</v>
      </c>
      <c r="K78" s="295">
        <f t="shared" si="21"/>
        <v>3.1616903583486402</v>
      </c>
      <c r="L78" s="295">
        <f t="shared" si="21"/>
        <v>3.121605563410939</v>
      </c>
      <c r="M78" s="295">
        <f t="shared" si="21"/>
        <v>3.2581588978438023</v>
      </c>
      <c r="N78" s="295">
        <f t="shared" si="21"/>
        <v>6.4749542041275836</v>
      </c>
      <c r="O78" s="295">
        <f t="shared" si="21"/>
        <v>7.2300107655099231</v>
      </c>
      <c r="P78" s="295">
        <f t="shared" si="21"/>
        <v>3.9491595980473457</v>
      </c>
      <c r="Q78" s="295">
        <f t="shared" si="21"/>
        <v>3.7917173679323155</v>
      </c>
      <c r="R78" s="295">
        <f t="shared" si="21"/>
        <v>3.4008026511849305</v>
      </c>
      <c r="S78" s="295">
        <f t="shared" si="21"/>
        <v>3.5831889739460068</v>
      </c>
      <c r="T78" s="295">
        <f t="shared" si="21"/>
        <v>2.6837078962654077</v>
      </c>
      <c r="U78" s="295">
        <f t="shared" si="21"/>
        <v>3.4439813257592879</v>
      </c>
      <c r="V78" s="295">
        <f t="shared" si="21"/>
        <v>2.0541869712333689</v>
      </c>
      <c r="W78" s="295">
        <f t="shared" si="21"/>
        <v>5.0371749392562721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3.537047056925521</v>
      </c>
      <c r="C79" s="258">
        <f t="shared" si="22"/>
        <v>3.6504528376835856</v>
      </c>
      <c r="D79" s="258">
        <f t="shared" si="22"/>
        <v>3.2944569728706496</v>
      </c>
      <c r="E79" s="258">
        <f t="shared" si="22"/>
        <v>3.0935876163591245</v>
      </c>
      <c r="F79" s="258">
        <f t="shared" si="22"/>
        <v>3.1347175060042813</v>
      </c>
      <c r="G79" s="258">
        <f t="shared" si="22"/>
        <v>3.2294718010547947</v>
      </c>
      <c r="H79" s="258">
        <f t="shared" si="22"/>
        <v>3.2348460186939327</v>
      </c>
      <c r="I79" s="258">
        <f t="shared" si="22"/>
        <v>3.4986586138149445</v>
      </c>
      <c r="J79" s="258">
        <f t="shared" si="22"/>
        <v>3.6333780399177305</v>
      </c>
      <c r="K79" s="258">
        <f t="shared" si="22"/>
        <v>3.358739284091953</v>
      </c>
      <c r="L79" s="258">
        <f t="shared" si="22"/>
        <v>3.280475258880168</v>
      </c>
      <c r="M79" s="258">
        <f t="shared" si="22"/>
        <v>3.5168246183152743</v>
      </c>
      <c r="N79" s="258">
        <f t="shared" si="22"/>
        <v>3.3310484060092671</v>
      </c>
      <c r="O79" s="258">
        <f t="shared" si="22"/>
        <v>3.6407050224060504</v>
      </c>
      <c r="P79" s="258">
        <f t="shared" si="22"/>
        <v>3.4009702517773848</v>
      </c>
      <c r="Q79" s="258">
        <f t="shared" si="22"/>
        <v>2.9822991953170708</v>
      </c>
      <c r="R79" s="258">
        <f t="shared" si="22"/>
        <v>2.7196852094597306</v>
      </c>
      <c r="S79" s="258">
        <f t="shared" si="22"/>
        <v>3.2131158721356412</v>
      </c>
      <c r="T79" s="258">
        <f t="shared" si="22"/>
        <v>3.1196339233014259</v>
      </c>
      <c r="U79" s="258">
        <f t="shared" si="22"/>
        <v>3.2498000638854299</v>
      </c>
      <c r="V79" s="258">
        <f t="shared" si="22"/>
        <v>2.5104937684302082</v>
      </c>
      <c r="W79" s="258">
        <f t="shared" si="22"/>
        <v>2.6154151973212261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EE: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37.506</v>
      </c>
      <c r="C5" s="225">
        <v>44.765116640626651</v>
      </c>
      <c r="D5" s="225">
        <v>46.610576305494867</v>
      </c>
      <c r="E5" s="225">
        <v>41.770205782156602</v>
      </c>
      <c r="F5" s="225">
        <v>52.726263485674963</v>
      </c>
      <c r="G5" s="225">
        <v>70.92313168048824</v>
      </c>
      <c r="H5" s="225">
        <v>62.415464106987677</v>
      </c>
      <c r="I5" s="225">
        <v>99.241665305825066</v>
      </c>
      <c r="J5" s="225">
        <v>79.693448087097778</v>
      </c>
      <c r="K5" s="225">
        <v>28.375038345264361</v>
      </c>
      <c r="L5" s="225">
        <v>32.672036114871482</v>
      </c>
      <c r="M5" s="225">
        <v>39.022641064408411</v>
      </c>
      <c r="N5" s="225">
        <v>41.969798553099309</v>
      </c>
      <c r="O5" s="225">
        <v>43.863179867537099</v>
      </c>
      <c r="P5" s="225">
        <v>41.89808412110181</v>
      </c>
      <c r="Q5" s="225">
        <v>38.580825324818932</v>
      </c>
      <c r="R5" s="225">
        <v>39.037534668832151</v>
      </c>
      <c r="S5" s="225">
        <v>49.083451572357859</v>
      </c>
      <c r="T5" s="225">
        <v>48.860248922474653</v>
      </c>
      <c r="U5" s="225">
        <v>37.185039183701633</v>
      </c>
      <c r="V5" s="225">
        <v>23.0278506873175</v>
      </c>
      <c r="W5" s="225">
        <v>26.016097065188589</v>
      </c>
      <c r="DA5" s="89" t="s">
        <v>1441</v>
      </c>
    </row>
    <row r="6" spans="1:105" ht="12" customHeight="1" x14ac:dyDescent="0.25">
      <c r="A6" s="55" t="s">
        <v>92</v>
      </c>
      <c r="B6" s="261">
        <v>0.17189402502196299</v>
      </c>
      <c r="C6" s="261">
        <v>0.2051633359979089</v>
      </c>
      <c r="D6" s="261">
        <v>0.21362127578914669</v>
      </c>
      <c r="E6" s="261">
        <v>0.19143733797113549</v>
      </c>
      <c r="F6" s="261">
        <v>0.24165012677921341</v>
      </c>
      <c r="G6" s="261">
        <v>0.32504832751544571</v>
      </c>
      <c r="H6" s="261">
        <v>0.28605677355702808</v>
      </c>
      <c r="I6" s="261">
        <v>0.45483520768203112</v>
      </c>
      <c r="J6" s="261">
        <v>0.36524362927491311</v>
      </c>
      <c r="K6" s="261">
        <v>0.13004584736622329</v>
      </c>
      <c r="L6" s="261">
        <v>0.1497394495131181</v>
      </c>
      <c r="M6" s="261">
        <v>0.17884495386205801</v>
      </c>
      <c r="N6" s="261">
        <v>0.19235209306911691</v>
      </c>
      <c r="O6" s="261">
        <v>0.20102966292596849</v>
      </c>
      <c r="P6" s="261">
        <v>0.19202341812739551</v>
      </c>
      <c r="Q6" s="261">
        <v>0.17682006488943691</v>
      </c>
      <c r="R6" s="261">
        <v>0.1789132128518624</v>
      </c>
      <c r="S6" s="261">
        <v>0.22495472864966851</v>
      </c>
      <c r="T6" s="261">
        <v>0.22393176694176539</v>
      </c>
      <c r="U6" s="261">
        <v>0.17042302714039201</v>
      </c>
      <c r="V6" s="261">
        <v>0.10553911220323831</v>
      </c>
      <c r="W6" s="261">
        <v>0.11923456620105211</v>
      </c>
      <c r="DA6" s="67" t="s">
        <v>1442</v>
      </c>
    </row>
    <row r="7" spans="1:105" ht="12" customHeight="1" x14ac:dyDescent="0.25">
      <c r="A7" s="202" t="s">
        <v>93</v>
      </c>
      <c r="B7" s="226">
        <v>6.8730253500882535E-2</v>
      </c>
      <c r="C7" s="226">
        <v>8.2032683162904255E-2</v>
      </c>
      <c r="D7" s="226">
        <v>8.5414513019251487E-2</v>
      </c>
      <c r="E7" s="226">
        <v>7.6544468410749758E-2</v>
      </c>
      <c r="F7" s="226">
        <v>9.6621592693135458E-2</v>
      </c>
      <c r="G7" s="226">
        <v>0.1299676003707517</v>
      </c>
      <c r="H7" s="226">
        <v>0.1143771841965248</v>
      </c>
      <c r="I7" s="226">
        <v>0.18186169717719011</v>
      </c>
      <c r="J7" s="226">
        <v>0.14603932409192061</v>
      </c>
      <c r="K7" s="226">
        <v>5.1997642472305761E-2</v>
      </c>
      <c r="L7" s="226">
        <v>5.9871949143108637E-2</v>
      </c>
      <c r="M7" s="226">
        <v>7.1509518813829193E-2</v>
      </c>
      <c r="N7" s="226">
        <v>7.6910224868936422E-2</v>
      </c>
      <c r="O7" s="226">
        <v>8.0379871797948838E-2</v>
      </c>
      <c r="P7" s="226">
        <v>7.6778807200049926E-2</v>
      </c>
      <c r="Q7" s="226">
        <v>7.0699885480840427E-2</v>
      </c>
      <c r="R7" s="226">
        <v>7.153681154650203E-2</v>
      </c>
      <c r="S7" s="226">
        <v>8.9946090472536641E-2</v>
      </c>
      <c r="T7" s="226">
        <v>8.9537068591195007E-2</v>
      </c>
      <c r="U7" s="226">
        <v>6.8142088453919961E-2</v>
      </c>
      <c r="V7" s="226">
        <v>4.2198848593252979E-2</v>
      </c>
      <c r="W7" s="226">
        <v>4.767485059483012E-2</v>
      </c>
      <c r="DA7" s="174" t="s">
        <v>1443</v>
      </c>
    </row>
    <row r="8" spans="1:105" ht="12" customHeight="1" x14ac:dyDescent="0.25">
      <c r="A8" s="202" t="s">
        <v>94</v>
      </c>
      <c r="B8" s="226">
        <v>0.18121369396270889</v>
      </c>
      <c r="C8" s="226">
        <v>0.17014364337354851</v>
      </c>
      <c r="D8" s="226">
        <v>0.37311072764471731</v>
      </c>
      <c r="E8" s="226">
        <v>0.40013653663966298</v>
      </c>
      <c r="F8" s="226">
        <v>0.48646429152743398</v>
      </c>
      <c r="G8" s="226">
        <v>0.61245587129488088</v>
      </c>
      <c r="H8" s="226">
        <v>0.536147291996103</v>
      </c>
      <c r="I8" s="226">
        <v>0.60213310338745774</v>
      </c>
      <c r="J8" s="226">
        <v>0.43712174634073647</v>
      </c>
      <c r="K8" s="226">
        <v>0.20504639511541109</v>
      </c>
      <c r="L8" s="226">
        <v>0.25106727353171121</v>
      </c>
      <c r="M8" s="226">
        <v>0.25393368926190779</v>
      </c>
      <c r="N8" s="226">
        <v>0.32497842873538701</v>
      </c>
      <c r="O8" s="226">
        <v>0.18921105402008601</v>
      </c>
      <c r="P8" s="226">
        <v>0.28949573797289402</v>
      </c>
      <c r="Q8" s="226">
        <v>0.29972959003771082</v>
      </c>
      <c r="R8" s="226">
        <v>0.3827912603352257</v>
      </c>
      <c r="S8" s="226">
        <v>0.33830407423884667</v>
      </c>
      <c r="T8" s="226">
        <v>0.39322433699267939</v>
      </c>
      <c r="U8" s="226">
        <v>0.30340589374757848</v>
      </c>
      <c r="V8" s="226">
        <v>0.55126127773200229</v>
      </c>
      <c r="W8" s="226">
        <v>1.0431385998869029</v>
      </c>
      <c r="DA8" s="174" t="s">
        <v>1444</v>
      </c>
    </row>
    <row r="9" spans="1:105" ht="12" customHeight="1" x14ac:dyDescent="0.25">
      <c r="A9" s="202" t="s">
        <v>95</v>
      </c>
      <c r="B9" s="226">
        <v>3.4296735480684792E-2</v>
      </c>
      <c r="C9" s="226">
        <v>4.0934713490803937E-2</v>
      </c>
      <c r="D9" s="226">
        <v>4.2622263268607893E-2</v>
      </c>
      <c r="E9" s="226">
        <v>3.8196067261113867E-2</v>
      </c>
      <c r="F9" s="226">
        <v>4.821465130019318E-2</v>
      </c>
      <c r="G9" s="226">
        <v>6.4854473596809653E-2</v>
      </c>
      <c r="H9" s="226">
        <v>5.7074779032546367E-2</v>
      </c>
      <c r="I9" s="226">
        <v>9.0749883849539359E-2</v>
      </c>
      <c r="J9" s="226">
        <v>7.287434300084869E-2</v>
      </c>
      <c r="K9" s="226">
        <v>2.5947080050693992E-2</v>
      </c>
      <c r="L9" s="226">
        <v>2.9876397916207911E-2</v>
      </c>
      <c r="M9" s="226">
        <v>3.5683602579429742E-2</v>
      </c>
      <c r="N9" s="226">
        <v>3.8378581537692517E-2</v>
      </c>
      <c r="O9" s="226">
        <v>4.0109952467878018E-2</v>
      </c>
      <c r="P9" s="226">
        <v>3.8313003472754487E-2</v>
      </c>
      <c r="Q9" s="226">
        <v>3.527959155308448E-2</v>
      </c>
      <c r="R9" s="226">
        <v>3.569722178764366E-2</v>
      </c>
      <c r="S9" s="226">
        <v>4.4883542767941632E-2</v>
      </c>
      <c r="T9" s="226">
        <v>4.4679438831819719E-2</v>
      </c>
      <c r="U9" s="226">
        <v>3.400323822136795E-2</v>
      </c>
      <c r="V9" s="226">
        <v>2.105743357652071E-2</v>
      </c>
      <c r="W9" s="226">
        <v>2.3789985583438311E-2</v>
      </c>
      <c r="DA9" s="174" t="s">
        <v>1445</v>
      </c>
    </row>
    <row r="10" spans="1:105" ht="12" customHeight="1" x14ac:dyDescent="0.25">
      <c r="A10" s="56" t="s">
        <v>96</v>
      </c>
      <c r="B10" s="262">
        <v>0.1287369489799737</v>
      </c>
      <c r="C10" s="262">
        <v>0.15382741822462151</v>
      </c>
      <c r="D10" s="262">
        <v>0.18280158291214929</v>
      </c>
      <c r="E10" s="262">
        <v>0.17708463874098421</v>
      </c>
      <c r="F10" s="262">
        <v>0.21828412711032341</v>
      </c>
      <c r="G10" s="262">
        <v>0.28617828854039778</v>
      </c>
      <c r="H10" s="262">
        <v>0.25124362811886908</v>
      </c>
      <c r="I10" s="262">
        <v>0.3495931465777582</v>
      </c>
      <c r="J10" s="262">
        <v>0.26966098938586608</v>
      </c>
      <c r="K10" s="262">
        <v>0.106096815147705</v>
      </c>
      <c r="L10" s="262">
        <v>0.12599998295382411</v>
      </c>
      <c r="M10" s="262">
        <v>0.14114274371728311</v>
      </c>
      <c r="N10" s="262">
        <v>0.16220008438337499</v>
      </c>
      <c r="O10" s="262">
        <v>0.1330075349065479</v>
      </c>
      <c r="P10" s="262">
        <v>0.15196292115275989</v>
      </c>
      <c r="Q10" s="262">
        <v>0.1415838386387768</v>
      </c>
      <c r="R10" s="262">
        <v>0.162218352727274</v>
      </c>
      <c r="S10" s="262">
        <v>0.1730914428805132</v>
      </c>
      <c r="T10" s="262">
        <v>0.1863441690928879</v>
      </c>
      <c r="U10" s="262">
        <v>0.14470240232827691</v>
      </c>
      <c r="V10" s="262">
        <v>0.20992075808740379</v>
      </c>
      <c r="W10" s="262">
        <v>0.37676983523033591</v>
      </c>
      <c r="DA10" s="68" t="s">
        <v>1446</v>
      </c>
    </row>
    <row r="11" spans="1:105" ht="12" customHeight="1" x14ac:dyDescent="0.25">
      <c r="A11" s="37" t="s">
        <v>160</v>
      </c>
      <c r="B11" s="228">
        <v>1.586164859744257E-2</v>
      </c>
      <c r="C11" s="228">
        <v>1.4999047041404531E-2</v>
      </c>
      <c r="D11" s="228">
        <v>1.5755822261661279E-2</v>
      </c>
      <c r="E11" s="228">
        <v>1.072252412810349E-2</v>
      </c>
      <c r="F11" s="228">
        <v>1.7487532730223031E-2</v>
      </c>
      <c r="G11" s="228">
        <v>1.9237373655479111E-2</v>
      </c>
      <c r="H11" s="228">
        <v>1.595417720950432E-2</v>
      </c>
      <c r="I11" s="228">
        <v>4.3610129658183928E-2</v>
      </c>
      <c r="J11" s="228">
        <v>3.2710577567642042E-2</v>
      </c>
      <c r="K11" s="228">
        <v>3.2819814434653732E-3</v>
      </c>
      <c r="L11" s="228">
        <v>6.6379732593600509E-3</v>
      </c>
      <c r="M11" s="228">
        <v>8.7364590912616929E-3</v>
      </c>
      <c r="N11" s="228">
        <v>4.0886288863191574E-3</v>
      </c>
      <c r="O11" s="228">
        <v>4.8220068281584353E-3</v>
      </c>
      <c r="P11" s="228">
        <v>4.6457536514947382E-3</v>
      </c>
      <c r="Q11" s="228">
        <v>4.2082599519184492E-3</v>
      </c>
      <c r="R11" s="228">
        <v>3.507512500122891E-3</v>
      </c>
      <c r="S11" s="228">
        <v>6.2196167352421977E-3</v>
      </c>
      <c r="T11" s="228">
        <v>4.7681189916071948E-3</v>
      </c>
      <c r="U11" s="228">
        <v>8.9706772656471224E-4</v>
      </c>
      <c r="V11" s="228">
        <v>3.1771076192761618E-5</v>
      </c>
      <c r="W11" s="228">
        <v>9.8580884583559588E-6</v>
      </c>
      <c r="DA11" s="69" t="s">
        <v>1447</v>
      </c>
    </row>
    <row r="12" spans="1:105" ht="12" customHeight="1" x14ac:dyDescent="0.25">
      <c r="A12" s="37" t="s">
        <v>162</v>
      </c>
      <c r="B12" s="228">
        <v>8.718282030509214E-2</v>
      </c>
      <c r="C12" s="228">
        <v>0.12265178183503141</v>
      </c>
      <c r="D12" s="228">
        <v>8.2131413917170534E-2</v>
      </c>
      <c r="E12" s="228">
        <v>6.8593735911697512E-2</v>
      </c>
      <c r="F12" s="228">
        <v>8.5577287828750945E-2</v>
      </c>
      <c r="G12" s="228">
        <v>0.11733433577100739</v>
      </c>
      <c r="H12" s="228">
        <v>0.105003379080993</v>
      </c>
      <c r="I12" s="228">
        <v>0.18520386978241521</v>
      </c>
      <c r="J12" s="228">
        <v>0.15032946286405721</v>
      </c>
      <c r="K12" s="228">
        <v>5.1464262209233648E-2</v>
      </c>
      <c r="L12" s="228">
        <v>5.931805891343022E-2</v>
      </c>
      <c r="M12" s="228">
        <v>7.8999896038004627E-2</v>
      </c>
      <c r="N12" s="228">
        <v>8.4121364533417564E-2</v>
      </c>
      <c r="O12" s="228">
        <v>9.8492054362385034E-2</v>
      </c>
      <c r="P12" s="228">
        <v>7.7000895627965998E-2</v>
      </c>
      <c r="Q12" s="228">
        <v>6.446696096555922E-2</v>
      </c>
      <c r="R12" s="228">
        <v>6.0672503459572542E-2</v>
      </c>
      <c r="S12" s="228">
        <v>9.1915878094286516E-2</v>
      </c>
      <c r="T12" s="228">
        <v>8.0779645867684699E-2</v>
      </c>
      <c r="U12" s="228">
        <v>4.9362010548855133E-2</v>
      </c>
      <c r="V12" s="228">
        <v>9.9787280129395861E-3</v>
      </c>
      <c r="W12" s="228">
        <v>4.704849514889929E-3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1450</v>
      </c>
    </row>
    <row r="15" spans="1:105" ht="12" customHeight="1" x14ac:dyDescent="0.25">
      <c r="A15" s="37" t="s">
        <v>38</v>
      </c>
      <c r="B15" s="228">
        <v>2.5692480077439E-2</v>
      </c>
      <c r="C15" s="228">
        <v>1.6176589348185569E-2</v>
      </c>
      <c r="D15" s="228">
        <v>8.4914346733317436E-2</v>
      </c>
      <c r="E15" s="228">
        <v>9.7768378701183212E-2</v>
      </c>
      <c r="F15" s="228">
        <v>0.1152193065513494</v>
      </c>
      <c r="G15" s="228">
        <v>0.14960657911391129</v>
      </c>
      <c r="H15" s="228">
        <v>0.13028607182837179</v>
      </c>
      <c r="I15" s="228">
        <v>0.12077914713715911</v>
      </c>
      <c r="J15" s="228">
        <v>8.6620948954166915E-2</v>
      </c>
      <c r="K15" s="228">
        <v>5.135057149500602E-2</v>
      </c>
      <c r="L15" s="228">
        <v>6.0043950781033813E-2</v>
      </c>
      <c r="M15" s="228">
        <v>5.3406388588016759E-2</v>
      </c>
      <c r="N15" s="228">
        <v>7.3990090963638233E-2</v>
      </c>
      <c r="O15" s="228">
        <v>2.9693473716004469E-2</v>
      </c>
      <c r="P15" s="228">
        <v>7.0316271873299224E-2</v>
      </c>
      <c r="Q15" s="228">
        <v>7.2908617721299085E-2</v>
      </c>
      <c r="R15" s="228">
        <v>9.8038336767578546E-2</v>
      </c>
      <c r="S15" s="228">
        <v>7.4955948050984475E-2</v>
      </c>
      <c r="T15" s="228">
        <v>0.100796404233596</v>
      </c>
      <c r="U15" s="228">
        <v>9.4443324052857103E-2</v>
      </c>
      <c r="V15" s="228">
        <v>0.19991025899827139</v>
      </c>
      <c r="W15" s="228">
        <v>0.37205512762698761</v>
      </c>
      <c r="DA15" s="69" t="s">
        <v>1451</v>
      </c>
    </row>
    <row r="16" spans="1:105" ht="12" customHeight="1" x14ac:dyDescent="0.25">
      <c r="A16" s="57" t="s">
        <v>1452</v>
      </c>
      <c r="B16" s="263">
        <v>0.71803579103623849</v>
      </c>
      <c r="C16" s="263">
        <v>0.67417214939978032</v>
      </c>
      <c r="D16" s="263">
        <v>1.478402931974955</v>
      </c>
      <c r="E16" s="263">
        <v>1.585489199661068</v>
      </c>
      <c r="F16" s="263">
        <v>1.927551746998021</v>
      </c>
      <c r="G16" s="263">
        <v>2.4267770630541068</v>
      </c>
      <c r="H16" s="263">
        <v>2.1244142012776401</v>
      </c>
      <c r="I16" s="263">
        <v>2.3858744322539449</v>
      </c>
      <c r="J16" s="263">
        <v>1.73203830267652</v>
      </c>
      <c r="K16" s="263">
        <v>0.81246978247748303</v>
      </c>
      <c r="L16" s="263">
        <v>0.99482155245260795</v>
      </c>
      <c r="M16" s="263">
        <v>1.006179353517543</v>
      </c>
      <c r="N16" s="263">
        <v>1.287684931773128</v>
      </c>
      <c r="O16" s="263">
        <v>0.74972429442374766</v>
      </c>
      <c r="P16" s="263">
        <v>1.1470893654414589</v>
      </c>
      <c r="Q16" s="263">
        <v>1.187639678731915</v>
      </c>
      <c r="R16" s="263">
        <v>1.5167607889121459</v>
      </c>
      <c r="S16" s="263">
        <v>1.340486076106703</v>
      </c>
      <c r="T16" s="263">
        <v>1.558100503846813</v>
      </c>
      <c r="U16" s="263">
        <v>1.2022065560174</v>
      </c>
      <c r="V16" s="263">
        <v>2.1843014121515609</v>
      </c>
      <c r="W16" s="263">
        <v>4.1333015919004543</v>
      </c>
      <c r="DA16" s="70" t="s">
        <v>1453</v>
      </c>
    </row>
    <row r="17" spans="1:105" ht="12" customHeight="1" x14ac:dyDescent="0.25">
      <c r="A17" s="57" t="s">
        <v>1454</v>
      </c>
      <c r="B17" s="263">
        <v>5.0209497232143772</v>
      </c>
      <c r="C17" s="263">
        <v>6.0643814325450656</v>
      </c>
      <c r="D17" s="263">
        <v>6.0145803947284948</v>
      </c>
      <c r="E17" s="263">
        <v>5.2532938566190444</v>
      </c>
      <c r="F17" s="263">
        <v>6.6054758267256082</v>
      </c>
      <c r="G17" s="263">
        <v>8.9610212641248665</v>
      </c>
      <c r="H17" s="263">
        <v>7.8958588016131817</v>
      </c>
      <c r="I17" s="263">
        <v>13.001277266527749</v>
      </c>
      <c r="J17" s="263">
        <v>10.467454928792479</v>
      </c>
      <c r="K17" s="263">
        <v>3.6788757286407199</v>
      </c>
      <c r="L17" s="263">
        <v>4.229746152963104</v>
      </c>
      <c r="M17" s="263">
        <v>5.1149653099001888</v>
      </c>
      <c r="N17" s="263">
        <v>5.4177158713895368</v>
      </c>
      <c r="O17" s="263">
        <v>5.9086356874749031</v>
      </c>
      <c r="P17" s="263">
        <v>5.472743788871508</v>
      </c>
      <c r="Q17" s="263">
        <v>4.958057571051528</v>
      </c>
      <c r="R17" s="263">
        <v>4.8578821937335306</v>
      </c>
      <c r="S17" s="263">
        <v>6.3715175848659573</v>
      </c>
      <c r="T17" s="263">
        <v>6.233768080321834</v>
      </c>
      <c r="U17" s="263">
        <v>4.7358549098881264</v>
      </c>
      <c r="V17" s="263">
        <v>2.328112437887329</v>
      </c>
      <c r="W17" s="263">
        <v>2.007843182288882</v>
      </c>
      <c r="DA17" s="70" t="s">
        <v>1455</v>
      </c>
    </row>
    <row r="18" spans="1:105" ht="12" customHeight="1" x14ac:dyDescent="0.25">
      <c r="A18" s="18" t="s">
        <v>30</v>
      </c>
      <c r="B18" s="232">
        <v>3.9596680412694112</v>
      </c>
      <c r="C18" s="232">
        <v>4.6488225508058472</v>
      </c>
      <c r="D18" s="232">
        <v>4.4673832293163107</v>
      </c>
      <c r="E18" s="232">
        <v>3.4833179647712882</v>
      </c>
      <c r="F18" s="232">
        <v>4.5772561974619244</v>
      </c>
      <c r="G18" s="232">
        <v>6.8363832082839222</v>
      </c>
      <c r="H18" s="232">
        <v>6.0637830834061308</v>
      </c>
      <c r="I18" s="232">
        <v>11.00006214212584</v>
      </c>
      <c r="J18" s="232">
        <v>9.010205321166513</v>
      </c>
      <c r="K18" s="232">
        <v>3.039744031695343</v>
      </c>
      <c r="L18" s="232">
        <v>3.2894810703534332</v>
      </c>
      <c r="M18" s="232">
        <v>4.1320840833029511</v>
      </c>
      <c r="N18" s="232">
        <v>4.1610786250447669</v>
      </c>
      <c r="O18" s="232">
        <v>2.154401188462796</v>
      </c>
      <c r="P18" s="232">
        <v>3.570973120378329</v>
      </c>
      <c r="Q18" s="232">
        <v>1.697163356965971</v>
      </c>
      <c r="R18" s="232">
        <v>1.639007388837334</v>
      </c>
      <c r="S18" s="232">
        <v>2.5726276319630248</v>
      </c>
      <c r="T18" s="232">
        <v>2.872954434274563</v>
      </c>
      <c r="U18" s="232">
        <v>2.5260343630889701</v>
      </c>
      <c r="V18" s="232">
        <v>0.70684967847894398</v>
      </c>
      <c r="W18" s="232">
        <v>0</v>
      </c>
      <c r="DA18" s="71" t="s">
        <v>1456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1457</v>
      </c>
    </row>
    <row r="20" spans="1:105" ht="12" customHeight="1" x14ac:dyDescent="0.25">
      <c r="A20" s="18" t="s">
        <v>160</v>
      </c>
      <c r="B20" s="297">
        <v>0.1373423427514289</v>
      </c>
      <c r="C20" s="297">
        <v>0.1200944290562697</v>
      </c>
      <c r="D20" s="297">
        <v>0.21555225365028621</v>
      </c>
      <c r="E20" s="297">
        <v>0.2062023900661763</v>
      </c>
      <c r="F20" s="297">
        <v>0.31182582161478872</v>
      </c>
      <c r="G20" s="297">
        <v>0.26703914885910468</v>
      </c>
      <c r="H20" s="297">
        <v>0.23312019138427631</v>
      </c>
      <c r="I20" s="297">
        <v>0.36687776966412972</v>
      </c>
      <c r="J20" s="297">
        <v>0.23964724491580849</v>
      </c>
      <c r="K20" s="297">
        <v>3.7230931665228617E-2</v>
      </c>
      <c r="L20" s="297">
        <v>8.8881591712314273E-2</v>
      </c>
      <c r="M20" s="297">
        <v>9.2453269263151269E-2</v>
      </c>
      <c r="N20" s="297">
        <v>5.5187187185400693E-2</v>
      </c>
      <c r="O20" s="297">
        <v>3.1396441258150561E-2</v>
      </c>
      <c r="P20" s="297">
        <v>4.6632112865197348E-2</v>
      </c>
      <c r="Q20" s="297">
        <v>5.7777297068435221E-2</v>
      </c>
      <c r="R20" s="297">
        <v>7.2191583999696093E-2</v>
      </c>
      <c r="S20" s="297">
        <v>6.7379542453606056E-2</v>
      </c>
      <c r="T20" s="297">
        <v>6.266166605508168E-2</v>
      </c>
      <c r="U20" s="297">
        <v>1.062480806936799E-2</v>
      </c>
      <c r="V20" s="297">
        <v>3.2814610261256692E-3</v>
      </c>
      <c r="W20" s="297">
        <v>4.1159312312418787E-3</v>
      </c>
      <c r="DA20" s="122" t="s">
        <v>1458</v>
      </c>
    </row>
    <row r="21" spans="1:105" ht="12" customHeight="1" x14ac:dyDescent="0.25">
      <c r="A21" s="18" t="s">
        <v>70</v>
      </c>
      <c r="B21" s="297">
        <v>0.13300771032778949</v>
      </c>
      <c r="C21" s="297">
        <v>0.27225313097398601</v>
      </c>
      <c r="D21" s="297">
        <v>0.13726759927474319</v>
      </c>
      <c r="E21" s="297">
        <v>0.19603103504161459</v>
      </c>
      <c r="F21" s="297">
        <v>0.1482864891611404</v>
      </c>
      <c r="G21" s="297">
        <v>0.1697650362782544</v>
      </c>
      <c r="H21" s="297">
        <v>0</v>
      </c>
      <c r="I21" s="297">
        <v>0</v>
      </c>
      <c r="J21" s="297">
        <v>5.8202405941941017E-2</v>
      </c>
      <c r="K21" s="297">
        <v>0</v>
      </c>
      <c r="L21" s="297">
        <v>4.2580179990560137E-2</v>
      </c>
      <c r="M21" s="297">
        <v>4.3977838613322967E-2</v>
      </c>
      <c r="N21" s="297">
        <v>5.217128010325623E-2</v>
      </c>
      <c r="O21" s="297">
        <v>3.015998322649974E-2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1459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0</v>
      </c>
      <c r="H22" s="297">
        <v>0</v>
      </c>
      <c r="I22" s="297">
        <v>0</v>
      </c>
      <c r="J22" s="297">
        <v>0</v>
      </c>
      <c r="K22" s="297">
        <v>0</v>
      </c>
      <c r="L22" s="297">
        <v>0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0</v>
      </c>
      <c r="S22" s="297">
        <v>0</v>
      </c>
      <c r="T22" s="297">
        <v>0</v>
      </c>
      <c r="U22" s="297">
        <v>0</v>
      </c>
      <c r="V22" s="297">
        <v>0</v>
      </c>
      <c r="W22" s="297">
        <v>0</v>
      </c>
      <c r="DA22" s="122" t="s">
        <v>1460</v>
      </c>
    </row>
    <row r="23" spans="1:105" ht="12" customHeight="1" x14ac:dyDescent="0.25">
      <c r="A23" s="18" t="s">
        <v>162</v>
      </c>
      <c r="B23" s="297">
        <v>0.75489585554863414</v>
      </c>
      <c r="C23" s="297">
        <v>0.98204877093531173</v>
      </c>
      <c r="D23" s="297">
        <v>1.123623449879152</v>
      </c>
      <c r="E23" s="297">
        <v>1.319110325104192</v>
      </c>
      <c r="F23" s="297">
        <v>1.5259561483276891</v>
      </c>
      <c r="G23" s="297">
        <v>1.6287494185732629</v>
      </c>
      <c r="H23" s="297">
        <v>1.5342945929404861</v>
      </c>
      <c r="I23" s="297">
        <v>1.558059634573624</v>
      </c>
      <c r="J23" s="297">
        <v>1.1013575511024389</v>
      </c>
      <c r="K23" s="297">
        <v>0.58381269441007466</v>
      </c>
      <c r="L23" s="297">
        <v>0.79426103232280798</v>
      </c>
      <c r="M23" s="297">
        <v>0.83601360503913391</v>
      </c>
      <c r="N23" s="297">
        <v>1.1354470214528189</v>
      </c>
      <c r="O23" s="297">
        <v>0.64128901293243679</v>
      </c>
      <c r="P23" s="297">
        <v>0.77290246642529237</v>
      </c>
      <c r="Q23" s="297">
        <v>0.88509901892070952</v>
      </c>
      <c r="R23" s="297">
        <v>1.2487608040798499</v>
      </c>
      <c r="S23" s="297">
        <v>0.99576068331054213</v>
      </c>
      <c r="T23" s="297">
        <v>1.0615899482203219</v>
      </c>
      <c r="U23" s="297">
        <v>0.58464023670555043</v>
      </c>
      <c r="V23" s="297">
        <v>1.0306483439874761</v>
      </c>
      <c r="W23" s="297">
        <v>1.9643602447302611</v>
      </c>
      <c r="DA23" s="122" t="s">
        <v>1461</v>
      </c>
    </row>
    <row r="24" spans="1:105" ht="12" customHeight="1" x14ac:dyDescent="0.25">
      <c r="A24" s="18" t="s">
        <v>73</v>
      </c>
      <c r="B24" s="297">
        <v>3.6035773317113877E-2</v>
      </c>
      <c r="C24" s="297">
        <v>4.1162550773650858E-2</v>
      </c>
      <c r="D24" s="297">
        <v>7.0753862608003829E-2</v>
      </c>
      <c r="E24" s="297">
        <v>4.8632141635773923E-2</v>
      </c>
      <c r="F24" s="297">
        <v>4.2151170160065241E-2</v>
      </c>
      <c r="G24" s="297">
        <v>5.9084452130321367E-2</v>
      </c>
      <c r="H24" s="297">
        <v>6.4660933882288996E-2</v>
      </c>
      <c r="I24" s="297">
        <v>7.6277720164162205E-2</v>
      </c>
      <c r="J24" s="297">
        <v>5.8042405665782601E-2</v>
      </c>
      <c r="K24" s="297">
        <v>1.808807087007288E-2</v>
      </c>
      <c r="L24" s="297">
        <v>1.4542278583987959E-2</v>
      </c>
      <c r="M24" s="297">
        <v>1.043651368162999E-2</v>
      </c>
      <c r="N24" s="297">
        <v>1.383175760329414E-2</v>
      </c>
      <c r="O24" s="297">
        <v>3.0513890615950201</v>
      </c>
      <c r="P24" s="297">
        <v>1.082236089202689</v>
      </c>
      <c r="Q24" s="297">
        <v>2.3180178980964121</v>
      </c>
      <c r="R24" s="297">
        <v>1.8979224168166511</v>
      </c>
      <c r="S24" s="297">
        <v>2.7357497271387849</v>
      </c>
      <c r="T24" s="297">
        <v>2.236562031771868</v>
      </c>
      <c r="U24" s="297">
        <v>1.6145555020242379</v>
      </c>
      <c r="V24" s="297">
        <v>0.58733295439478306</v>
      </c>
      <c r="W24" s="297">
        <v>3.9367006327379467E-2</v>
      </c>
      <c r="DA24" s="122" t="s">
        <v>1462</v>
      </c>
    </row>
    <row r="25" spans="1:105" ht="12" customHeight="1" x14ac:dyDescent="0.25">
      <c r="A25" s="57" t="s">
        <v>1463</v>
      </c>
      <c r="B25" s="263">
        <v>27.526648606509539</v>
      </c>
      <c r="C25" s="263">
        <v>33.24711576730153</v>
      </c>
      <c r="D25" s="263">
        <v>32.974088602365363</v>
      </c>
      <c r="E25" s="263">
        <v>28.800442543629419</v>
      </c>
      <c r="F25" s="263">
        <v>36.213589457068828</v>
      </c>
      <c r="G25" s="263">
        <v>49.127535046319998</v>
      </c>
      <c r="H25" s="263">
        <v>43.287932096535251</v>
      </c>
      <c r="I25" s="263">
        <v>71.277668664325304</v>
      </c>
      <c r="J25" s="263">
        <v>57.386345116573999</v>
      </c>
      <c r="K25" s="263">
        <v>20.168917243106609</v>
      </c>
      <c r="L25" s="263">
        <v>23.188986639127851</v>
      </c>
      <c r="M25" s="263">
        <v>28.042075798753629</v>
      </c>
      <c r="N25" s="263">
        <v>29.701863046375291</v>
      </c>
      <c r="O25" s="263">
        <v>32.393261689320269</v>
      </c>
      <c r="P25" s="263">
        <v>30.00354584177769</v>
      </c>
      <c r="Q25" s="263">
        <v>27.18185125379166</v>
      </c>
      <c r="R25" s="263">
        <v>26.632653878301561</v>
      </c>
      <c r="S25" s="263">
        <v>34.930946398029313</v>
      </c>
      <c r="T25" s="263">
        <v>34.175754170197287</v>
      </c>
      <c r="U25" s="263">
        <v>25.963656507686821</v>
      </c>
      <c r="V25" s="263">
        <v>12.76354803910322</v>
      </c>
      <c r="W25" s="263">
        <v>11.00771702220092</v>
      </c>
      <c r="DA25" s="70" t="s">
        <v>1464</v>
      </c>
    </row>
    <row r="26" spans="1:105" ht="12" customHeight="1" x14ac:dyDescent="0.25">
      <c r="A26" s="18" t="s">
        <v>30</v>
      </c>
      <c r="B26" s="232">
        <v>21.708321488762142</v>
      </c>
      <c r="C26" s="232">
        <v>25.48651387573079</v>
      </c>
      <c r="D26" s="232">
        <v>24.49179838934495</v>
      </c>
      <c r="E26" s="232">
        <v>19.096799387908799</v>
      </c>
      <c r="F26" s="232">
        <v>25.094161438613298</v>
      </c>
      <c r="G26" s="232">
        <v>37.479506604858123</v>
      </c>
      <c r="H26" s="232">
        <v>33.243835402549927</v>
      </c>
      <c r="I26" s="232">
        <v>60.306289034541322</v>
      </c>
      <c r="J26" s="232">
        <v>49.397179701188442</v>
      </c>
      <c r="K26" s="232">
        <v>16.664967869991891</v>
      </c>
      <c r="L26" s="232">
        <v>18.034115956734841</v>
      </c>
      <c r="M26" s="232">
        <v>22.65356811834679</v>
      </c>
      <c r="N26" s="232">
        <v>22.812526603500231</v>
      </c>
      <c r="O26" s="232">
        <v>11.811200617698329</v>
      </c>
      <c r="P26" s="232">
        <v>19.57735641396069</v>
      </c>
      <c r="Q26" s="232">
        <v>9.304458704107148</v>
      </c>
      <c r="R26" s="232">
        <v>8.985626812274635</v>
      </c>
      <c r="S26" s="232">
        <v>14.104068099512279</v>
      </c>
      <c r="T26" s="232">
        <v>15.750567429335071</v>
      </c>
      <c r="U26" s="232">
        <v>13.84862707531823</v>
      </c>
      <c r="V26" s="232">
        <v>3.8752036546300568</v>
      </c>
      <c r="W26" s="232">
        <v>0</v>
      </c>
      <c r="DA26" s="71" t="s">
        <v>1465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</v>
      </c>
      <c r="T27" s="297">
        <v>0</v>
      </c>
      <c r="U27" s="297">
        <v>0</v>
      </c>
      <c r="V27" s="297">
        <v>0</v>
      </c>
      <c r="W27" s="297">
        <v>0</v>
      </c>
      <c r="DA27" s="122" t="s">
        <v>1466</v>
      </c>
    </row>
    <row r="28" spans="1:105" ht="12" customHeight="1" x14ac:dyDescent="0.25">
      <c r="A28" s="18" t="s">
        <v>160</v>
      </c>
      <c r="B28" s="297">
        <v>0.75296002073748658</v>
      </c>
      <c r="C28" s="297">
        <v>0.6584007668802101</v>
      </c>
      <c r="D28" s="297">
        <v>1.181734825015156</v>
      </c>
      <c r="E28" s="297">
        <v>1.1304755167992939</v>
      </c>
      <c r="F28" s="297">
        <v>1.709541081110707</v>
      </c>
      <c r="G28" s="297">
        <v>1.464004465298669</v>
      </c>
      <c r="H28" s="297">
        <v>1.2780485655229969</v>
      </c>
      <c r="I28" s="297">
        <v>2.011355620708982</v>
      </c>
      <c r="J28" s="297">
        <v>1.313832215808852</v>
      </c>
      <c r="K28" s="297">
        <v>0.20411333109020249</v>
      </c>
      <c r="L28" s="297">
        <v>0.48728078899898242</v>
      </c>
      <c r="M28" s="297">
        <v>0.50686200735356657</v>
      </c>
      <c r="N28" s="297">
        <v>0.30255596908500038</v>
      </c>
      <c r="O28" s="297">
        <v>0.17212656044178601</v>
      </c>
      <c r="P28" s="297">
        <v>0.25565398089619018</v>
      </c>
      <c r="Q28" s="297">
        <v>0.31675588115998038</v>
      </c>
      <c r="R28" s="297">
        <v>0.39578017599323101</v>
      </c>
      <c r="S28" s="297">
        <v>0.36939883699939102</v>
      </c>
      <c r="T28" s="297">
        <v>0.34353374514422202</v>
      </c>
      <c r="U28" s="297">
        <v>5.824901151367539E-2</v>
      </c>
      <c r="V28" s="297">
        <v>1.799014719555693E-2</v>
      </c>
      <c r="W28" s="297">
        <v>2.2565012385429919E-2</v>
      </c>
      <c r="DA28" s="122" t="s">
        <v>1467</v>
      </c>
    </row>
    <row r="29" spans="1:105" ht="12" customHeight="1" x14ac:dyDescent="0.25">
      <c r="A29" s="18" t="s">
        <v>70</v>
      </c>
      <c r="B29" s="297">
        <v>0.72919600991454636</v>
      </c>
      <c r="C29" s="297">
        <v>1.4925893867635041</v>
      </c>
      <c r="D29" s="297">
        <v>0.75255025016981025</v>
      </c>
      <c r="E29" s="297">
        <v>1.0747124976400579</v>
      </c>
      <c r="F29" s="297">
        <v>0.81295975965649325</v>
      </c>
      <c r="G29" s="297">
        <v>0.93071286447998702</v>
      </c>
      <c r="H29" s="297">
        <v>0</v>
      </c>
      <c r="I29" s="297">
        <v>0</v>
      </c>
      <c r="J29" s="297">
        <v>0.31908648059347</v>
      </c>
      <c r="K29" s="297">
        <v>0</v>
      </c>
      <c r="L29" s="297">
        <v>0.2334398304732902</v>
      </c>
      <c r="M29" s="297">
        <v>0.24110229672001851</v>
      </c>
      <c r="N29" s="297">
        <v>0.28602168392850091</v>
      </c>
      <c r="O29" s="297">
        <v>0.16534785369700719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1468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1469</v>
      </c>
    </row>
    <row r="31" spans="1:105" ht="12" customHeight="1" x14ac:dyDescent="0.25">
      <c r="A31" s="18" t="s">
        <v>162</v>
      </c>
      <c r="B31" s="297">
        <v>4.1386100430606536</v>
      </c>
      <c r="C31" s="297">
        <v>5.3839438596658313</v>
      </c>
      <c r="D31" s="297">
        <v>6.1601070665683677</v>
      </c>
      <c r="E31" s="297">
        <v>7.2318362847727951</v>
      </c>
      <c r="F31" s="297">
        <v>8.3658393330949501</v>
      </c>
      <c r="G31" s="297">
        <v>8.9293889372826669</v>
      </c>
      <c r="H31" s="297">
        <v>8.4115536794705079</v>
      </c>
      <c r="I31" s="297">
        <v>8.5418421679470757</v>
      </c>
      <c r="J31" s="297">
        <v>6.0380374173343014</v>
      </c>
      <c r="K31" s="297">
        <v>3.200670744967645</v>
      </c>
      <c r="L31" s="297">
        <v>4.3544240719057994</v>
      </c>
      <c r="M31" s="297">
        <v>4.5833266622396964</v>
      </c>
      <c r="N31" s="297">
        <v>6.2249281298977754</v>
      </c>
      <c r="O31" s="297">
        <v>3.5157765537045642</v>
      </c>
      <c r="P31" s="297">
        <v>4.2373287471943017</v>
      </c>
      <c r="Q31" s="297">
        <v>4.8524305198975712</v>
      </c>
      <c r="R31" s="297">
        <v>6.8461549592020594</v>
      </c>
      <c r="S31" s="297">
        <v>5.4591174850720181</v>
      </c>
      <c r="T31" s="297">
        <v>5.820017144118248</v>
      </c>
      <c r="U31" s="297">
        <v>3.205207628870161</v>
      </c>
      <c r="V31" s="297">
        <v>5.650384163508761</v>
      </c>
      <c r="W31" s="297">
        <v>10.769327950702969</v>
      </c>
      <c r="DA31" s="122" t="s">
        <v>1470</v>
      </c>
    </row>
    <row r="32" spans="1:105" ht="12" customHeight="1" x14ac:dyDescent="0.25">
      <c r="A32" s="18" t="s">
        <v>73</v>
      </c>
      <c r="B32" s="297">
        <v>0.19756104403471109</v>
      </c>
      <c r="C32" s="297">
        <v>0.22566787826118939</v>
      </c>
      <c r="D32" s="297">
        <v>0.38789807126706782</v>
      </c>
      <c r="E32" s="297">
        <v>0.26661885650847278</v>
      </c>
      <c r="F32" s="297">
        <v>0.23108784459337359</v>
      </c>
      <c r="G32" s="297">
        <v>0.32392217440055993</v>
      </c>
      <c r="H32" s="297">
        <v>0.35449444899182048</v>
      </c>
      <c r="I32" s="297">
        <v>0.41818184112793022</v>
      </c>
      <c r="J32" s="297">
        <v>0.31820930164893801</v>
      </c>
      <c r="K32" s="297">
        <v>9.9165297056864887E-2</v>
      </c>
      <c r="L32" s="297">
        <v>7.9725991014930178E-2</v>
      </c>
      <c r="M32" s="297">
        <v>5.7216714093552362E-2</v>
      </c>
      <c r="N32" s="297">
        <v>7.5830659963777886E-2</v>
      </c>
      <c r="O32" s="297">
        <v>16.728810103778589</v>
      </c>
      <c r="P32" s="297">
        <v>5.9332066997265134</v>
      </c>
      <c r="Q32" s="297">
        <v>12.70820614862696</v>
      </c>
      <c r="R32" s="297">
        <v>10.40509193083164</v>
      </c>
      <c r="S32" s="297">
        <v>14.99836197644562</v>
      </c>
      <c r="T32" s="297">
        <v>12.261635851599751</v>
      </c>
      <c r="U32" s="297">
        <v>8.8515727919847595</v>
      </c>
      <c r="V32" s="297">
        <v>3.2199700737688488</v>
      </c>
      <c r="W32" s="297">
        <v>0.21582405911252031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3.6554942222936333</v>
      </c>
      <c r="C33" s="263">
        <f t="shared" si="0"/>
        <v>4.1273454971304968</v>
      </c>
      <c r="D33" s="263">
        <f t="shared" si="0"/>
        <v>5.2459340137921924</v>
      </c>
      <c r="E33" s="263">
        <f t="shared" si="0"/>
        <v>5.2475811332234183</v>
      </c>
      <c r="F33" s="263">
        <f t="shared" si="0"/>
        <v>6.8884116654722014</v>
      </c>
      <c r="G33" s="263">
        <f t="shared" si="0"/>
        <v>8.9892937456709667</v>
      </c>
      <c r="H33" s="263">
        <f t="shared" si="0"/>
        <v>7.862359350660534</v>
      </c>
      <c r="I33" s="263">
        <f t="shared" si="0"/>
        <v>10.897671904044079</v>
      </c>
      <c r="J33" s="263">
        <f t="shared" si="0"/>
        <v>8.8166697069604876</v>
      </c>
      <c r="K33" s="263">
        <f t="shared" si="0"/>
        <v>3.1956418108872082</v>
      </c>
      <c r="L33" s="263">
        <f t="shared" si="0"/>
        <v>3.6419267172699499</v>
      </c>
      <c r="M33" s="263">
        <f t="shared" si="0"/>
        <v>4.1783060940025463</v>
      </c>
      <c r="N33" s="263">
        <f t="shared" si="0"/>
        <v>4.7677152909668479</v>
      </c>
      <c r="O33" s="263">
        <f t="shared" si="0"/>
        <v>4.1678201201997442</v>
      </c>
      <c r="P33" s="263">
        <f t="shared" si="0"/>
        <v>4.5261312370852984</v>
      </c>
      <c r="Q33" s="263">
        <f t="shared" si="0"/>
        <v>4.5291638506439753</v>
      </c>
      <c r="R33" s="263">
        <f t="shared" si="0"/>
        <v>5.1990809486364027</v>
      </c>
      <c r="S33" s="263">
        <f t="shared" si="0"/>
        <v>5.5693216343463883</v>
      </c>
      <c r="T33" s="263">
        <f t="shared" si="0"/>
        <v>5.954909387658363</v>
      </c>
      <c r="U33" s="263">
        <f t="shared" si="0"/>
        <v>4.5626445602177554</v>
      </c>
      <c r="V33" s="263">
        <f t="shared" si="0"/>
        <v>4.8219113679829722</v>
      </c>
      <c r="W33" s="263">
        <f t="shared" si="0"/>
        <v>7.2566274313017693</v>
      </c>
      <c r="DA33" s="70"/>
    </row>
    <row r="34" spans="1:105" ht="12" customHeight="1" x14ac:dyDescent="0.25">
      <c r="A34" s="60" t="s">
        <v>1473</v>
      </c>
      <c r="B34" s="264">
        <v>0.87180976975524405</v>
      </c>
      <c r="C34" s="264">
        <v>0.81855232521961763</v>
      </c>
      <c r="D34" s="264">
        <v>1.7950165379228491</v>
      </c>
      <c r="E34" s="264">
        <v>1.925036316241487</v>
      </c>
      <c r="F34" s="264">
        <v>2.3403547089435439</v>
      </c>
      <c r="G34" s="264">
        <v>2.9464937249649328</v>
      </c>
      <c r="H34" s="264">
        <v>2.579377071173262</v>
      </c>
      <c r="I34" s="264">
        <v>2.8968314190110611</v>
      </c>
      <c r="J34" s="264">
        <v>2.1029702595806579</v>
      </c>
      <c r="K34" s="264">
        <v>0.98646767032681226</v>
      </c>
      <c r="L34" s="264">
        <v>1.207871751545448</v>
      </c>
      <c r="M34" s="264">
        <v>1.2216619303289551</v>
      </c>
      <c r="N34" s="264">
        <v>1.5634545212103099</v>
      </c>
      <c r="O34" s="264">
        <v>0.9102846580366255</v>
      </c>
      <c r="P34" s="264">
        <v>1.3927491192757779</v>
      </c>
      <c r="Q34" s="264">
        <v>1.4419836556799259</v>
      </c>
      <c r="R34" s="264">
        <v>1.84158908325023</v>
      </c>
      <c r="S34" s="264">
        <v>1.627563516971976</v>
      </c>
      <c r="T34" s="264">
        <v>1.891782078932142</v>
      </c>
      <c r="U34" s="264">
        <v>1.459670163916492</v>
      </c>
      <c r="V34" s="264">
        <v>2.6520896798970282</v>
      </c>
      <c r="W34" s="264">
        <v>5.0184862010337552</v>
      </c>
      <c r="DA34" s="72" t="s">
        <v>1474</v>
      </c>
    </row>
    <row r="35" spans="1:105" ht="12" customHeight="1" x14ac:dyDescent="0.25">
      <c r="A35" s="60" t="s">
        <v>1475</v>
      </c>
      <c r="B35" s="264">
        <v>2.783684452538389</v>
      </c>
      <c r="C35" s="264">
        <v>3.308793171910879</v>
      </c>
      <c r="D35" s="264">
        <v>3.4509174758693431</v>
      </c>
      <c r="E35" s="264">
        <v>3.3225448169819312</v>
      </c>
      <c r="F35" s="264">
        <v>4.5480569565286579</v>
      </c>
      <c r="G35" s="264">
        <v>6.0428000207060339</v>
      </c>
      <c r="H35" s="264">
        <v>5.2829822794872721</v>
      </c>
      <c r="I35" s="264">
        <v>8.0008404850330184</v>
      </c>
      <c r="J35" s="264">
        <v>6.7136994473798302</v>
      </c>
      <c r="K35" s="264">
        <v>2.2091741405603962</v>
      </c>
      <c r="L35" s="264">
        <v>2.4340549657245019</v>
      </c>
      <c r="M35" s="264">
        <v>2.956644163673591</v>
      </c>
      <c r="N35" s="264">
        <v>3.2042607697565382</v>
      </c>
      <c r="O35" s="264">
        <v>3.2575354621631192</v>
      </c>
      <c r="P35" s="264">
        <v>3.1333821178095209</v>
      </c>
      <c r="Q35" s="264">
        <v>3.0871801949640498</v>
      </c>
      <c r="R35" s="264">
        <v>3.3574918653861729</v>
      </c>
      <c r="S35" s="264">
        <v>3.9417581173744121</v>
      </c>
      <c r="T35" s="264">
        <v>4.0631273087262212</v>
      </c>
      <c r="U35" s="264">
        <v>3.102974396301263</v>
      </c>
      <c r="V35" s="264">
        <v>2.169821688085944</v>
      </c>
      <c r="W35" s="264">
        <v>2.2381412302680141</v>
      </c>
      <c r="DA35" s="72" t="s">
        <v>1476</v>
      </c>
    </row>
    <row r="36" spans="1:105" ht="12" customHeight="1" x14ac:dyDescent="0.25">
      <c r="A36" s="64" t="s">
        <v>30</v>
      </c>
      <c r="B36" s="231">
        <v>1.7873072585440639</v>
      </c>
      <c r="C36" s="231">
        <v>2.135293601585853</v>
      </c>
      <c r="D36" s="231">
        <v>1.9388661940732059</v>
      </c>
      <c r="E36" s="231">
        <v>1.3589472281473249</v>
      </c>
      <c r="F36" s="231">
        <v>1.623693655095787</v>
      </c>
      <c r="G36" s="231">
        <v>2.4753034005377601</v>
      </c>
      <c r="H36" s="231">
        <v>2.2195365253944228</v>
      </c>
      <c r="I36" s="231">
        <v>4.4168465154232299</v>
      </c>
      <c r="J36" s="231">
        <v>3.4626550055019738</v>
      </c>
      <c r="K36" s="231">
        <v>1.259289568843412</v>
      </c>
      <c r="L36" s="231">
        <v>1.42636260914266</v>
      </c>
      <c r="M36" s="231">
        <v>1.7825579363937141</v>
      </c>
      <c r="N36" s="231">
        <v>1.749389986964949</v>
      </c>
      <c r="O36" s="231">
        <v>0.97848753221894524</v>
      </c>
      <c r="P36" s="231">
        <v>1.5557313296226929</v>
      </c>
      <c r="Q36" s="231">
        <v>0.67387326235301825</v>
      </c>
      <c r="R36" s="231">
        <v>0.579147031181661</v>
      </c>
      <c r="S36" s="231">
        <v>1.0272553807101761</v>
      </c>
      <c r="T36" s="231">
        <v>1.084199709015174</v>
      </c>
      <c r="U36" s="231">
        <v>0.94959865887044392</v>
      </c>
      <c r="V36" s="231">
        <v>0.17687808835612651</v>
      </c>
      <c r="W36" s="231">
        <v>0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1479</v>
      </c>
    </row>
    <row r="39" spans="1:105" ht="12" customHeight="1" x14ac:dyDescent="0.25">
      <c r="A39" s="64" t="s">
        <v>160</v>
      </c>
      <c r="B39" s="231">
        <v>6.1993319527457333E-2</v>
      </c>
      <c r="C39" s="231">
        <v>5.5161680865944647E-2</v>
      </c>
      <c r="D39" s="231">
        <v>9.3550733439717065E-2</v>
      </c>
      <c r="E39" s="231">
        <v>8.0445761556017667E-2</v>
      </c>
      <c r="F39" s="231">
        <v>0.1106142165106927</v>
      </c>
      <c r="G39" s="231">
        <v>9.6688979114963436E-2</v>
      </c>
      <c r="H39" s="231">
        <v>8.5329368228933528E-2</v>
      </c>
      <c r="I39" s="231">
        <v>0.14731214947610249</v>
      </c>
      <c r="J39" s="231">
        <v>9.2097316607547539E-2</v>
      </c>
      <c r="K39" s="231">
        <v>1.5423839440255631E-2</v>
      </c>
      <c r="L39" s="231">
        <v>3.8540236696333323E-2</v>
      </c>
      <c r="M39" s="231">
        <v>3.9883822678371289E-2</v>
      </c>
      <c r="N39" s="231">
        <v>2.320165547697663E-2</v>
      </c>
      <c r="O39" s="231">
        <v>1.425965901414343E-2</v>
      </c>
      <c r="P39" s="231">
        <v>2.031576170004969E-2</v>
      </c>
      <c r="Q39" s="231">
        <v>2.2940971183262791E-2</v>
      </c>
      <c r="R39" s="231">
        <v>2.5509062274199999E-2</v>
      </c>
      <c r="S39" s="231">
        <v>2.690478663732682E-2</v>
      </c>
      <c r="T39" s="231">
        <v>2.3647350369648368E-2</v>
      </c>
      <c r="U39" s="231">
        <v>3.9941275704143513E-3</v>
      </c>
      <c r="V39" s="231">
        <v>8.2113435287292321E-4</v>
      </c>
      <c r="W39" s="231">
        <v>8.2851440796732965E-4</v>
      </c>
      <c r="DA39" s="73" t="s">
        <v>1480</v>
      </c>
    </row>
    <row r="40" spans="1:105" ht="12" customHeight="1" x14ac:dyDescent="0.25">
      <c r="A40" s="64" t="s">
        <v>70</v>
      </c>
      <c r="B40" s="231">
        <v>6.0036761575339832E-2</v>
      </c>
      <c r="C40" s="231">
        <v>0.12505109890238669</v>
      </c>
      <c r="D40" s="231">
        <v>5.9574810154829287E-2</v>
      </c>
      <c r="E40" s="231">
        <v>7.6477609679868733E-2</v>
      </c>
      <c r="F40" s="231">
        <v>5.2601781766308191E-2</v>
      </c>
      <c r="G40" s="231">
        <v>6.1468170930321982E-2</v>
      </c>
      <c r="H40" s="231">
        <v>0</v>
      </c>
      <c r="I40" s="231">
        <v>0</v>
      </c>
      <c r="J40" s="231">
        <v>2.236739842028683E-2</v>
      </c>
      <c r="K40" s="231">
        <v>0</v>
      </c>
      <c r="L40" s="231">
        <v>1.846333063791545E-2</v>
      </c>
      <c r="M40" s="231">
        <v>1.897179332879351E-2</v>
      </c>
      <c r="N40" s="231">
        <v>2.1933715568471918E-2</v>
      </c>
      <c r="O40" s="231">
        <v>1.369808358679901E-2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1481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1482</v>
      </c>
    </row>
    <row r="42" spans="1:105" ht="12" customHeight="1" x14ac:dyDescent="0.25">
      <c r="A42" s="64" t="s">
        <v>162</v>
      </c>
      <c r="B42" s="231">
        <v>0.3407434229346058</v>
      </c>
      <c r="C42" s="231">
        <v>0.45107388679740551</v>
      </c>
      <c r="D42" s="231">
        <v>0.48765807856873827</v>
      </c>
      <c r="E42" s="231">
        <v>0.51462465903211341</v>
      </c>
      <c r="F42" s="231">
        <v>0.54130361271190008</v>
      </c>
      <c r="G42" s="231">
        <v>0.589734198857224</v>
      </c>
      <c r="H42" s="231">
        <v>0.5616003809677329</v>
      </c>
      <c r="I42" s="231">
        <v>0.62560649011553349</v>
      </c>
      <c r="J42" s="231">
        <v>0.42325575291979312</v>
      </c>
      <c r="K42" s="231">
        <v>0.24185892909507251</v>
      </c>
      <c r="L42" s="231">
        <v>0.34440211515872299</v>
      </c>
      <c r="M42" s="231">
        <v>0.36065158804910202</v>
      </c>
      <c r="N42" s="231">
        <v>0.47736172013268952</v>
      </c>
      <c r="O42" s="231">
        <v>0.29126112028888701</v>
      </c>
      <c r="P42" s="231">
        <v>0.3367229439221</v>
      </c>
      <c r="Q42" s="231">
        <v>0.35143615429679192</v>
      </c>
      <c r="R42" s="231">
        <v>0.44125250274307659</v>
      </c>
      <c r="S42" s="231">
        <v>0.39760924088725558</v>
      </c>
      <c r="T42" s="231">
        <v>0.40062435353052639</v>
      </c>
      <c r="U42" s="231">
        <v>0.2197806937267448</v>
      </c>
      <c r="V42" s="231">
        <v>0.25790364543165412</v>
      </c>
      <c r="W42" s="231">
        <v>0.39541495563476498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1.626575726693448E-2</v>
      </c>
      <c r="C44" s="231">
        <v>1.89067511894369E-2</v>
      </c>
      <c r="D44" s="231">
        <v>3.0707522786612009E-2</v>
      </c>
      <c r="E44" s="231">
        <v>1.8972862869021029E-2</v>
      </c>
      <c r="F44" s="231">
        <v>1.4952317412713519E-2</v>
      </c>
      <c r="G44" s="231">
        <v>2.139317542935212E-2</v>
      </c>
      <c r="H44" s="231">
        <v>2.3667948299568479E-2</v>
      </c>
      <c r="I44" s="231">
        <v>3.0627734476270731E-2</v>
      </c>
      <c r="J44" s="231">
        <v>2.2305909726369932E-2</v>
      </c>
      <c r="K44" s="231">
        <v>7.4934332396663084E-3</v>
      </c>
      <c r="L44" s="231">
        <v>6.3057248180813626E-3</v>
      </c>
      <c r="M44" s="231">
        <v>4.5022535641628088E-3</v>
      </c>
      <c r="N44" s="231">
        <v>5.8151120018956034E-3</v>
      </c>
      <c r="O44" s="231">
        <v>1.3858821507847281</v>
      </c>
      <c r="P44" s="231">
        <v>0.47148733223804989</v>
      </c>
      <c r="Q44" s="231">
        <v>0.92038888111242367</v>
      </c>
      <c r="R44" s="231">
        <v>0.67063525192049966</v>
      </c>
      <c r="S44" s="231">
        <v>1.0923903609537631</v>
      </c>
      <c r="T44" s="231">
        <v>0.84403702165006333</v>
      </c>
      <c r="U44" s="231">
        <v>0.60695125996594046</v>
      </c>
      <c r="V44" s="231">
        <v>0.14697089546034209</v>
      </c>
      <c r="W44" s="231">
        <v>7.9243627039254048E-3</v>
      </c>
      <c r="DA44" s="73" t="s">
        <v>1485</v>
      </c>
    </row>
    <row r="45" spans="1:105" ht="12" customHeight="1" x14ac:dyDescent="0.25">
      <c r="A45" s="146" t="s">
        <v>79</v>
      </c>
      <c r="B45" s="327">
        <v>0.51733793268998685</v>
      </c>
      <c r="C45" s="327">
        <v>0.52330615256985302</v>
      </c>
      <c r="D45" s="327">
        <v>0.84056013684624009</v>
      </c>
      <c r="E45" s="327">
        <v>1.273076695697585</v>
      </c>
      <c r="F45" s="327">
        <v>2.2048913730312569</v>
      </c>
      <c r="G45" s="327">
        <v>2.7982120958364121</v>
      </c>
      <c r="H45" s="327">
        <v>2.3928480565966139</v>
      </c>
      <c r="I45" s="327">
        <v>2.7804475955418808</v>
      </c>
      <c r="J45" s="327">
        <v>2.6910180642038579</v>
      </c>
      <c r="K45" s="327">
        <v>0.68510836994198954</v>
      </c>
      <c r="L45" s="327">
        <v>0.59998094927078904</v>
      </c>
      <c r="M45" s="327">
        <v>0.75007676965944781</v>
      </c>
      <c r="N45" s="327">
        <v>0.92655857961155508</v>
      </c>
      <c r="O45" s="327">
        <v>0.57394691626961714</v>
      </c>
      <c r="P45" s="327">
        <v>0.74912475032662862</v>
      </c>
      <c r="Q45" s="327">
        <v>1.1185409260185539</v>
      </c>
      <c r="R45" s="327">
        <v>1.6409480172667359</v>
      </c>
      <c r="S45" s="327">
        <v>1.3975983481858909</v>
      </c>
      <c r="T45" s="327">
        <v>1.710618874160809</v>
      </c>
      <c r="U45" s="327">
        <v>1.322649656167719</v>
      </c>
      <c r="V45" s="327">
        <v>1.5872479244849489</v>
      </c>
      <c r="W45" s="327">
        <v>1.8339733975213559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67.400151415542453</v>
      </c>
      <c r="C48" s="225">
        <v>103.17875670631641</v>
      </c>
      <c r="D48" s="225">
        <v>37.41474607256373</v>
      </c>
      <c r="E48" s="225">
        <v>38.737653597781282</v>
      </c>
      <c r="F48" s="225">
        <v>37.009454870704211</v>
      </c>
      <c r="G48" s="225">
        <v>36.127288854446888</v>
      </c>
      <c r="H48" s="225">
        <v>45.266685164262633</v>
      </c>
      <c r="I48" s="225">
        <v>81.943309630501986</v>
      </c>
      <c r="J48" s="225">
        <v>101.10449275952131</v>
      </c>
      <c r="K48" s="225">
        <v>75.088830096217393</v>
      </c>
      <c r="L48" s="225">
        <v>63.982293858599647</v>
      </c>
      <c r="M48" s="225">
        <v>72.30905948776919</v>
      </c>
      <c r="N48" s="225">
        <v>59.756021129905378</v>
      </c>
      <c r="O48" s="225">
        <v>103.4222819451283</v>
      </c>
      <c r="P48" s="225">
        <v>74.35330252305576</v>
      </c>
      <c r="Q48" s="225">
        <v>27.650916868007759</v>
      </c>
      <c r="R48" s="225">
        <v>18.19589241287364</v>
      </c>
      <c r="S48" s="225">
        <v>28.71000563161622</v>
      </c>
      <c r="T48" s="225">
        <v>41.019784205217903</v>
      </c>
      <c r="U48" s="225">
        <v>42.550974683558252</v>
      </c>
      <c r="V48" s="225">
        <v>3.640651628053643</v>
      </c>
      <c r="W48" s="225">
        <v>0.24727550546404509</v>
      </c>
      <c r="DA48" s="89" t="s">
        <v>1487</v>
      </c>
    </row>
    <row r="49" spans="1:105" ht="12" customHeight="1" x14ac:dyDescent="0.25">
      <c r="A49" s="55" t="s">
        <v>92</v>
      </c>
      <c r="B49" s="261">
        <v>0.48498117491013831</v>
      </c>
      <c r="C49" s="261">
        <v>0.74242792638081767</v>
      </c>
      <c r="D49" s="261">
        <v>0.26921968464698209</v>
      </c>
      <c r="E49" s="261">
        <v>0.27873873219206541</v>
      </c>
      <c r="F49" s="261">
        <v>0.26630339144670312</v>
      </c>
      <c r="G49" s="261">
        <v>0.25995572156685592</v>
      </c>
      <c r="H49" s="261">
        <v>0.32571870677121229</v>
      </c>
      <c r="I49" s="261">
        <v>0.58962720032550386</v>
      </c>
      <c r="J49" s="261">
        <v>0.72750245596529206</v>
      </c>
      <c r="K49" s="261">
        <v>0.54030544854679152</v>
      </c>
      <c r="L49" s="261">
        <v>0.46038780918574479</v>
      </c>
      <c r="M49" s="261">
        <v>0.52030346951043027</v>
      </c>
      <c r="N49" s="261">
        <v>0.42997745148786759</v>
      </c>
      <c r="O49" s="261">
        <v>0.74418022446874066</v>
      </c>
      <c r="P49" s="261">
        <v>0.53501292294993508</v>
      </c>
      <c r="Q49" s="261">
        <v>0.19896356118421701</v>
      </c>
      <c r="R49" s="261">
        <v>0.1309294578068842</v>
      </c>
      <c r="S49" s="261">
        <v>0.2065842875791597</v>
      </c>
      <c r="T49" s="261">
        <v>0.29515991760564492</v>
      </c>
      <c r="U49" s="261">
        <v>0.30617767560184261</v>
      </c>
      <c r="V49" s="261">
        <v>2.6196491653507029E-2</v>
      </c>
      <c r="W49" s="261">
        <v>1.7792833197935291E-3</v>
      </c>
      <c r="DA49" s="67" t="s">
        <v>1488</v>
      </c>
    </row>
    <row r="50" spans="1:105" ht="12" customHeight="1" x14ac:dyDescent="0.25">
      <c r="A50" s="202" t="s">
        <v>93</v>
      </c>
      <c r="B50" s="226">
        <v>0.54300529403988851</v>
      </c>
      <c r="C50" s="226">
        <v>0.83125349049380837</v>
      </c>
      <c r="D50" s="226">
        <v>0.30142966693531448</v>
      </c>
      <c r="E50" s="226">
        <v>0.31208759239428813</v>
      </c>
      <c r="F50" s="226">
        <v>0.29816446257554241</v>
      </c>
      <c r="G50" s="226">
        <v>0.29105734475759149</v>
      </c>
      <c r="H50" s="226">
        <v>0.36468834522776239</v>
      </c>
      <c r="I50" s="226">
        <v>0.66017137953033012</v>
      </c>
      <c r="J50" s="226">
        <v>0.81454230690370721</v>
      </c>
      <c r="K50" s="226">
        <v>0.60494867458281476</v>
      </c>
      <c r="L50" s="226">
        <v>0.51546952878244467</v>
      </c>
      <c r="M50" s="226">
        <v>0.58255361871279754</v>
      </c>
      <c r="N50" s="226">
        <v>0.48142081498102007</v>
      </c>
      <c r="O50" s="226">
        <v>0.83321543703462886</v>
      </c>
      <c r="P50" s="226">
        <v>0.59902294062320849</v>
      </c>
      <c r="Q50" s="226">
        <v>0.22276796014624151</v>
      </c>
      <c r="R50" s="226">
        <v>0.1465941203760816</v>
      </c>
      <c r="S50" s="226">
        <v>0.23130044551054491</v>
      </c>
      <c r="T50" s="226">
        <v>0.33047344132056128</v>
      </c>
      <c r="U50" s="226">
        <v>0.34280938595077121</v>
      </c>
      <c r="V50" s="226">
        <v>2.9330692383599779E-2</v>
      </c>
      <c r="W50" s="226">
        <v>1.9921603398807648E-3</v>
      </c>
      <c r="DA50" s="174" t="s">
        <v>1489</v>
      </c>
    </row>
    <row r="51" spans="1:105" ht="12" customHeight="1" x14ac:dyDescent="0.25">
      <c r="A51" s="202" t="s">
        <v>94</v>
      </c>
      <c r="B51" s="226">
        <v>0.43639221819802909</v>
      </c>
      <c r="C51" s="226">
        <v>0.53049350932345074</v>
      </c>
      <c r="D51" s="226">
        <v>0.38961264990419048</v>
      </c>
      <c r="E51" s="226">
        <v>0.47728474461220621</v>
      </c>
      <c r="F51" s="226">
        <v>0.44230025984799642</v>
      </c>
      <c r="G51" s="226">
        <v>0.40606185561583402</v>
      </c>
      <c r="H51" s="226">
        <v>0.50617647750513306</v>
      </c>
      <c r="I51" s="226">
        <v>0.66107143502471433</v>
      </c>
      <c r="J51" s="226">
        <v>0.74309056274144081</v>
      </c>
      <c r="K51" s="226">
        <v>0.71252402649732205</v>
      </c>
      <c r="L51" s="226">
        <v>0.64157255239900046</v>
      </c>
      <c r="M51" s="226">
        <v>0.62122890413938181</v>
      </c>
      <c r="N51" s="226">
        <v>0.60407643560864899</v>
      </c>
      <c r="O51" s="226">
        <v>0.61500046186791013</v>
      </c>
      <c r="P51" s="226">
        <v>0.6789712940508339</v>
      </c>
      <c r="Q51" s="226">
        <v>0.28660076883470942</v>
      </c>
      <c r="R51" s="226">
        <v>0.23295309689542729</v>
      </c>
      <c r="S51" s="226">
        <v>0.26509207572407878</v>
      </c>
      <c r="T51" s="226">
        <v>0.43646067079614892</v>
      </c>
      <c r="U51" s="226">
        <v>0.45869183278479708</v>
      </c>
      <c r="V51" s="226">
        <v>9.9943656084155383E-2</v>
      </c>
      <c r="W51" s="226">
        <v>9.9588905140687422E-3</v>
      </c>
      <c r="DA51" s="174" t="s">
        <v>1490</v>
      </c>
    </row>
    <row r="52" spans="1:105" ht="12" customHeight="1" x14ac:dyDescent="0.25">
      <c r="A52" s="202" t="s">
        <v>95</v>
      </c>
      <c r="B52" s="226">
        <v>0.39938893924936852</v>
      </c>
      <c r="C52" s="226">
        <v>0.61140002401388982</v>
      </c>
      <c r="D52" s="226">
        <v>0.2217062637454548</v>
      </c>
      <c r="E52" s="226">
        <v>0.22954533564839949</v>
      </c>
      <c r="F52" s="226">
        <v>0.2193046545530663</v>
      </c>
      <c r="G52" s="226">
        <v>0.21407725755051851</v>
      </c>
      <c r="H52" s="226">
        <v>0.26823401715568562</v>
      </c>
      <c r="I52" s="226">
        <v>0.48556643901531171</v>
      </c>
      <c r="J52" s="226">
        <v>0.59910868549305107</v>
      </c>
      <c r="K52" s="226">
        <v>0.44494927046547977</v>
      </c>
      <c r="L52" s="226">
        <v>0.37913595056159671</v>
      </c>
      <c r="M52" s="226">
        <v>0.42847735443348001</v>
      </c>
      <c r="N52" s="226">
        <v>0.35409258572295232</v>
      </c>
      <c r="O52" s="226">
        <v>0.61284306657057031</v>
      </c>
      <c r="P52" s="226">
        <v>0.44059079988263661</v>
      </c>
      <c r="Q52" s="226">
        <v>0.16384934047257621</v>
      </c>
      <c r="R52" s="226">
        <v>0.1078222825446277</v>
      </c>
      <c r="S52" s="226">
        <v>0.17012511773702321</v>
      </c>
      <c r="T52" s="226">
        <v>0.24306841687884501</v>
      </c>
      <c r="U52" s="226">
        <v>0.25214169828986671</v>
      </c>
      <c r="V52" s="226">
        <v>2.1573185836517701E-2</v>
      </c>
      <c r="W52" s="226">
        <v>1.4652652813753101E-3</v>
      </c>
      <c r="DA52" s="174" t="s">
        <v>1491</v>
      </c>
    </row>
    <row r="53" spans="1:105" ht="12" customHeight="1" x14ac:dyDescent="0.25">
      <c r="A53" s="56" t="s">
        <v>96</v>
      </c>
      <c r="B53" s="262">
        <v>0.50302623039224681</v>
      </c>
      <c r="C53" s="262">
        <v>0.77821488409683703</v>
      </c>
      <c r="D53" s="262">
        <v>0.30972531306141909</v>
      </c>
      <c r="E53" s="262">
        <v>0.3427296439607066</v>
      </c>
      <c r="F53" s="262">
        <v>0.32202517109268541</v>
      </c>
      <c r="G53" s="262">
        <v>0.3078615915101981</v>
      </c>
      <c r="H53" s="262">
        <v>0.38487024313071128</v>
      </c>
      <c r="I53" s="262">
        <v>0.62275931643155547</v>
      </c>
      <c r="J53" s="262">
        <v>0.74380465530951057</v>
      </c>
      <c r="K53" s="262">
        <v>0.59820654147681895</v>
      </c>
      <c r="L53" s="262">
        <v>0.52242937853337612</v>
      </c>
      <c r="M53" s="262">
        <v>0.56026220067065013</v>
      </c>
      <c r="N53" s="262">
        <v>0.4892038558609183</v>
      </c>
      <c r="O53" s="262">
        <v>0.70146598595962728</v>
      </c>
      <c r="P53" s="262">
        <v>0.57829349590302692</v>
      </c>
      <c r="Q53" s="262">
        <v>0.2196660039875159</v>
      </c>
      <c r="R53" s="262">
        <v>0.16017985536033039</v>
      </c>
      <c r="S53" s="262">
        <v>0.22007289238929301</v>
      </c>
      <c r="T53" s="262">
        <v>0.33560001394340488</v>
      </c>
      <c r="U53" s="262">
        <v>0.35495571365758871</v>
      </c>
      <c r="V53" s="262">
        <v>6.1752503177072107E-2</v>
      </c>
      <c r="W53" s="262">
        <v>5.8364195350890944E-3</v>
      </c>
      <c r="DA53" s="68" t="s">
        <v>1492</v>
      </c>
    </row>
    <row r="54" spans="1:105" ht="12" customHeight="1" x14ac:dyDescent="0.25">
      <c r="A54" s="37" t="s">
        <v>160</v>
      </c>
      <c r="B54" s="228">
        <v>6.1977741161313292E-2</v>
      </c>
      <c r="C54" s="228">
        <v>7.5880371585287043E-2</v>
      </c>
      <c r="D54" s="228">
        <v>2.669548537158092E-2</v>
      </c>
      <c r="E54" s="228">
        <v>2.0752375264803089E-2</v>
      </c>
      <c r="F54" s="228">
        <v>2.5798603837982308E-2</v>
      </c>
      <c r="G54" s="228">
        <v>2.0694960824102229E-2</v>
      </c>
      <c r="H54" s="228">
        <v>2.4439577264292921E-2</v>
      </c>
      <c r="I54" s="228">
        <v>7.7686347118882615E-2</v>
      </c>
      <c r="J54" s="228">
        <v>9.0225434268729421E-2</v>
      </c>
      <c r="K54" s="228">
        <v>1.8504822842733429E-2</v>
      </c>
      <c r="L54" s="228">
        <v>2.7522799315612068E-2</v>
      </c>
      <c r="M54" s="228">
        <v>3.4679131690565412E-2</v>
      </c>
      <c r="N54" s="228">
        <v>1.2331516496896939E-2</v>
      </c>
      <c r="O54" s="228">
        <v>2.5430692903185989E-2</v>
      </c>
      <c r="P54" s="228">
        <v>1.7679372703861392E-2</v>
      </c>
      <c r="Q54" s="228">
        <v>6.5290760320256304E-3</v>
      </c>
      <c r="R54" s="228">
        <v>3.4634357672760031E-3</v>
      </c>
      <c r="S54" s="228">
        <v>7.9077799670459591E-3</v>
      </c>
      <c r="T54" s="228">
        <v>8.5872330100628912E-3</v>
      </c>
      <c r="U54" s="228">
        <v>2.2005116014562828E-3</v>
      </c>
      <c r="V54" s="228">
        <v>9.3461147025565993E-6</v>
      </c>
      <c r="W54" s="228">
        <v>1.5270845666774469E-7</v>
      </c>
      <c r="DA54" s="69" t="s">
        <v>1493</v>
      </c>
    </row>
    <row r="55" spans="1:105" ht="12" customHeight="1" x14ac:dyDescent="0.25">
      <c r="A55" s="37" t="s">
        <v>162</v>
      </c>
      <c r="B55" s="228">
        <v>0.34065779716324679</v>
      </c>
      <c r="C55" s="228">
        <v>0.62049693927543226</v>
      </c>
      <c r="D55" s="228">
        <v>0.1391573173624964</v>
      </c>
      <c r="E55" s="228">
        <v>0.13275632970817311</v>
      </c>
      <c r="F55" s="228">
        <v>0.12624848686672191</v>
      </c>
      <c r="G55" s="228">
        <v>0.12622458374984341</v>
      </c>
      <c r="H55" s="228">
        <v>0.16085055107279311</v>
      </c>
      <c r="I55" s="228">
        <v>0.32991904010487172</v>
      </c>
      <c r="J55" s="228">
        <v>0.41465305961799082</v>
      </c>
      <c r="K55" s="228">
        <v>0.29017137095945861</v>
      </c>
      <c r="L55" s="228">
        <v>0.24594841941610771</v>
      </c>
      <c r="M55" s="228">
        <v>0.31358789294660211</v>
      </c>
      <c r="N55" s="228">
        <v>0.25371439260636902</v>
      </c>
      <c r="O55" s="228">
        <v>0.51943542951188393</v>
      </c>
      <c r="P55" s="228">
        <v>0.29302619864485158</v>
      </c>
      <c r="Q55" s="228">
        <v>0.1000198881501799</v>
      </c>
      <c r="R55" s="228">
        <v>5.9910069761604061E-2</v>
      </c>
      <c r="S55" s="228">
        <v>0.1168642008644819</v>
      </c>
      <c r="T55" s="228">
        <v>0.14548161292894979</v>
      </c>
      <c r="U55" s="228">
        <v>0.121085257742942</v>
      </c>
      <c r="V55" s="228">
        <v>2.9354478277256449E-3</v>
      </c>
      <c r="W55" s="228">
        <v>7.2881300599796813E-5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1496</v>
      </c>
    </row>
    <row r="58" spans="1:105" ht="12" customHeight="1" x14ac:dyDescent="0.25">
      <c r="A58" s="37" t="s">
        <v>38</v>
      </c>
      <c r="B58" s="228">
        <v>0.1003906920676868</v>
      </c>
      <c r="C58" s="228">
        <v>8.1837573236117678E-2</v>
      </c>
      <c r="D58" s="228">
        <v>0.14387251032734191</v>
      </c>
      <c r="E58" s="228">
        <v>0.1892209389877304</v>
      </c>
      <c r="F58" s="228">
        <v>0.16997808038798121</v>
      </c>
      <c r="G58" s="228">
        <v>0.1609420469362525</v>
      </c>
      <c r="H58" s="228">
        <v>0.1995801147936252</v>
      </c>
      <c r="I58" s="228">
        <v>0.21515392920780119</v>
      </c>
      <c r="J58" s="228">
        <v>0.2389261614227905</v>
      </c>
      <c r="K58" s="228">
        <v>0.28953034767462699</v>
      </c>
      <c r="L58" s="228">
        <v>0.24895815980165639</v>
      </c>
      <c r="M58" s="228">
        <v>0.2119951760334827</v>
      </c>
      <c r="N58" s="228">
        <v>0.22315794675765241</v>
      </c>
      <c r="O58" s="228">
        <v>0.15659986354455729</v>
      </c>
      <c r="P58" s="228">
        <v>0.26758792455431402</v>
      </c>
      <c r="Q58" s="228">
        <v>0.1131170398053104</v>
      </c>
      <c r="R58" s="228">
        <v>9.6806349831450367E-2</v>
      </c>
      <c r="S58" s="228">
        <v>9.5300911557765142E-2</v>
      </c>
      <c r="T58" s="228">
        <v>0.1815311680043922</v>
      </c>
      <c r="U58" s="228">
        <v>0.23166994431319049</v>
      </c>
      <c r="V58" s="228">
        <v>5.8807709234643908E-2</v>
      </c>
      <c r="W58" s="228">
        <v>5.76338552603263E-3</v>
      </c>
      <c r="DA58" s="69" t="s">
        <v>1497</v>
      </c>
    </row>
    <row r="59" spans="1:105" ht="12" customHeight="1" x14ac:dyDescent="0.25">
      <c r="A59" s="57" t="s">
        <v>1498</v>
      </c>
      <c r="B59" s="263">
        <v>1.8609380744682531</v>
      </c>
      <c r="C59" s="263">
        <v>2.2622208384804492</v>
      </c>
      <c r="D59" s="263">
        <v>1.66145266635383</v>
      </c>
      <c r="E59" s="263">
        <v>2.0353189552263249</v>
      </c>
      <c r="F59" s="263">
        <v>1.886132152624292</v>
      </c>
      <c r="G59" s="263">
        <v>1.7315981729120311</v>
      </c>
      <c r="H59" s="263">
        <v>2.1585240068650231</v>
      </c>
      <c r="I59" s="263">
        <v>2.819053484639825</v>
      </c>
      <c r="J59" s="263">
        <v>3.168813428190119</v>
      </c>
      <c r="K59" s="263">
        <v>3.038466394651858</v>
      </c>
      <c r="L59" s="263">
        <v>2.7359030260051278</v>
      </c>
      <c r="M59" s="263">
        <v>2.6491501737745349</v>
      </c>
      <c r="N59" s="263">
        <v>2.5760056940407701</v>
      </c>
      <c r="O59" s="263">
        <v>2.6225897886799752</v>
      </c>
      <c r="P59" s="263">
        <v>2.8953851143074369</v>
      </c>
      <c r="Q59" s="263">
        <v>1.2221718460028981</v>
      </c>
      <c r="R59" s="263">
        <v>0.99339829974069538</v>
      </c>
      <c r="S59" s="263">
        <v>1.1304508109512099</v>
      </c>
      <c r="T59" s="263">
        <v>1.861229981704049</v>
      </c>
      <c r="U59" s="263">
        <v>1.9560318916812189</v>
      </c>
      <c r="V59" s="263">
        <v>0.42619677242770171</v>
      </c>
      <c r="W59" s="263">
        <v>4.2468398299167757E-2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11.077496595404584</v>
      </c>
      <c r="C60" s="263">
        <f t="shared" si="1"/>
        <v>17.275500783985038</v>
      </c>
      <c r="D60" s="263">
        <f t="shared" si="1"/>
        <v>5.7880020597900694</v>
      </c>
      <c r="E60" s="263">
        <f t="shared" si="1"/>
        <v>5.8841337444955073</v>
      </c>
      <c r="F60" s="263">
        <f t="shared" si="1"/>
        <v>5.7404047541182051</v>
      </c>
      <c r="G60" s="263">
        <f t="shared" si="1"/>
        <v>5.6543070281044869</v>
      </c>
      <c r="H60" s="263">
        <f t="shared" si="1"/>
        <v>7.081648447432749</v>
      </c>
      <c r="I60" s="263">
        <f t="shared" si="1"/>
        <v>13.337307052781149</v>
      </c>
      <c r="J60" s="263">
        <f t="shared" si="1"/>
        <v>16.762796609807975</v>
      </c>
      <c r="K60" s="263">
        <f t="shared" si="1"/>
        <v>11.888291020060674</v>
      </c>
      <c r="L60" s="263">
        <f t="shared" si="1"/>
        <v>9.9731868180956909</v>
      </c>
      <c r="M60" s="263">
        <f t="shared" si="1"/>
        <v>11.557541271123434</v>
      </c>
      <c r="N60" s="263">
        <f t="shared" si="1"/>
        <v>9.3407086660510004</v>
      </c>
      <c r="O60" s="263">
        <f t="shared" si="1"/>
        <v>16.043870903412945</v>
      </c>
      <c r="P60" s="263">
        <f t="shared" si="1"/>
        <v>11.582215802286377</v>
      </c>
      <c r="Q60" s="263">
        <f t="shared" si="1"/>
        <v>4.0924764902210082</v>
      </c>
      <c r="R60" s="263">
        <f t="shared" si="1"/>
        <v>2.6728137286605218</v>
      </c>
      <c r="S60" s="263">
        <f t="shared" si="1"/>
        <v>4.3878899664304152</v>
      </c>
      <c r="T60" s="263">
        <f t="shared" si="1"/>
        <v>6.2423400169959766</v>
      </c>
      <c r="U60" s="263">
        <f t="shared" si="1"/>
        <v>6.4598244479961338</v>
      </c>
      <c r="V60" s="263">
        <f t="shared" si="1"/>
        <v>0.42575320406961359</v>
      </c>
      <c r="W60" s="263">
        <f t="shared" si="1"/>
        <v>2.0721439819534518E-2</v>
      </c>
      <c r="DA60" s="70"/>
    </row>
    <row r="61" spans="1:105" ht="12" customHeight="1" x14ac:dyDescent="0.25">
      <c r="A61" s="60" t="s">
        <v>1501</v>
      </c>
      <c r="B61" s="264">
        <v>9.1059176358880265</v>
      </c>
      <c r="C61" s="264">
        <v>14.24131510755371</v>
      </c>
      <c r="D61" s="264">
        <v>4.7281675087252273</v>
      </c>
      <c r="E61" s="264">
        <v>4.7185368573276554</v>
      </c>
      <c r="F61" s="264">
        <v>4.5242178873733989</v>
      </c>
      <c r="G61" s="264">
        <v>4.4759855300380833</v>
      </c>
      <c r="H61" s="264">
        <v>5.61473265834596</v>
      </c>
      <c r="I61" s="264">
        <v>10.753859280219199</v>
      </c>
      <c r="J61" s="264">
        <v>13.40612067438434</v>
      </c>
      <c r="K61" s="264">
        <v>9.6304907914249824</v>
      </c>
      <c r="L61" s="264">
        <v>8.143847632454559</v>
      </c>
      <c r="M61" s="264">
        <v>9.4301930807609295</v>
      </c>
      <c r="N61" s="264">
        <v>7.5889535298212039</v>
      </c>
      <c r="O61" s="264">
        <v>12.92981592409191</v>
      </c>
      <c r="P61" s="264">
        <v>9.4208375052956974</v>
      </c>
      <c r="Q61" s="264">
        <v>3.2242802563319302</v>
      </c>
      <c r="R61" s="264">
        <v>2.071875779484758</v>
      </c>
      <c r="S61" s="264">
        <v>3.479467900126914</v>
      </c>
      <c r="T61" s="264">
        <v>4.9159435885038532</v>
      </c>
      <c r="U61" s="264">
        <v>5.0801285491291432</v>
      </c>
      <c r="V61" s="264">
        <v>0.31005410487683738</v>
      </c>
      <c r="W61" s="264">
        <v>1.443702829844627E-2</v>
      </c>
      <c r="DA61" s="72" t="s">
        <v>1502</v>
      </c>
    </row>
    <row r="62" spans="1:105" ht="12" customHeight="1" x14ac:dyDescent="0.25">
      <c r="A62" s="59" t="s">
        <v>30</v>
      </c>
      <c r="B62" s="232">
        <v>7.2331060097838664</v>
      </c>
      <c r="C62" s="232">
        <v>10.991688684183581</v>
      </c>
      <c r="D62" s="232">
        <v>3.5536932512634718</v>
      </c>
      <c r="E62" s="232">
        <v>3.1579697399445119</v>
      </c>
      <c r="F62" s="232">
        <v>3.1551851305926908</v>
      </c>
      <c r="G62" s="232">
        <v>3.4374039003336971</v>
      </c>
      <c r="H62" s="232">
        <v>4.3475495686065742</v>
      </c>
      <c r="I62" s="232">
        <v>9.1522726887343886</v>
      </c>
      <c r="J62" s="232">
        <v>11.604103456191551</v>
      </c>
      <c r="K62" s="232">
        <v>7.9967017052714073</v>
      </c>
      <c r="L62" s="232">
        <v>6.3553349790816052</v>
      </c>
      <c r="M62" s="232">
        <v>7.6336822235878419</v>
      </c>
      <c r="N62" s="232">
        <v>5.8436176006875344</v>
      </c>
      <c r="O62" s="232">
        <v>9.7492496941493787</v>
      </c>
      <c r="P62" s="232">
        <v>7.6623388009091968</v>
      </c>
      <c r="Q62" s="232">
        <v>2.072745481703385</v>
      </c>
      <c r="R62" s="232">
        <v>1.1472519788311939</v>
      </c>
      <c r="S62" s="232">
        <v>2.462031574807594</v>
      </c>
      <c r="T62" s="232">
        <v>3.5332884419003472</v>
      </c>
      <c r="U62" s="232">
        <v>4.11129392190918</v>
      </c>
      <c r="V62" s="232">
        <v>0.125898568096381</v>
      </c>
      <c r="W62" s="232">
        <v>0</v>
      </c>
      <c r="DA62" s="71" t="s">
        <v>1503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0</v>
      </c>
      <c r="T63" s="297">
        <v>0</v>
      </c>
      <c r="U63" s="297">
        <v>0</v>
      </c>
      <c r="V63" s="297">
        <v>0</v>
      </c>
      <c r="W63" s="297">
        <v>0</v>
      </c>
      <c r="DA63" s="122" t="s">
        <v>1504</v>
      </c>
    </row>
    <row r="64" spans="1:105" ht="12" customHeight="1" x14ac:dyDescent="0.25">
      <c r="A64" s="59" t="s">
        <v>160</v>
      </c>
      <c r="B64" s="297">
        <v>0.2508825776300892</v>
      </c>
      <c r="C64" s="297">
        <v>0.28395159472423082</v>
      </c>
      <c r="D64" s="297">
        <v>0.17146650505935751</v>
      </c>
      <c r="E64" s="297">
        <v>0.18694271229872511</v>
      </c>
      <c r="F64" s="297">
        <v>0.21494715463805211</v>
      </c>
      <c r="G64" s="297">
        <v>0.1342700348801095</v>
      </c>
      <c r="H64" s="297">
        <v>0.16714014560641099</v>
      </c>
      <c r="I64" s="297">
        <v>0.30524967477609988</v>
      </c>
      <c r="J64" s="297">
        <v>0.30863796371671198</v>
      </c>
      <c r="K64" s="297">
        <v>9.7943988583186203E-2</v>
      </c>
      <c r="L64" s="297">
        <v>0.1717207902172328</v>
      </c>
      <c r="M64" s="297">
        <v>0.17079973782202301</v>
      </c>
      <c r="N64" s="297">
        <v>7.7502216955964265E-2</v>
      </c>
      <c r="O64" s="297">
        <v>0.14207741203104571</v>
      </c>
      <c r="P64" s="297">
        <v>0.1000598536394257</v>
      </c>
      <c r="Q64" s="297">
        <v>7.0563408614786938E-2</v>
      </c>
      <c r="R64" s="297">
        <v>5.053176584967152E-2</v>
      </c>
      <c r="S64" s="297">
        <v>6.448292747687126E-2</v>
      </c>
      <c r="T64" s="297">
        <v>7.7064132233111635E-2</v>
      </c>
      <c r="U64" s="297">
        <v>1.7292602775058011E-2</v>
      </c>
      <c r="V64" s="297">
        <v>5.8446832053784333E-4</v>
      </c>
      <c r="W64" s="297">
        <v>3.0186708066646099E-5</v>
      </c>
      <c r="DA64" s="122" t="s">
        <v>1505</v>
      </c>
    </row>
    <row r="65" spans="1:105" ht="12" customHeight="1" x14ac:dyDescent="0.25">
      <c r="A65" s="59" t="s">
        <v>70</v>
      </c>
      <c r="B65" s="297">
        <v>0.24296452603918381</v>
      </c>
      <c r="C65" s="297">
        <v>0.64371604341868771</v>
      </c>
      <c r="D65" s="297">
        <v>0.109192991986597</v>
      </c>
      <c r="E65" s="297">
        <v>0.17772138030817641</v>
      </c>
      <c r="F65" s="297">
        <v>0.10221654753091119</v>
      </c>
      <c r="G65" s="297">
        <v>8.5359609030700723E-2</v>
      </c>
      <c r="H65" s="297">
        <v>0</v>
      </c>
      <c r="I65" s="297">
        <v>0</v>
      </c>
      <c r="J65" s="297">
        <v>7.49579744162924E-2</v>
      </c>
      <c r="K65" s="297">
        <v>0</v>
      </c>
      <c r="L65" s="297">
        <v>8.2265652703854011E-2</v>
      </c>
      <c r="M65" s="297">
        <v>8.1245405002985535E-2</v>
      </c>
      <c r="N65" s="297">
        <v>7.326682289222726E-2</v>
      </c>
      <c r="O65" s="297">
        <v>0.13648210408587069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1506</v>
      </c>
    </row>
    <row r="66" spans="1:105" ht="12" customHeight="1" x14ac:dyDescent="0.25">
      <c r="A66" s="59" t="s">
        <v>162</v>
      </c>
      <c r="B66" s="297">
        <v>1.378964522434887</v>
      </c>
      <c r="C66" s="297">
        <v>2.3219587852272201</v>
      </c>
      <c r="D66" s="297">
        <v>0.89381476041580044</v>
      </c>
      <c r="E66" s="297">
        <v>1.1959030247762421</v>
      </c>
      <c r="F66" s="297">
        <v>1.051869054611744</v>
      </c>
      <c r="G66" s="297">
        <v>0.8189519857935762</v>
      </c>
      <c r="H66" s="297">
        <v>1.100042944132974</v>
      </c>
      <c r="I66" s="297">
        <v>1.296336916708714</v>
      </c>
      <c r="J66" s="297">
        <v>1.418421280059784</v>
      </c>
      <c r="K66" s="297">
        <v>1.5358450975703879</v>
      </c>
      <c r="L66" s="297">
        <v>1.534526210451868</v>
      </c>
      <c r="M66" s="297">
        <v>1.54446571434808</v>
      </c>
      <c r="N66" s="297">
        <v>1.5945668892854781</v>
      </c>
      <c r="O66" s="297">
        <v>2.9020067138256138</v>
      </c>
      <c r="P66" s="297">
        <v>1.658438850747076</v>
      </c>
      <c r="Q66" s="297">
        <v>1.0809713660137581</v>
      </c>
      <c r="R66" s="297">
        <v>0.87409203480389241</v>
      </c>
      <c r="S66" s="297">
        <v>0.95295339784244959</v>
      </c>
      <c r="T66" s="297">
        <v>1.305591014370395</v>
      </c>
      <c r="U66" s="297">
        <v>0.95154202444490532</v>
      </c>
      <c r="V66" s="297">
        <v>0.1835710684599185</v>
      </c>
      <c r="W66" s="297">
        <v>1.440684159037962E-2</v>
      </c>
      <c r="DA66" s="122" t="s">
        <v>1507</v>
      </c>
    </row>
    <row r="67" spans="1:105" ht="12" customHeight="1" x14ac:dyDescent="0.25">
      <c r="A67" s="60" t="s">
        <v>1508</v>
      </c>
      <c r="B67" s="264">
        <v>1.971578959516558</v>
      </c>
      <c r="C67" s="264">
        <v>3.0341856764313269</v>
      </c>
      <c r="D67" s="264">
        <v>1.0598345510648419</v>
      </c>
      <c r="E67" s="264">
        <v>1.1655968871678519</v>
      </c>
      <c r="F67" s="264">
        <v>1.2161868667448059</v>
      </c>
      <c r="G67" s="264">
        <v>1.1783214980664041</v>
      </c>
      <c r="H67" s="264">
        <v>1.466915789086789</v>
      </c>
      <c r="I67" s="264">
        <v>2.58344777256195</v>
      </c>
      <c r="J67" s="264">
        <v>3.3566759354236342</v>
      </c>
      <c r="K67" s="264">
        <v>2.2578002286356922</v>
      </c>
      <c r="L67" s="264">
        <v>1.8293391856411321</v>
      </c>
      <c r="M67" s="264">
        <v>2.127348190362504</v>
      </c>
      <c r="N67" s="264">
        <v>1.7517551362297969</v>
      </c>
      <c r="O67" s="264">
        <v>3.114054979321033</v>
      </c>
      <c r="P67" s="264">
        <v>2.1613782969906792</v>
      </c>
      <c r="Q67" s="264">
        <v>0.86819623388907829</v>
      </c>
      <c r="R67" s="264">
        <v>0.60093794917576382</v>
      </c>
      <c r="S67" s="264">
        <v>0.90842206630350131</v>
      </c>
      <c r="T67" s="264">
        <v>1.326396428492123</v>
      </c>
      <c r="U67" s="264">
        <v>1.3796958988669901</v>
      </c>
      <c r="V67" s="264">
        <v>0.1156990991927762</v>
      </c>
      <c r="W67" s="264">
        <v>6.2844115210882491E-3</v>
      </c>
      <c r="DA67" s="72" t="s">
        <v>1509</v>
      </c>
    </row>
    <row r="68" spans="1:105" ht="12" customHeight="1" x14ac:dyDescent="0.25">
      <c r="A68" s="147" t="s">
        <v>30</v>
      </c>
      <c r="B68" s="231">
        <v>1.2658824824499759</v>
      </c>
      <c r="C68" s="231">
        <v>1.958078648102868</v>
      </c>
      <c r="D68" s="231">
        <v>0.59545827935300533</v>
      </c>
      <c r="E68" s="231">
        <v>0.47673838765333282</v>
      </c>
      <c r="F68" s="231">
        <v>0.43418869152676198</v>
      </c>
      <c r="G68" s="231">
        <v>0.48267412475942439</v>
      </c>
      <c r="H68" s="231">
        <v>0.61629454753194823</v>
      </c>
      <c r="I68" s="231">
        <v>1.4261867004302691</v>
      </c>
      <c r="J68" s="231">
        <v>1.7312378697826289</v>
      </c>
      <c r="K68" s="231">
        <v>1.2870077665004549</v>
      </c>
      <c r="L68" s="231">
        <v>1.0719975721917721</v>
      </c>
      <c r="M68" s="231">
        <v>1.2825761878263451</v>
      </c>
      <c r="N68" s="231">
        <v>0.95638373875783833</v>
      </c>
      <c r="O68" s="231">
        <v>0.93538934796018991</v>
      </c>
      <c r="P68" s="231">
        <v>1.07312922757905</v>
      </c>
      <c r="Q68" s="231">
        <v>0.18951087774137851</v>
      </c>
      <c r="R68" s="231">
        <v>0.103658160062142</v>
      </c>
      <c r="S68" s="231">
        <v>0.23674244531973371</v>
      </c>
      <c r="T68" s="231">
        <v>0.35393393131478301</v>
      </c>
      <c r="U68" s="231">
        <v>0.42222629254525879</v>
      </c>
      <c r="V68" s="231">
        <v>9.4314825969854209E-3</v>
      </c>
      <c r="W68" s="231">
        <v>0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1512</v>
      </c>
    </row>
    <row r="71" spans="1:105" ht="12" customHeight="1" x14ac:dyDescent="0.25">
      <c r="A71" s="147" t="s">
        <v>160</v>
      </c>
      <c r="B71" s="231">
        <v>4.3907535676131468E-2</v>
      </c>
      <c r="C71" s="231">
        <v>5.0583633752685118E-2</v>
      </c>
      <c r="D71" s="231">
        <v>2.873099697983713E-2</v>
      </c>
      <c r="E71" s="231">
        <v>2.8221539338246171E-2</v>
      </c>
      <c r="F71" s="231">
        <v>2.9579127676151659E-2</v>
      </c>
      <c r="G71" s="231">
        <v>1.885395881493087E-2</v>
      </c>
      <c r="H71" s="231">
        <v>2.3693245766474798E-2</v>
      </c>
      <c r="I71" s="231">
        <v>4.7566658171385792E-2</v>
      </c>
      <c r="J71" s="231">
        <v>4.6046274307720951E-2</v>
      </c>
      <c r="K71" s="231">
        <v>1.5763333263450051E-2</v>
      </c>
      <c r="L71" s="231">
        <v>2.8965313522203651E-2</v>
      </c>
      <c r="M71" s="231">
        <v>2.8696986618149931E-2</v>
      </c>
      <c r="N71" s="231">
        <v>1.2684242036242299E-2</v>
      </c>
      <c r="O71" s="231">
        <v>1.363158211850337E-2</v>
      </c>
      <c r="P71" s="231">
        <v>1.4013626418477931E-2</v>
      </c>
      <c r="Q71" s="231">
        <v>6.4516042230241656E-3</v>
      </c>
      <c r="R71" s="231">
        <v>4.5657187516942614E-3</v>
      </c>
      <c r="S71" s="231">
        <v>6.2005077792077331E-3</v>
      </c>
      <c r="T71" s="231">
        <v>7.7196107063247678E-3</v>
      </c>
      <c r="U71" s="231">
        <v>1.7759351914153629E-3</v>
      </c>
      <c r="V71" s="231">
        <v>4.3784475685394387E-5</v>
      </c>
      <c r="W71" s="231">
        <v>2.3263614558380662E-6</v>
      </c>
      <c r="DA71" s="73" t="s">
        <v>1513</v>
      </c>
    </row>
    <row r="72" spans="1:105" ht="12" customHeight="1" x14ac:dyDescent="0.25">
      <c r="A72" s="147" t="s">
        <v>70</v>
      </c>
      <c r="B72" s="231">
        <v>4.2521779295607798E-2</v>
      </c>
      <c r="C72" s="231">
        <v>0.11467270191823239</v>
      </c>
      <c r="D72" s="231">
        <v>1.8296421927421161E-2</v>
      </c>
      <c r="E72" s="231">
        <v>2.682945413566044E-2</v>
      </c>
      <c r="F72" s="231">
        <v>1.406613786129644E-2</v>
      </c>
      <c r="G72" s="231">
        <v>1.19860440533917E-2</v>
      </c>
      <c r="H72" s="231">
        <v>0</v>
      </c>
      <c r="I72" s="231">
        <v>0</v>
      </c>
      <c r="J72" s="231">
        <v>1.118312021618887E-2</v>
      </c>
      <c r="K72" s="231">
        <v>0</v>
      </c>
      <c r="L72" s="231">
        <v>1.3876307112618469E-2</v>
      </c>
      <c r="M72" s="231">
        <v>1.3650479385315689E-2</v>
      </c>
      <c r="N72" s="231">
        <v>1.1991064917788671E-2</v>
      </c>
      <c r="O72" s="231">
        <v>1.309474168311945E-2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1514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1515</v>
      </c>
    </row>
    <row r="74" spans="1:105" ht="12" customHeight="1" x14ac:dyDescent="0.25">
      <c r="A74" s="147" t="s">
        <v>162</v>
      </c>
      <c r="B74" s="231">
        <v>0.24133574573760211</v>
      </c>
      <c r="C74" s="231">
        <v>0.41363779941025491</v>
      </c>
      <c r="D74" s="231">
        <v>0.14976796298000219</v>
      </c>
      <c r="E74" s="231">
        <v>0.18053779066027001</v>
      </c>
      <c r="F74" s="231">
        <v>0.1447489226705293</v>
      </c>
      <c r="G74" s="231">
        <v>0.11499577716908201</v>
      </c>
      <c r="H74" s="231">
        <v>0.15593852532828811</v>
      </c>
      <c r="I74" s="231">
        <v>0.20200648874486399</v>
      </c>
      <c r="J74" s="231">
        <v>0.21161692022271761</v>
      </c>
      <c r="K74" s="231">
        <v>0.24718248117367431</v>
      </c>
      <c r="L74" s="231">
        <v>0.258838971900543</v>
      </c>
      <c r="M74" s="231">
        <v>0.25949402793007909</v>
      </c>
      <c r="N74" s="231">
        <v>0.26097153295843212</v>
      </c>
      <c r="O74" s="231">
        <v>0.27843231561198373</v>
      </c>
      <c r="P74" s="231">
        <v>0.2322684038296661</v>
      </c>
      <c r="Q74" s="231">
        <v>9.8833085969731935E-2</v>
      </c>
      <c r="R74" s="231">
        <v>7.8977220109094359E-2</v>
      </c>
      <c r="S74" s="231">
        <v>9.163347862368558E-2</v>
      </c>
      <c r="T74" s="231">
        <v>0.13078268813990079</v>
      </c>
      <c r="U74" s="231">
        <v>9.7722534271111508E-2</v>
      </c>
      <c r="V74" s="231">
        <v>1.3751922390128511E-2</v>
      </c>
      <c r="W74" s="231">
        <v>1.110274128011192E-3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1.1520423860846819E-2</v>
      </c>
      <c r="C76" s="231">
        <v>1.7337618480912871E-2</v>
      </c>
      <c r="D76" s="231">
        <v>9.4307945218724022E-3</v>
      </c>
      <c r="E76" s="231">
        <v>6.6559553351282028E-3</v>
      </c>
      <c r="F76" s="231">
        <v>3.9983694660283174E-3</v>
      </c>
      <c r="G76" s="231">
        <v>4.1715824508397831E-3</v>
      </c>
      <c r="H76" s="231">
        <v>6.5718348499356266E-3</v>
      </c>
      <c r="I76" s="231">
        <v>9.8896050432898883E-3</v>
      </c>
      <c r="J76" s="231">
        <v>1.1152377460903329E-2</v>
      </c>
      <c r="K76" s="231">
        <v>7.658371049686993E-3</v>
      </c>
      <c r="L76" s="231">
        <v>4.7391327090070554E-3</v>
      </c>
      <c r="M76" s="231">
        <v>3.2394364834131819E-3</v>
      </c>
      <c r="N76" s="231">
        <v>3.1790959129228869E-3</v>
      </c>
      <c r="O76" s="231">
        <v>1.324839978729667</v>
      </c>
      <c r="P76" s="231">
        <v>0.32522764504629242</v>
      </c>
      <c r="Q76" s="231">
        <v>0.2588375507198063</v>
      </c>
      <c r="R76" s="231">
        <v>0.12003310479732859</v>
      </c>
      <c r="S76" s="231">
        <v>0.25175352707046522</v>
      </c>
      <c r="T76" s="231">
        <v>0.27553350066767701</v>
      </c>
      <c r="U76" s="231">
        <v>0.26987272765941878</v>
      </c>
      <c r="V76" s="231">
        <v>7.836773088629824E-3</v>
      </c>
      <c r="W76" s="231">
        <v>2.2250587049802659E-5</v>
      </c>
      <c r="DA76" s="73" t="s">
        <v>1518</v>
      </c>
    </row>
    <row r="77" spans="1:105" ht="12" customHeight="1" x14ac:dyDescent="0.25">
      <c r="A77" s="147" t="s">
        <v>79</v>
      </c>
      <c r="B77" s="231">
        <v>0.36641099249639381</v>
      </c>
      <c r="C77" s="231">
        <v>0.47987527476637359</v>
      </c>
      <c r="D77" s="231">
        <v>0.25815009530270389</v>
      </c>
      <c r="E77" s="231">
        <v>0.4466137600452148</v>
      </c>
      <c r="F77" s="231">
        <v>0.58960561754403806</v>
      </c>
      <c r="G77" s="231">
        <v>0.54564001081873514</v>
      </c>
      <c r="H77" s="231">
        <v>0.664417635610142</v>
      </c>
      <c r="I77" s="231">
        <v>0.8977983201721409</v>
      </c>
      <c r="J77" s="231">
        <v>1.345439373433474</v>
      </c>
      <c r="K77" s="231">
        <v>0.70018827664842531</v>
      </c>
      <c r="L77" s="231">
        <v>0.4509218882049873</v>
      </c>
      <c r="M77" s="231">
        <v>0.53969107211920109</v>
      </c>
      <c r="N77" s="231">
        <v>0.50654546164657221</v>
      </c>
      <c r="O77" s="231">
        <v>0.54866701321756939</v>
      </c>
      <c r="P77" s="231">
        <v>0.51673939411719205</v>
      </c>
      <c r="Q77" s="231">
        <v>0.31456311523513741</v>
      </c>
      <c r="R77" s="231">
        <v>0.29370374545550471</v>
      </c>
      <c r="S77" s="231">
        <v>0.32209210751040918</v>
      </c>
      <c r="T77" s="231">
        <v>0.55842669766343744</v>
      </c>
      <c r="U77" s="231">
        <v>0.58809840919978495</v>
      </c>
      <c r="V77" s="231">
        <v>8.4635136641347045E-2</v>
      </c>
      <c r="W77" s="231">
        <v>5.1495604445714162E-3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45.29601824867936</v>
      </c>
      <c r="C79" s="263">
        <f t="shared" si="2"/>
        <v>70.192378737554037</v>
      </c>
      <c r="D79" s="263">
        <f t="shared" si="2"/>
        <v>24.21581565393361</v>
      </c>
      <c r="E79" s="263">
        <f t="shared" si="2"/>
        <v>24.533908293155701</v>
      </c>
      <c r="F79" s="263">
        <f t="shared" si="2"/>
        <v>23.450567610070244</v>
      </c>
      <c r="G79" s="263">
        <f t="shared" si="2"/>
        <v>23.065536100890974</v>
      </c>
      <c r="H79" s="263">
        <f t="shared" si="2"/>
        <v>28.926511532780268</v>
      </c>
      <c r="I79" s="263">
        <f t="shared" si="2"/>
        <v>54.088186562648211</v>
      </c>
      <c r="J79" s="263">
        <f t="shared" si="2"/>
        <v>67.086179124153119</v>
      </c>
      <c r="K79" s="263">
        <f t="shared" si="2"/>
        <v>48.950457189695527</v>
      </c>
      <c r="L79" s="263">
        <f t="shared" si="2"/>
        <v>41.552210643054835</v>
      </c>
      <c r="M79" s="263">
        <f t="shared" si="2"/>
        <v>47.592998662858662</v>
      </c>
      <c r="N79" s="263">
        <f t="shared" si="2"/>
        <v>38.741505964814628</v>
      </c>
      <c r="O79" s="263">
        <f t="shared" si="2"/>
        <v>71.615854115529331</v>
      </c>
      <c r="P79" s="263">
        <f t="shared" si="2"/>
        <v>48.994563014963838</v>
      </c>
      <c r="Q79" s="263">
        <f t="shared" si="2"/>
        <v>18.247585797477942</v>
      </c>
      <c r="R79" s="263">
        <f t="shared" si="2"/>
        <v>11.607753707423337</v>
      </c>
      <c r="S79" s="263">
        <f t="shared" si="2"/>
        <v>19.06168429918521</v>
      </c>
      <c r="T79" s="263">
        <f t="shared" si="2"/>
        <v>26.708557822858868</v>
      </c>
      <c r="U79" s="263">
        <f t="shared" si="2"/>
        <v>27.666763062077059</v>
      </c>
      <c r="V79" s="263">
        <f t="shared" si="2"/>
        <v>1.9386959629815774</v>
      </c>
      <c r="W79" s="263">
        <f t="shared" si="2"/>
        <v>0.11091827839179436</v>
      </c>
      <c r="DA79" s="70"/>
    </row>
    <row r="80" spans="1:105" ht="12" customHeight="1" x14ac:dyDescent="0.25">
      <c r="A80" s="60" t="s">
        <v>1523</v>
      </c>
      <c r="B80" s="264">
        <v>43.454396631609789</v>
      </c>
      <c r="C80" s="264">
        <v>67.953639654351988</v>
      </c>
      <c r="D80" s="264">
        <v>22.571608794998021</v>
      </c>
      <c r="E80" s="264">
        <v>22.519715861391258</v>
      </c>
      <c r="F80" s="264">
        <v>21.584013428295339</v>
      </c>
      <c r="G80" s="264">
        <v>21.35191184274677</v>
      </c>
      <c r="H80" s="264">
        <v>26.790392912528961</v>
      </c>
      <c r="I80" s="264">
        <v>51.298394732271767</v>
      </c>
      <c r="J80" s="264">
        <v>63.950257843439488</v>
      </c>
      <c r="K80" s="264">
        <v>45.943529945902512</v>
      </c>
      <c r="L80" s="264">
        <v>38.844706173118723</v>
      </c>
      <c r="M80" s="264">
        <v>44.971346554267761</v>
      </c>
      <c r="N80" s="264">
        <v>36.192239099394968</v>
      </c>
      <c r="O80" s="264">
        <v>69.02048669637486</v>
      </c>
      <c r="P80" s="264">
        <v>46.129231873961928</v>
      </c>
      <c r="Q80" s="264">
        <v>17.038100042818481</v>
      </c>
      <c r="R80" s="264">
        <v>10.62466683942781</v>
      </c>
      <c r="S80" s="264">
        <v>17.94296751916745</v>
      </c>
      <c r="T80" s="264">
        <v>24.86664732853809</v>
      </c>
      <c r="U80" s="264">
        <v>25.731034697538689</v>
      </c>
      <c r="V80" s="264">
        <v>1.5169230947724019</v>
      </c>
      <c r="W80" s="264">
        <v>6.8890700245532857E-2</v>
      </c>
      <c r="DA80" s="72" t="s">
        <v>1524</v>
      </c>
    </row>
    <row r="81" spans="1:105" ht="12" customHeight="1" x14ac:dyDescent="0.25">
      <c r="A81" s="59" t="s">
        <v>30</v>
      </c>
      <c r="B81" s="232">
        <v>34.269410187337151</v>
      </c>
      <c r="C81" s="232">
        <v>52.091778188481953</v>
      </c>
      <c r="D81" s="232">
        <v>16.765263737739861</v>
      </c>
      <c r="E81" s="232">
        <v>14.932218330541721</v>
      </c>
      <c r="F81" s="232">
        <v>14.9566150603476</v>
      </c>
      <c r="G81" s="232">
        <v>16.289421404555512</v>
      </c>
      <c r="H81" s="232">
        <v>20.57421940063146</v>
      </c>
      <c r="I81" s="232">
        <v>43.402314886327609</v>
      </c>
      <c r="J81" s="232">
        <v>55.047282976684343</v>
      </c>
      <c r="K81" s="232">
        <v>37.961752787902441</v>
      </c>
      <c r="L81" s="232">
        <v>30.209596750954201</v>
      </c>
      <c r="M81" s="232">
        <v>36.329744982222948</v>
      </c>
      <c r="N81" s="232">
        <v>27.797462267133682</v>
      </c>
      <c r="O81" s="232">
        <v>25.166184959103081</v>
      </c>
      <c r="P81" s="232">
        <v>30.099389527530619</v>
      </c>
      <c r="Q81" s="232">
        <v>5.8322112340577617</v>
      </c>
      <c r="R81" s="232">
        <v>3.5846705949807531</v>
      </c>
      <c r="S81" s="232">
        <v>7.2448319296597106</v>
      </c>
      <c r="T81" s="232">
        <v>11.46028273550672</v>
      </c>
      <c r="U81" s="232">
        <v>13.724550071858671</v>
      </c>
      <c r="V81" s="232">
        <v>0.46056048856049681</v>
      </c>
      <c r="W81" s="232">
        <v>0</v>
      </c>
      <c r="DA81" s="71" t="s">
        <v>1525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0</v>
      </c>
      <c r="T82" s="297">
        <v>0</v>
      </c>
      <c r="U82" s="297">
        <v>0</v>
      </c>
      <c r="V82" s="297">
        <v>0</v>
      </c>
      <c r="W82" s="297">
        <v>0</v>
      </c>
      <c r="DA82" s="122" t="s">
        <v>1526</v>
      </c>
    </row>
    <row r="83" spans="1:105" ht="12" customHeight="1" x14ac:dyDescent="0.25">
      <c r="A83" s="59" t="s">
        <v>160</v>
      </c>
      <c r="B83" s="297">
        <v>1.188645368951103</v>
      </c>
      <c r="C83" s="297">
        <v>1.345702549775136</v>
      </c>
      <c r="D83" s="297">
        <v>0.80892777633144808</v>
      </c>
      <c r="E83" s="297">
        <v>0.88394431398106366</v>
      </c>
      <c r="F83" s="297">
        <v>1.0189201955431531</v>
      </c>
      <c r="G83" s="297">
        <v>0.63628867703156533</v>
      </c>
      <c r="H83" s="297">
        <v>0.79096925109055061</v>
      </c>
      <c r="I83" s="297">
        <v>1.4475685935242211</v>
      </c>
      <c r="J83" s="297">
        <v>1.4641097772181939</v>
      </c>
      <c r="K83" s="297">
        <v>0.46495738101685991</v>
      </c>
      <c r="L83" s="297">
        <v>0.81626158861691589</v>
      </c>
      <c r="M83" s="297">
        <v>0.81285947415141724</v>
      </c>
      <c r="N83" s="297">
        <v>0.36866973485724858</v>
      </c>
      <c r="O83" s="297">
        <v>0.36675093385183433</v>
      </c>
      <c r="P83" s="297">
        <v>0.39305760147324842</v>
      </c>
      <c r="Q83" s="297">
        <v>0.19854859560391569</v>
      </c>
      <c r="R83" s="297">
        <v>0.15789010478614571</v>
      </c>
      <c r="S83" s="297">
        <v>0.18974897669168911</v>
      </c>
      <c r="T83" s="297">
        <v>0.24995885806677251</v>
      </c>
      <c r="U83" s="297">
        <v>5.772712853106704E-2</v>
      </c>
      <c r="V83" s="297">
        <v>2.1380943351871199E-3</v>
      </c>
      <c r="W83" s="297">
        <v>1.4122088178194941E-4</v>
      </c>
      <c r="DA83" s="122" t="s">
        <v>1527</v>
      </c>
    </row>
    <row r="84" spans="1:105" ht="12" customHeight="1" x14ac:dyDescent="0.25">
      <c r="A84" s="59" t="s">
        <v>70</v>
      </c>
      <c r="B84" s="297">
        <v>1.151130785660577</v>
      </c>
      <c r="C84" s="297">
        <v>3.050697150692105</v>
      </c>
      <c r="D84" s="297">
        <v>0.51513993457858198</v>
      </c>
      <c r="E84" s="297">
        <v>0.84034195109594612</v>
      </c>
      <c r="F84" s="297">
        <v>0.48454004787046517</v>
      </c>
      <c r="G84" s="297">
        <v>0.40450836815952962</v>
      </c>
      <c r="H84" s="297">
        <v>0</v>
      </c>
      <c r="I84" s="297">
        <v>0</v>
      </c>
      <c r="J84" s="297">
        <v>0.35558394016653638</v>
      </c>
      <c r="K84" s="297">
        <v>0</v>
      </c>
      <c r="L84" s="297">
        <v>0.39104346235367238</v>
      </c>
      <c r="M84" s="297">
        <v>0.38665807120126849</v>
      </c>
      <c r="N84" s="297">
        <v>0.34852241949230772</v>
      </c>
      <c r="O84" s="297">
        <v>0.35230750906849778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1528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0</v>
      </c>
      <c r="H85" s="297">
        <v>0</v>
      </c>
      <c r="I85" s="297">
        <v>0</v>
      </c>
      <c r="J85" s="297">
        <v>0</v>
      </c>
      <c r="K85" s="297">
        <v>0</v>
      </c>
      <c r="L85" s="297">
        <v>0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0</v>
      </c>
      <c r="S85" s="297">
        <v>0</v>
      </c>
      <c r="T85" s="297">
        <v>0</v>
      </c>
      <c r="U85" s="297">
        <v>0</v>
      </c>
      <c r="V85" s="297">
        <v>0</v>
      </c>
      <c r="W85" s="297">
        <v>0</v>
      </c>
      <c r="DA85" s="122" t="s">
        <v>1529</v>
      </c>
    </row>
    <row r="86" spans="1:105" ht="12" customHeight="1" x14ac:dyDescent="0.25">
      <c r="A86" s="59" t="s">
        <v>162</v>
      </c>
      <c r="B86" s="297">
        <v>6.5333344747312392</v>
      </c>
      <c r="C86" s="297">
        <v>11.00422014106902</v>
      </c>
      <c r="D86" s="297">
        <v>4.2167511744937203</v>
      </c>
      <c r="E86" s="297">
        <v>5.6547359660348917</v>
      </c>
      <c r="F86" s="297">
        <v>4.9862052122324512</v>
      </c>
      <c r="G86" s="297">
        <v>3.8809096613272782</v>
      </c>
      <c r="H86" s="297">
        <v>5.205811808595965</v>
      </c>
      <c r="I86" s="297">
        <v>6.1475466227113724</v>
      </c>
      <c r="J86" s="297">
        <v>6.7286747208325499</v>
      </c>
      <c r="K86" s="297">
        <v>7.2909274427537429</v>
      </c>
      <c r="L86" s="297">
        <v>7.2942524940235014</v>
      </c>
      <c r="M86" s="297">
        <v>7.35032503222026</v>
      </c>
      <c r="N86" s="297">
        <v>7.5851836937650958</v>
      </c>
      <c r="O86" s="297">
        <v>7.4910829042076754</v>
      </c>
      <c r="P86" s="297">
        <v>6.5147206712268169</v>
      </c>
      <c r="Q86" s="297">
        <v>3.0415955071238141</v>
      </c>
      <c r="R86" s="297">
        <v>2.7311628764071578</v>
      </c>
      <c r="S86" s="297">
        <v>2.8041830473706399</v>
      </c>
      <c r="T86" s="297">
        <v>4.2347072444428946</v>
      </c>
      <c r="U86" s="297">
        <v>3.1764905180769389</v>
      </c>
      <c r="V86" s="297">
        <v>0.67153727205816205</v>
      </c>
      <c r="W86" s="297">
        <v>6.7398765993112134E-2</v>
      </c>
      <c r="DA86" s="122" t="s">
        <v>1530</v>
      </c>
    </row>
    <row r="87" spans="1:105" ht="12" customHeight="1" x14ac:dyDescent="0.25">
      <c r="A87" s="59" t="s">
        <v>73</v>
      </c>
      <c r="B87" s="297">
        <v>0.31187581492972227</v>
      </c>
      <c r="C87" s="297">
        <v>0.46124162433376947</v>
      </c>
      <c r="D87" s="297">
        <v>0.26552617185441962</v>
      </c>
      <c r="E87" s="297">
        <v>0.20847529973764109</v>
      </c>
      <c r="F87" s="297">
        <v>0.13773291230167159</v>
      </c>
      <c r="G87" s="297">
        <v>0.14078373167288971</v>
      </c>
      <c r="H87" s="297">
        <v>0.21939245221098161</v>
      </c>
      <c r="I87" s="297">
        <v>0.30096462970856869</v>
      </c>
      <c r="J87" s="297">
        <v>0.35460642853787788</v>
      </c>
      <c r="K87" s="297">
        <v>0.2258923342294715</v>
      </c>
      <c r="L87" s="297">
        <v>0.13355187717043521</v>
      </c>
      <c r="M87" s="297">
        <v>9.1758994471870206E-2</v>
      </c>
      <c r="N87" s="297">
        <v>9.2400984146645798E-2</v>
      </c>
      <c r="O87" s="297">
        <v>35.644160390143767</v>
      </c>
      <c r="P87" s="297">
        <v>9.1220640737312468</v>
      </c>
      <c r="Q87" s="297">
        <v>7.9657447060329876</v>
      </c>
      <c r="R87" s="297">
        <v>4.1509432632537537</v>
      </c>
      <c r="S87" s="297">
        <v>7.7042035654454066</v>
      </c>
      <c r="T87" s="297">
        <v>8.9216984905216972</v>
      </c>
      <c r="U87" s="297">
        <v>8.7722669790720129</v>
      </c>
      <c r="V87" s="297">
        <v>0.38268723981855662</v>
      </c>
      <c r="W87" s="297">
        <v>1.350713370638772E-3</v>
      </c>
      <c r="DA87" s="122" t="s">
        <v>1531</v>
      </c>
    </row>
    <row r="88" spans="1:105" ht="12" customHeight="1" x14ac:dyDescent="0.25">
      <c r="A88" s="60" t="s">
        <v>1532</v>
      </c>
      <c r="B88" s="264">
        <v>1.841621617069569</v>
      </c>
      <c r="C88" s="264">
        <v>2.2387390832020482</v>
      </c>
      <c r="D88" s="264">
        <v>1.644206858935588</v>
      </c>
      <c r="E88" s="264">
        <v>2.014192431764442</v>
      </c>
      <c r="F88" s="264">
        <v>1.8665541817749041</v>
      </c>
      <c r="G88" s="264">
        <v>1.7136242581442049</v>
      </c>
      <c r="H88" s="264">
        <v>2.1361186202513078</v>
      </c>
      <c r="I88" s="264">
        <v>2.7897918303764411</v>
      </c>
      <c r="J88" s="264">
        <v>3.1359212807136361</v>
      </c>
      <c r="K88" s="264">
        <v>3.0069272437930121</v>
      </c>
      <c r="L88" s="264">
        <v>2.7075044699361088</v>
      </c>
      <c r="M88" s="264">
        <v>2.621652108590903</v>
      </c>
      <c r="N88" s="264">
        <v>2.5492668654196589</v>
      </c>
      <c r="O88" s="264">
        <v>2.595367419154468</v>
      </c>
      <c r="P88" s="264">
        <v>2.8653311410019122</v>
      </c>
      <c r="Q88" s="264">
        <v>1.20948575465946</v>
      </c>
      <c r="R88" s="264">
        <v>0.98308686799552614</v>
      </c>
      <c r="S88" s="264">
        <v>1.1187167800177591</v>
      </c>
      <c r="T88" s="264">
        <v>1.8419104943207769</v>
      </c>
      <c r="U88" s="264">
        <v>1.9357283645383689</v>
      </c>
      <c r="V88" s="264">
        <v>0.42177286820917542</v>
      </c>
      <c r="W88" s="264">
        <v>4.2027578146261492E-2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6.7989046402005755</v>
      </c>
      <c r="C89" s="263">
        <f t="shared" si="3"/>
        <v>9.9548665119880617</v>
      </c>
      <c r="D89" s="263">
        <f t="shared" si="3"/>
        <v>4.2577821141928576</v>
      </c>
      <c r="E89" s="263">
        <f t="shared" si="3"/>
        <v>4.6439065560960753</v>
      </c>
      <c r="F89" s="263">
        <f t="shared" si="3"/>
        <v>4.3842524143754735</v>
      </c>
      <c r="G89" s="263">
        <f t="shared" si="3"/>
        <v>4.1968337815383894</v>
      </c>
      <c r="H89" s="263">
        <f t="shared" si="3"/>
        <v>5.250313387394085</v>
      </c>
      <c r="I89" s="263">
        <f t="shared" si="3"/>
        <v>8.6795667601053879</v>
      </c>
      <c r="J89" s="263">
        <f t="shared" si="3"/>
        <v>10.458654930957083</v>
      </c>
      <c r="K89" s="263">
        <f t="shared" si="3"/>
        <v>8.3106815302401102</v>
      </c>
      <c r="L89" s="263">
        <f t="shared" si="3"/>
        <v>7.2019981519818339</v>
      </c>
      <c r="M89" s="263">
        <f t="shared" si="3"/>
        <v>7.796543832545809</v>
      </c>
      <c r="N89" s="263">
        <f t="shared" si="3"/>
        <v>6.7390296613375682</v>
      </c>
      <c r="O89" s="263">
        <f t="shared" si="3"/>
        <v>9.6332619616046191</v>
      </c>
      <c r="P89" s="263">
        <f t="shared" si="3"/>
        <v>8.0492471380884467</v>
      </c>
      <c r="Q89" s="263">
        <f t="shared" si="3"/>
        <v>2.996835099680657</v>
      </c>
      <c r="R89" s="263">
        <f t="shared" si="3"/>
        <v>2.1434478640657399</v>
      </c>
      <c r="S89" s="263">
        <f t="shared" si="3"/>
        <v>3.0368057361092911</v>
      </c>
      <c r="T89" s="263">
        <f t="shared" si="3"/>
        <v>4.5668939231144012</v>
      </c>
      <c r="U89" s="263">
        <f t="shared" si="3"/>
        <v>4.7535789755189715</v>
      </c>
      <c r="V89" s="263">
        <f t="shared" si="3"/>
        <v>0.61120915943989829</v>
      </c>
      <c r="W89" s="263">
        <f t="shared" si="3"/>
        <v>5.2135369963341054E-2</v>
      </c>
      <c r="DA89" s="70"/>
    </row>
    <row r="90" spans="1:105" ht="12" customHeight="1" x14ac:dyDescent="0.25">
      <c r="A90" s="60" t="s">
        <v>1535</v>
      </c>
      <c r="B90" s="264">
        <v>4.8514113064547244</v>
      </c>
      <c r="C90" s="264">
        <v>7.5874260996247953</v>
      </c>
      <c r="D90" s="264">
        <v>2.5190525796365208</v>
      </c>
      <c r="E90" s="264">
        <v>2.5139216029522422</v>
      </c>
      <c r="F90" s="264">
        <v>2.4103931848849318</v>
      </c>
      <c r="G90" s="264">
        <v>2.3846961587234698</v>
      </c>
      <c r="H90" s="264">
        <v>2.991392915093475</v>
      </c>
      <c r="I90" s="264">
        <v>5.7293945087381237</v>
      </c>
      <c r="J90" s="264">
        <v>7.1424548316883474</v>
      </c>
      <c r="K90" s="264">
        <v>5.1308911172323457</v>
      </c>
      <c r="L90" s="264">
        <v>4.3388438224415768</v>
      </c>
      <c r="M90" s="264">
        <v>5.0241773716189631</v>
      </c>
      <c r="N90" s="264">
        <v>4.0432097489693142</v>
      </c>
      <c r="O90" s="264">
        <v>6.8886912525209176</v>
      </c>
      <c r="P90" s="264">
        <v>5.0191929486969347</v>
      </c>
      <c r="Q90" s="264">
        <v>1.7178180515380861</v>
      </c>
      <c r="R90" s="264">
        <v>1.1038449922440801</v>
      </c>
      <c r="S90" s="264">
        <v>1.853775817671975</v>
      </c>
      <c r="T90" s="264">
        <v>2.6190951050520201</v>
      </c>
      <c r="U90" s="264">
        <v>2.7065688563176908</v>
      </c>
      <c r="V90" s="264">
        <v>0.16518928131788391</v>
      </c>
      <c r="W90" s="264">
        <v>7.6916973246769936E-3</v>
      </c>
      <c r="DA90" s="72" t="s">
        <v>1536</v>
      </c>
    </row>
    <row r="91" spans="1:105" ht="12" customHeight="1" x14ac:dyDescent="0.25">
      <c r="A91" s="59" t="s">
        <v>30</v>
      </c>
      <c r="B91" s="232">
        <v>3.853622850524383</v>
      </c>
      <c r="C91" s="232">
        <v>5.8561042271362744</v>
      </c>
      <c r="D91" s="232">
        <v>1.8933212783414479</v>
      </c>
      <c r="E91" s="232">
        <v>1.68248942220029</v>
      </c>
      <c r="F91" s="232">
        <v>1.6810058501064431</v>
      </c>
      <c r="G91" s="232">
        <v>1.8313651422901489</v>
      </c>
      <c r="H91" s="232">
        <v>2.3162686042078811</v>
      </c>
      <c r="I91" s="232">
        <v>4.8761081504722696</v>
      </c>
      <c r="J91" s="232">
        <v>6.1823839133756753</v>
      </c>
      <c r="K91" s="232">
        <v>4.2604480535163622</v>
      </c>
      <c r="L91" s="232">
        <v>3.3859678076054611</v>
      </c>
      <c r="M91" s="232">
        <v>4.0670401084497447</v>
      </c>
      <c r="N91" s="232">
        <v>3.113337242019607</v>
      </c>
      <c r="O91" s="232">
        <v>5.1941629703785459</v>
      </c>
      <c r="P91" s="232">
        <v>4.0823076354338674</v>
      </c>
      <c r="Q91" s="232">
        <v>1.1043083484202949</v>
      </c>
      <c r="R91" s="232">
        <v>0.61122793374700046</v>
      </c>
      <c r="S91" s="232">
        <v>1.311710504803534</v>
      </c>
      <c r="T91" s="232">
        <v>1.882450092502892</v>
      </c>
      <c r="U91" s="232">
        <v>2.1903973453811769</v>
      </c>
      <c r="V91" s="232">
        <v>6.7075693098961109E-2</v>
      </c>
      <c r="W91" s="232">
        <v>0</v>
      </c>
      <c r="DA91" s="71" t="s">
        <v>1537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DA92" s="122" t="s">
        <v>1538</v>
      </c>
    </row>
    <row r="93" spans="1:105" ht="12" customHeight="1" x14ac:dyDescent="0.25">
      <c r="A93" s="59" t="s">
        <v>160</v>
      </c>
      <c r="B93" s="297">
        <v>0.13366413165326449</v>
      </c>
      <c r="C93" s="297">
        <v>0.15128249916315431</v>
      </c>
      <c r="D93" s="297">
        <v>9.1353180929811789E-2</v>
      </c>
      <c r="E93" s="297">
        <v>9.9598527503801756E-2</v>
      </c>
      <c r="F93" s="297">
        <v>0.11451861284045339</v>
      </c>
      <c r="G93" s="297">
        <v>7.1535806865653376E-2</v>
      </c>
      <c r="H93" s="297">
        <v>8.9048201903525553E-2</v>
      </c>
      <c r="I93" s="297">
        <v>0.16262959788521941</v>
      </c>
      <c r="J93" s="297">
        <v>0.16443479577227649</v>
      </c>
      <c r="K93" s="297">
        <v>5.2182173462565318E-2</v>
      </c>
      <c r="L93" s="297">
        <v>9.1488657873411414E-2</v>
      </c>
      <c r="M93" s="297">
        <v>9.0997943572817763E-2</v>
      </c>
      <c r="N93" s="297">
        <v>4.129129502924659E-2</v>
      </c>
      <c r="O93" s="297">
        <v>7.569538740419561E-2</v>
      </c>
      <c r="P93" s="297">
        <v>5.330945487090101E-2</v>
      </c>
      <c r="Q93" s="297">
        <v>3.759446681425832E-2</v>
      </c>
      <c r="R93" s="297">
        <v>2.692209505739853E-2</v>
      </c>
      <c r="S93" s="297">
        <v>3.4354934444131409E-2</v>
      </c>
      <c r="T93" s="297">
        <v>4.1057894150541487E-2</v>
      </c>
      <c r="U93" s="297">
        <v>9.2130779099415059E-3</v>
      </c>
      <c r="V93" s="297">
        <v>3.1139049702653862E-4</v>
      </c>
      <c r="W93" s="297">
        <v>1.6082743406551029E-5</v>
      </c>
      <c r="DA93" s="122" t="s">
        <v>1539</v>
      </c>
    </row>
    <row r="94" spans="1:105" ht="12" customHeight="1" x14ac:dyDescent="0.25">
      <c r="A94" s="59" t="s">
        <v>70</v>
      </c>
      <c r="B94" s="297">
        <v>0.12944558646658111</v>
      </c>
      <c r="C94" s="297">
        <v>0.34295624187063778</v>
      </c>
      <c r="D94" s="297">
        <v>5.817536870985935E-2</v>
      </c>
      <c r="E94" s="297">
        <v>9.4685626238013243E-2</v>
      </c>
      <c r="F94" s="297">
        <v>5.4458488889007908E-2</v>
      </c>
      <c r="G94" s="297">
        <v>4.5477522301980593E-2</v>
      </c>
      <c r="H94" s="297">
        <v>0</v>
      </c>
      <c r="I94" s="297">
        <v>0</v>
      </c>
      <c r="J94" s="297">
        <v>3.9935784523124643E-2</v>
      </c>
      <c r="K94" s="297">
        <v>0</v>
      </c>
      <c r="L94" s="297">
        <v>4.3829137668389813E-2</v>
      </c>
      <c r="M94" s="297">
        <v>4.3285574523048979E-2</v>
      </c>
      <c r="N94" s="297">
        <v>3.9034780148514199E-2</v>
      </c>
      <c r="O94" s="297">
        <v>7.2714343503542028E-2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1540</v>
      </c>
    </row>
    <row r="95" spans="1:105" ht="12" customHeight="1" x14ac:dyDescent="0.25">
      <c r="A95" s="59" t="s">
        <v>162</v>
      </c>
      <c r="B95" s="297">
        <v>0.73467873781049586</v>
      </c>
      <c r="C95" s="297">
        <v>1.237083131454729</v>
      </c>
      <c r="D95" s="297">
        <v>0.47620275165540232</v>
      </c>
      <c r="E95" s="297">
        <v>0.6371480270101364</v>
      </c>
      <c r="F95" s="297">
        <v>0.56041023304902726</v>
      </c>
      <c r="G95" s="297">
        <v>0.43631768726568748</v>
      </c>
      <c r="H95" s="297">
        <v>0.58607610898206874</v>
      </c>
      <c r="I95" s="297">
        <v>0.6906567603806345</v>
      </c>
      <c r="J95" s="297">
        <v>0.75570033801727132</v>
      </c>
      <c r="K95" s="297">
        <v>0.81826089025341819</v>
      </c>
      <c r="L95" s="297">
        <v>0.81755821929431449</v>
      </c>
      <c r="M95" s="297">
        <v>0.82285374507335163</v>
      </c>
      <c r="N95" s="297">
        <v>0.84954643177194578</v>
      </c>
      <c r="O95" s="297">
        <v>1.546118551234634</v>
      </c>
      <c r="P95" s="297">
        <v>0.88357585839216712</v>
      </c>
      <c r="Q95" s="297">
        <v>0.57591523630353192</v>
      </c>
      <c r="R95" s="297">
        <v>0.46569496343968098</v>
      </c>
      <c r="S95" s="297">
        <v>0.50771037842430977</v>
      </c>
      <c r="T95" s="297">
        <v>0.69558711839858645</v>
      </c>
      <c r="U95" s="297">
        <v>0.50695843302657295</v>
      </c>
      <c r="V95" s="297">
        <v>9.7802197721896231E-2</v>
      </c>
      <c r="W95" s="297">
        <v>7.6756145812704422E-3</v>
      </c>
      <c r="DA95" s="122" t="s">
        <v>1541</v>
      </c>
    </row>
    <row r="96" spans="1:105" ht="12" customHeight="1" x14ac:dyDescent="0.25">
      <c r="A96" s="61" t="s">
        <v>1542</v>
      </c>
      <c r="B96" s="265">
        <v>1.9474933337458511</v>
      </c>
      <c r="C96" s="265">
        <v>2.3674404123632669</v>
      </c>
      <c r="D96" s="265">
        <v>1.7387295345563369</v>
      </c>
      <c r="E96" s="265">
        <v>2.1299849531438331</v>
      </c>
      <c r="F96" s="265">
        <v>1.9738592294905419</v>
      </c>
      <c r="G96" s="265">
        <v>1.81213762281492</v>
      </c>
      <c r="H96" s="265">
        <v>2.25892047230061</v>
      </c>
      <c r="I96" s="265">
        <v>2.9501722513672641</v>
      </c>
      <c r="J96" s="265">
        <v>3.3162000992687362</v>
      </c>
      <c r="K96" s="265">
        <v>3.179790413007765</v>
      </c>
      <c r="L96" s="265">
        <v>2.8631543295402571</v>
      </c>
      <c r="M96" s="265">
        <v>2.7723664609268459</v>
      </c>
      <c r="N96" s="265">
        <v>2.695819912368254</v>
      </c>
      <c r="O96" s="265">
        <v>2.744570709083701</v>
      </c>
      <c r="P96" s="265">
        <v>3.0300541893915112</v>
      </c>
      <c r="Q96" s="265">
        <v>1.2790170481425709</v>
      </c>
      <c r="R96" s="265">
        <v>1.0396028718216599</v>
      </c>
      <c r="S96" s="265">
        <v>1.1830299184373161</v>
      </c>
      <c r="T96" s="265">
        <v>1.9477988180623811</v>
      </c>
      <c r="U96" s="265">
        <v>2.0470101192012802</v>
      </c>
      <c r="V96" s="265">
        <v>0.44601987812201438</v>
      </c>
      <c r="W96" s="265">
        <v>4.4443672638664063E-2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16.75472562658997</v>
      </c>
      <c r="C99" s="225">
        <v>15.8881128955333</v>
      </c>
      <c r="D99" s="225">
        <v>15.07502156003255</v>
      </c>
      <c r="E99" s="225">
        <v>14.25404947646795</v>
      </c>
      <c r="F99" s="225">
        <v>14.939518101058511</v>
      </c>
      <c r="G99" s="225">
        <v>14.25413664477253</v>
      </c>
      <c r="H99" s="225">
        <v>15.348375234338651</v>
      </c>
      <c r="I99" s="225">
        <v>19.625859113543939</v>
      </c>
      <c r="J99" s="225">
        <v>15.426048835238131</v>
      </c>
      <c r="K99" s="225">
        <v>13.207068789816571</v>
      </c>
      <c r="L99" s="225">
        <v>16.9727551512064</v>
      </c>
      <c r="M99" s="225">
        <v>16.735367375595441</v>
      </c>
      <c r="N99" s="225">
        <v>15.055521675550761</v>
      </c>
      <c r="O99" s="225">
        <v>18.148416089312231</v>
      </c>
      <c r="P99" s="225">
        <v>13.094099168396159</v>
      </c>
      <c r="Q99" s="225">
        <v>18.759315416803592</v>
      </c>
      <c r="R99" s="225">
        <v>16.983511869282989</v>
      </c>
      <c r="S99" s="225">
        <v>17.393989055699141</v>
      </c>
      <c r="T99" s="225">
        <v>17.279124223984159</v>
      </c>
      <c r="U99" s="225">
        <v>16.712051480977419</v>
      </c>
      <c r="V99" s="225">
        <v>6.884206197096594</v>
      </c>
      <c r="W99" s="225">
        <v>5.3591553743172646</v>
      </c>
      <c r="DA99" s="89" t="s">
        <v>1544</v>
      </c>
    </row>
    <row r="100" spans="1:105" ht="12" customHeight="1" x14ac:dyDescent="0.25">
      <c r="A100" s="55" t="s">
        <v>92</v>
      </c>
      <c r="B100" s="261">
        <v>0.14224941739814681</v>
      </c>
      <c r="C100" s="261">
        <v>0.1348917823731747</v>
      </c>
      <c r="D100" s="261">
        <v>0.12798854973658269</v>
      </c>
      <c r="E100" s="261">
        <v>0.12101840870201599</v>
      </c>
      <c r="F100" s="261">
        <v>0.1268381108365994</v>
      </c>
      <c r="G100" s="261">
        <v>0.12101914877036</v>
      </c>
      <c r="H100" s="261">
        <v>0.13030935174529329</v>
      </c>
      <c r="I100" s="261">
        <v>0.16662564861159751</v>
      </c>
      <c r="J100" s="261">
        <v>0.13096880894815971</v>
      </c>
      <c r="K100" s="261">
        <v>0.11212943039238819</v>
      </c>
      <c r="L100" s="261">
        <v>0.1441005114446261</v>
      </c>
      <c r="M100" s="261">
        <v>0.14208506377117081</v>
      </c>
      <c r="N100" s="261">
        <v>0.12782299362616439</v>
      </c>
      <c r="O100" s="261">
        <v>0.1540819988901784</v>
      </c>
      <c r="P100" s="261">
        <v>0.1111703061913185</v>
      </c>
      <c r="Q100" s="261">
        <v>0.15926859969598639</v>
      </c>
      <c r="R100" s="261">
        <v>0.1441918371322847</v>
      </c>
      <c r="S100" s="261">
        <v>0.14767683246846139</v>
      </c>
      <c r="T100" s="261">
        <v>0.14670161772659779</v>
      </c>
      <c r="U100" s="261">
        <v>0.1418871093241357</v>
      </c>
      <c r="V100" s="261">
        <v>5.8447648895284122E-2</v>
      </c>
      <c r="W100" s="261">
        <v>4.54998038589986E-2</v>
      </c>
      <c r="DA100" s="67" t="s">
        <v>1545</v>
      </c>
    </row>
    <row r="101" spans="1:105" ht="12" customHeight="1" x14ac:dyDescent="0.25">
      <c r="A101" s="202" t="s">
        <v>93</v>
      </c>
      <c r="B101" s="226">
        <v>0.1594885417927531</v>
      </c>
      <c r="C101" s="226">
        <v>0.15123923924628541</v>
      </c>
      <c r="D101" s="226">
        <v>0.14349940785010751</v>
      </c>
      <c r="E101" s="226">
        <v>0.13568455946600869</v>
      </c>
      <c r="F101" s="226">
        <v>0.14220954792705101</v>
      </c>
      <c r="G101" s="226">
        <v>0.13568538922280629</v>
      </c>
      <c r="H101" s="226">
        <v>0.14610146650826661</v>
      </c>
      <c r="I101" s="226">
        <v>0.18681891432956829</v>
      </c>
      <c r="J101" s="226">
        <v>0.14684084294708541</v>
      </c>
      <c r="K101" s="226">
        <v>0.12571833103034549</v>
      </c>
      <c r="L101" s="226">
        <v>0.16156396885315299</v>
      </c>
      <c r="M101" s="226">
        <v>0.15930427024504351</v>
      </c>
      <c r="N101" s="226">
        <v>0.1433137880906844</v>
      </c>
      <c r="O101" s="226">
        <v>0.17275510697330501</v>
      </c>
      <c r="P101" s="226">
        <v>0.12464297112360791</v>
      </c>
      <c r="Q101" s="226">
        <v>0.17857026892271499</v>
      </c>
      <c r="R101" s="226">
        <v>0.1616663622479331</v>
      </c>
      <c r="S101" s="226">
        <v>0.1655737021477211</v>
      </c>
      <c r="T101" s="226">
        <v>0.16448030169688271</v>
      </c>
      <c r="U101" s="226">
        <v>0.15908232581337911</v>
      </c>
      <c r="V101" s="226">
        <v>6.5530885567234159E-2</v>
      </c>
      <c r="W101" s="226">
        <v>5.1013898700315578E-2</v>
      </c>
      <c r="DA101" s="174" t="s">
        <v>1546</v>
      </c>
    </row>
    <row r="102" spans="1:105" ht="12" customHeight="1" x14ac:dyDescent="0.25">
      <c r="A102" s="202" t="s">
        <v>94</v>
      </c>
      <c r="B102" s="226">
        <v>0.18928832005309071</v>
      </c>
      <c r="C102" s="226">
        <v>0.14516188095216481</v>
      </c>
      <c r="D102" s="226">
        <v>0.2599014235639649</v>
      </c>
      <c r="E102" s="226">
        <v>0.28422111386619631</v>
      </c>
      <c r="F102" s="226">
        <v>0.29095658406139308</v>
      </c>
      <c r="G102" s="226">
        <v>0.26338120078374683</v>
      </c>
      <c r="H102" s="226">
        <v>0.28233457916198118</v>
      </c>
      <c r="I102" s="226">
        <v>0.27096803044076712</v>
      </c>
      <c r="J102" s="226">
        <v>0.19621277706805301</v>
      </c>
      <c r="K102" s="226">
        <v>0.21023692238061631</v>
      </c>
      <c r="L102" s="226">
        <v>0.28311139388663331</v>
      </c>
      <c r="M102" s="226">
        <v>0.24384512603855221</v>
      </c>
      <c r="N102" s="226">
        <v>0.25305655168570113</v>
      </c>
      <c r="O102" s="226">
        <v>0.2037904747254444</v>
      </c>
      <c r="P102" s="226">
        <v>0.20436067820965809</v>
      </c>
      <c r="Q102" s="226">
        <v>0.34161862244980051</v>
      </c>
      <c r="R102" s="226">
        <v>0.36375207522875108</v>
      </c>
      <c r="S102" s="226">
        <v>0.28301691450463462</v>
      </c>
      <c r="T102" s="226">
        <v>0.31439421546541851</v>
      </c>
      <c r="U102" s="226">
        <v>0.30771105589344411</v>
      </c>
      <c r="V102" s="226">
        <v>0.25928562791352572</v>
      </c>
      <c r="W102" s="226">
        <v>0.25769044555808701</v>
      </c>
      <c r="DA102" s="174" t="s">
        <v>1547</v>
      </c>
    </row>
    <row r="103" spans="1:105" ht="12" customHeight="1" x14ac:dyDescent="0.25">
      <c r="A103" s="202" t="s">
        <v>95</v>
      </c>
      <c r="B103" s="226">
        <v>0.1276741748540082</v>
      </c>
      <c r="C103" s="226">
        <v>0.1210704221084979</v>
      </c>
      <c r="D103" s="226">
        <v>0.1148745125095485</v>
      </c>
      <c r="E103" s="226">
        <v>0.1086185501198145</v>
      </c>
      <c r="F103" s="226">
        <v>0.11384195054928251</v>
      </c>
      <c r="G103" s="226">
        <v>0.1086192143588455</v>
      </c>
      <c r="H103" s="226">
        <v>0.11695751915295929</v>
      </c>
      <c r="I103" s="226">
        <v>0.14955275448654881</v>
      </c>
      <c r="J103" s="226">
        <v>0.1175494066683354</v>
      </c>
      <c r="K103" s="226">
        <v>0.1006403594759793</v>
      </c>
      <c r="L103" s="226">
        <v>0.12933560102561731</v>
      </c>
      <c r="M103" s="226">
        <v>0.12752666132395499</v>
      </c>
      <c r="N103" s="226">
        <v>0.1147259197056107</v>
      </c>
      <c r="O103" s="226">
        <v>0.1382943594988392</v>
      </c>
      <c r="P103" s="226">
        <v>9.9779509616669565E-2</v>
      </c>
      <c r="Q103" s="226">
        <v>0.14294952779612119</v>
      </c>
      <c r="R103" s="226">
        <v>0.1294175692475478</v>
      </c>
      <c r="S103" s="226">
        <v>0.13254548296455851</v>
      </c>
      <c r="T103" s="226">
        <v>0.1316701912428046</v>
      </c>
      <c r="U103" s="226">
        <v>0.12734898980061121</v>
      </c>
      <c r="V103" s="226">
        <v>5.2458951898381609E-2</v>
      </c>
      <c r="W103" s="226">
        <v>4.0837776491255758E-2</v>
      </c>
      <c r="DA103" s="174" t="s">
        <v>1548</v>
      </c>
    </row>
    <row r="104" spans="1:105" ht="12" customHeight="1" x14ac:dyDescent="0.25">
      <c r="A104" s="56" t="s">
        <v>96</v>
      </c>
      <c r="B104" s="262">
        <v>0.12811169495474739</v>
      </c>
      <c r="C104" s="262">
        <v>0.12503263131743009</v>
      </c>
      <c r="D104" s="262">
        <v>0.1213119644845929</v>
      </c>
      <c r="E104" s="262">
        <v>0.1198344755158578</v>
      </c>
      <c r="F104" s="262">
        <v>0.1243804547249471</v>
      </c>
      <c r="G104" s="262">
        <v>0.1172463723543881</v>
      </c>
      <c r="H104" s="262">
        <v>0.12604562404371661</v>
      </c>
      <c r="I104" s="262">
        <v>0.14987915020891951</v>
      </c>
      <c r="J104" s="262">
        <v>0.1153176428807708</v>
      </c>
      <c r="K104" s="262">
        <v>0.1036363145579761</v>
      </c>
      <c r="L104" s="262">
        <v>0.13536004475175181</v>
      </c>
      <c r="M104" s="262">
        <v>0.1291234359061357</v>
      </c>
      <c r="N104" s="262">
        <v>0.1203280526628072</v>
      </c>
      <c r="O104" s="262">
        <v>0.13647917287766359</v>
      </c>
      <c r="P104" s="262">
        <v>0.1021987433269301</v>
      </c>
      <c r="Q104" s="262">
        <v>0.15373698564474131</v>
      </c>
      <c r="R104" s="262">
        <v>0.14685752822604309</v>
      </c>
      <c r="S104" s="262">
        <v>0.13795375409651189</v>
      </c>
      <c r="T104" s="262">
        <v>0.14193932221544761</v>
      </c>
      <c r="U104" s="262">
        <v>0.1398130114797364</v>
      </c>
      <c r="V104" s="262">
        <v>9.4065226302071814E-2</v>
      </c>
      <c r="W104" s="262">
        <v>8.8671731036979604E-2</v>
      </c>
      <c r="DA104" s="68" t="s">
        <v>1549</v>
      </c>
    </row>
    <row r="105" spans="1:105" ht="12" customHeight="1" x14ac:dyDescent="0.25">
      <c r="A105" s="37" t="s">
        <v>160</v>
      </c>
      <c r="B105" s="228">
        <v>1.5784611199004459E-2</v>
      </c>
      <c r="C105" s="228">
        <v>1.219139175892736E-2</v>
      </c>
      <c r="D105" s="228">
        <v>1.0455980304890341E-2</v>
      </c>
      <c r="E105" s="228">
        <v>7.2560108219032636E-3</v>
      </c>
      <c r="F105" s="228">
        <v>9.9645691228075883E-3</v>
      </c>
      <c r="G105" s="228">
        <v>7.8814933384172628E-3</v>
      </c>
      <c r="H105" s="228">
        <v>8.0040008876347858E-3</v>
      </c>
      <c r="I105" s="228">
        <v>1.8696731436683298E-2</v>
      </c>
      <c r="J105" s="228">
        <v>1.398832923872232E-2</v>
      </c>
      <c r="K105" s="228">
        <v>3.2058687225897851E-3</v>
      </c>
      <c r="L105" s="228">
        <v>7.1310831667111638E-3</v>
      </c>
      <c r="M105" s="228">
        <v>7.992487504541625E-3</v>
      </c>
      <c r="N105" s="228">
        <v>3.0331473243186101E-3</v>
      </c>
      <c r="O105" s="228">
        <v>4.9478663293767381E-3</v>
      </c>
      <c r="P105" s="228">
        <v>3.12438179910992E-3</v>
      </c>
      <c r="Q105" s="228">
        <v>4.5694848087007344E-3</v>
      </c>
      <c r="R105" s="228">
        <v>3.1753781697931851E-3</v>
      </c>
      <c r="S105" s="228">
        <v>4.957030014825471E-3</v>
      </c>
      <c r="T105" s="228">
        <v>3.6319010206000528E-3</v>
      </c>
      <c r="U105" s="228">
        <v>8.6675644864386532E-4</v>
      </c>
      <c r="V105" s="228">
        <v>1.4236579074700919E-5</v>
      </c>
      <c r="W105" s="228">
        <v>2.3200736539423229E-6</v>
      </c>
      <c r="DA105" s="69" t="s">
        <v>1550</v>
      </c>
    </row>
    <row r="106" spans="1:105" ht="12" customHeight="1" x14ac:dyDescent="0.25">
      <c r="A106" s="37" t="s">
        <v>162</v>
      </c>
      <c r="B106" s="228">
        <v>8.6759387795946497E-2</v>
      </c>
      <c r="C106" s="228">
        <v>9.9692728354916674E-2</v>
      </c>
      <c r="D106" s="228">
        <v>5.4504578185066682E-2</v>
      </c>
      <c r="E106" s="228">
        <v>4.6417884832317381E-2</v>
      </c>
      <c r="F106" s="228">
        <v>4.8762785069058401E-2</v>
      </c>
      <c r="G106" s="228">
        <v>4.8071519652757792E-2</v>
      </c>
      <c r="H106" s="228">
        <v>5.2678814352660149E-2</v>
      </c>
      <c r="I106" s="228">
        <v>7.9401438186425255E-2</v>
      </c>
      <c r="J106" s="228">
        <v>6.4286789692851537E-2</v>
      </c>
      <c r="K106" s="228">
        <v>5.0270749969120718E-2</v>
      </c>
      <c r="L106" s="228">
        <v>6.3724572979121014E-2</v>
      </c>
      <c r="M106" s="228">
        <v>7.2272493392131668E-2</v>
      </c>
      <c r="N106" s="228">
        <v>6.2405392821619061E-2</v>
      </c>
      <c r="O106" s="228">
        <v>0.101062801621312</v>
      </c>
      <c r="P106" s="228">
        <v>5.178496641503464E-2</v>
      </c>
      <c r="Q106" s="228">
        <v>7.0000618346053797E-2</v>
      </c>
      <c r="R106" s="228">
        <v>5.492728621365657E-2</v>
      </c>
      <c r="S106" s="228">
        <v>7.325688799611775E-2</v>
      </c>
      <c r="T106" s="228">
        <v>6.1530276150189731E-2</v>
      </c>
      <c r="U106" s="228">
        <v>4.7694103459824229E-2</v>
      </c>
      <c r="V106" s="228">
        <v>4.4714554067738421E-3</v>
      </c>
      <c r="W106" s="228">
        <v>1.107273225572156E-3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1553</v>
      </c>
    </row>
    <row r="109" spans="1:105" ht="12" customHeight="1" x14ac:dyDescent="0.25">
      <c r="A109" s="37" t="s">
        <v>38</v>
      </c>
      <c r="B109" s="228">
        <v>2.55676959597964E-2</v>
      </c>
      <c r="C109" s="228">
        <v>1.3148511203586059E-2</v>
      </c>
      <c r="D109" s="228">
        <v>5.6351405994635853E-2</v>
      </c>
      <c r="E109" s="228">
        <v>6.6160579861637162E-2</v>
      </c>
      <c r="F109" s="228">
        <v>6.5653100533081071E-2</v>
      </c>
      <c r="G109" s="228">
        <v>6.1293359363213E-2</v>
      </c>
      <c r="H109" s="228">
        <v>6.5362808803421629E-2</v>
      </c>
      <c r="I109" s="228">
        <v>5.1780980585810939E-2</v>
      </c>
      <c r="J109" s="228">
        <v>3.7042523949197E-2</v>
      </c>
      <c r="K109" s="228">
        <v>5.0159695866265577E-2</v>
      </c>
      <c r="L109" s="228">
        <v>6.4504388605919644E-2</v>
      </c>
      <c r="M109" s="228">
        <v>4.8858455009462412E-2</v>
      </c>
      <c r="N109" s="228">
        <v>5.4889512516869542E-2</v>
      </c>
      <c r="O109" s="228">
        <v>3.0468504926974851E-2</v>
      </c>
      <c r="P109" s="228">
        <v>4.728939511278555E-2</v>
      </c>
      <c r="Q109" s="228">
        <v>7.9166882489986781E-2</v>
      </c>
      <c r="R109" s="228">
        <v>8.8754863842593401E-2</v>
      </c>
      <c r="S109" s="228">
        <v>5.9739836085568702E-2</v>
      </c>
      <c r="T109" s="228">
        <v>7.6777145044657769E-2</v>
      </c>
      <c r="U109" s="228">
        <v>9.1252151571268286E-2</v>
      </c>
      <c r="V109" s="228">
        <v>8.9579534316223272E-2</v>
      </c>
      <c r="W109" s="228">
        <v>8.7562137737753509E-2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13.275157491305427</v>
      </c>
      <c r="C110" s="263">
        <f t="shared" si="4"/>
        <v>12.888551173576184</v>
      </c>
      <c r="D110" s="263">
        <f t="shared" si="4"/>
        <v>11.147322180544938</v>
      </c>
      <c r="E110" s="263">
        <f t="shared" si="4"/>
        <v>10.195659166077121</v>
      </c>
      <c r="F110" s="263">
        <f t="shared" si="4"/>
        <v>10.748323714898767</v>
      </c>
      <c r="G110" s="263">
        <f t="shared" si="4"/>
        <v>10.382214938525168</v>
      </c>
      <c r="H110" s="263">
        <f t="shared" si="4"/>
        <v>11.19058416301395</v>
      </c>
      <c r="I110" s="263">
        <f t="shared" si="4"/>
        <v>15.115209669752783</v>
      </c>
      <c r="J110" s="263">
        <f t="shared" si="4"/>
        <v>12.031082008909765</v>
      </c>
      <c r="K110" s="263">
        <f t="shared" si="4"/>
        <v>9.922724818180253</v>
      </c>
      <c r="L110" s="263">
        <f t="shared" si="4"/>
        <v>12.635731033592192</v>
      </c>
      <c r="M110" s="263">
        <f t="shared" si="4"/>
        <v>12.774890721843967</v>
      </c>
      <c r="N110" s="263">
        <f t="shared" si="4"/>
        <v>11.191160381142337</v>
      </c>
      <c r="O110" s="263">
        <f t="shared" si="4"/>
        <v>14.392505103909283</v>
      </c>
      <c r="P110" s="263">
        <f t="shared" si="4"/>
        <v>9.8743795089551547</v>
      </c>
      <c r="Q110" s="263">
        <f t="shared" si="4"/>
        <v>13.708382904750055</v>
      </c>
      <c r="R110" s="263">
        <f t="shared" si="4"/>
        <v>11.922454932675365</v>
      </c>
      <c r="S110" s="263">
        <f t="shared" si="4"/>
        <v>13.012935750414137</v>
      </c>
      <c r="T110" s="263">
        <f t="shared" si="4"/>
        <v>12.628803128539639</v>
      </c>
      <c r="U110" s="263">
        <f t="shared" si="4"/>
        <v>12.179902366492044</v>
      </c>
      <c r="V110" s="263">
        <f t="shared" si="4"/>
        <v>3.8129161022677209</v>
      </c>
      <c r="W110" s="263">
        <f t="shared" si="4"/>
        <v>2.4606943282262117</v>
      </c>
      <c r="DA110" s="70"/>
    </row>
    <row r="111" spans="1:105" ht="12" customHeight="1" x14ac:dyDescent="0.25">
      <c r="A111" s="60" t="s">
        <v>1556</v>
      </c>
      <c r="B111" s="264">
        <v>12.32381789010463</v>
      </c>
      <c r="C111" s="264">
        <v>12.158985578108609</v>
      </c>
      <c r="D111" s="264">
        <v>9.8410898859400042</v>
      </c>
      <c r="E111" s="264">
        <v>8.7671991266913025</v>
      </c>
      <c r="F111" s="264">
        <v>9.2860120383511777</v>
      </c>
      <c r="G111" s="264">
        <v>9.0584937155404663</v>
      </c>
      <c r="H111" s="264">
        <v>9.7716056128856614</v>
      </c>
      <c r="I111" s="264">
        <v>13.75335798262606</v>
      </c>
      <c r="J111" s="264">
        <v>11.044940946249019</v>
      </c>
      <c r="K111" s="264">
        <v>8.8661001419236225</v>
      </c>
      <c r="L111" s="264">
        <v>11.212848309079821</v>
      </c>
      <c r="M111" s="264">
        <v>11.54935538561609</v>
      </c>
      <c r="N111" s="264">
        <v>9.9193295629788008</v>
      </c>
      <c r="O111" s="264">
        <v>13.36827947340314</v>
      </c>
      <c r="P111" s="264">
        <v>8.8472881065137816</v>
      </c>
      <c r="Q111" s="264">
        <v>11.991450111680701</v>
      </c>
      <c r="R111" s="264">
        <v>10.09428215325071</v>
      </c>
      <c r="S111" s="264">
        <v>11.590527867548451</v>
      </c>
      <c r="T111" s="264">
        <v>11.04869682574811</v>
      </c>
      <c r="U111" s="264">
        <v>10.633384794163019</v>
      </c>
      <c r="V111" s="264">
        <v>2.509778720166346</v>
      </c>
      <c r="W111" s="264">
        <v>1.165574134641487</v>
      </c>
      <c r="DA111" s="72" t="s">
        <v>1557</v>
      </c>
    </row>
    <row r="112" spans="1:105" ht="12" customHeight="1" x14ac:dyDescent="0.25">
      <c r="A112" s="59" t="s">
        <v>30</v>
      </c>
      <c r="B112" s="232">
        <v>9.7891815859483877</v>
      </c>
      <c r="C112" s="232">
        <v>9.3845114149015512</v>
      </c>
      <c r="D112" s="232">
        <v>7.3965684693288596</v>
      </c>
      <c r="E112" s="232">
        <v>5.8676132842245874</v>
      </c>
      <c r="F112" s="232">
        <v>6.4760557151062379</v>
      </c>
      <c r="G112" s="232">
        <v>6.9566135591779164</v>
      </c>
      <c r="H112" s="232">
        <v>7.5662622518183333</v>
      </c>
      <c r="I112" s="232">
        <v>11.70505205273709</v>
      </c>
      <c r="J112" s="232">
        <v>9.5603076028319958</v>
      </c>
      <c r="K112" s="232">
        <v>7.3619880501995674</v>
      </c>
      <c r="L112" s="232">
        <v>8.7503364858942998</v>
      </c>
      <c r="M112" s="232">
        <v>9.3491308339109889</v>
      </c>
      <c r="N112" s="232">
        <v>7.6380450339387913</v>
      </c>
      <c r="O112" s="232">
        <v>10.07985692391305</v>
      </c>
      <c r="P112" s="232">
        <v>7.1958484480022049</v>
      </c>
      <c r="Q112" s="232">
        <v>7.7087666276051374</v>
      </c>
      <c r="R112" s="232">
        <v>5.5894688715735708</v>
      </c>
      <c r="S112" s="232">
        <v>8.2013245696420238</v>
      </c>
      <c r="T112" s="232">
        <v>7.941147429716124</v>
      </c>
      <c r="U112" s="232">
        <v>8.6054850484163552</v>
      </c>
      <c r="V112" s="232">
        <v>1.019104543812527</v>
      </c>
      <c r="W112" s="232">
        <v>0</v>
      </c>
      <c r="DA112" s="71" t="s">
        <v>1558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1559</v>
      </c>
    </row>
    <row r="114" spans="1:105" ht="12" customHeight="1" x14ac:dyDescent="0.25">
      <c r="A114" s="59" t="s">
        <v>160</v>
      </c>
      <c r="B114" s="297">
        <v>0.33954087024989182</v>
      </c>
      <c r="C114" s="297">
        <v>0.2424329016708292</v>
      </c>
      <c r="D114" s="297">
        <v>0.35688610557963762</v>
      </c>
      <c r="E114" s="297">
        <v>0.34734580518565961</v>
      </c>
      <c r="F114" s="297">
        <v>0.44118163962635598</v>
      </c>
      <c r="G114" s="297">
        <v>0.27173552259819811</v>
      </c>
      <c r="H114" s="297">
        <v>0.2908825200285251</v>
      </c>
      <c r="I114" s="297">
        <v>0.39039083010860332</v>
      </c>
      <c r="J114" s="297">
        <v>0.25427848710441231</v>
      </c>
      <c r="K114" s="297">
        <v>9.016998509060016E-2</v>
      </c>
      <c r="L114" s="297">
        <v>0.23643359491990029</v>
      </c>
      <c r="M114" s="297">
        <v>0.20918202363226951</v>
      </c>
      <c r="N114" s="297">
        <v>0.10130119110978481</v>
      </c>
      <c r="O114" s="297">
        <v>0.1468954053204948</v>
      </c>
      <c r="P114" s="297">
        <v>9.3968116162281082E-2</v>
      </c>
      <c r="Q114" s="297">
        <v>0.26243301662522978</v>
      </c>
      <c r="R114" s="297">
        <v>0.24619328399863441</v>
      </c>
      <c r="S114" s="297">
        <v>0.21480042045351841</v>
      </c>
      <c r="T114" s="297">
        <v>0.1732034181950714</v>
      </c>
      <c r="U114" s="297">
        <v>3.6195717809409438E-2</v>
      </c>
      <c r="V114" s="297">
        <v>4.731065096138405E-3</v>
      </c>
      <c r="W114" s="297">
        <v>2.4371252452447499E-3</v>
      </c>
      <c r="DA114" s="122" t="s">
        <v>1560</v>
      </c>
    </row>
    <row r="115" spans="1:105" ht="12" customHeight="1" x14ac:dyDescent="0.25">
      <c r="A115" s="59" t="s">
        <v>70</v>
      </c>
      <c r="B115" s="297">
        <v>0.32882469317113261</v>
      </c>
      <c r="C115" s="297">
        <v>0.54959349113576517</v>
      </c>
      <c r="D115" s="297">
        <v>0.22727156918020169</v>
      </c>
      <c r="E115" s="297">
        <v>0.33021226226357342</v>
      </c>
      <c r="F115" s="297">
        <v>0.20980070246833299</v>
      </c>
      <c r="G115" s="297">
        <v>0.17275066614413631</v>
      </c>
      <c r="H115" s="297">
        <v>0</v>
      </c>
      <c r="I115" s="297">
        <v>0</v>
      </c>
      <c r="J115" s="297">
        <v>6.1755851747650727E-2</v>
      </c>
      <c r="K115" s="297">
        <v>0</v>
      </c>
      <c r="L115" s="297">
        <v>0.1132673800452399</v>
      </c>
      <c r="M115" s="297">
        <v>9.9502952674652645E-2</v>
      </c>
      <c r="N115" s="297">
        <v>9.5765214458695541E-2</v>
      </c>
      <c r="O115" s="297">
        <v>0.14111035464460089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1561</v>
      </c>
    </row>
    <row r="116" spans="1:105" ht="12" customHeight="1" x14ac:dyDescent="0.25">
      <c r="A116" s="59" t="s">
        <v>162</v>
      </c>
      <c r="B116" s="297">
        <v>1.8662707407352199</v>
      </c>
      <c r="C116" s="297">
        <v>1.9824477704004679</v>
      </c>
      <c r="D116" s="297">
        <v>1.8603637418513039</v>
      </c>
      <c r="E116" s="297">
        <v>2.2220277750174828</v>
      </c>
      <c r="F116" s="297">
        <v>2.1589739811502522</v>
      </c>
      <c r="G116" s="297">
        <v>1.6573939676202161</v>
      </c>
      <c r="H116" s="297">
        <v>1.9144608410388031</v>
      </c>
      <c r="I116" s="297">
        <v>1.6579150997803671</v>
      </c>
      <c r="J116" s="297">
        <v>1.168599004564959</v>
      </c>
      <c r="K116" s="297">
        <v>1.4139421066334541</v>
      </c>
      <c r="L116" s="297">
        <v>2.1128108482203851</v>
      </c>
      <c r="M116" s="297">
        <v>1.891539575398181</v>
      </c>
      <c r="N116" s="297">
        <v>2.0842181234715289</v>
      </c>
      <c r="O116" s="297">
        <v>3.000416789525</v>
      </c>
      <c r="P116" s="297">
        <v>1.557471542349296</v>
      </c>
      <c r="Q116" s="297">
        <v>4.0202504674503281</v>
      </c>
      <c r="R116" s="297">
        <v>4.2586199976785064</v>
      </c>
      <c r="S116" s="297">
        <v>3.1744028774529061</v>
      </c>
      <c r="T116" s="297">
        <v>2.9343459778369101</v>
      </c>
      <c r="U116" s="297">
        <v>1.991704027937254</v>
      </c>
      <c r="V116" s="297">
        <v>1.4859431112576811</v>
      </c>
      <c r="W116" s="297">
        <v>1.163137009396243</v>
      </c>
      <c r="DA116" s="122" t="s">
        <v>1562</v>
      </c>
    </row>
    <row r="117" spans="1:105" ht="12" customHeight="1" x14ac:dyDescent="0.25">
      <c r="A117" s="60" t="s">
        <v>1563</v>
      </c>
      <c r="B117" s="264">
        <v>0.95133960120079697</v>
      </c>
      <c r="C117" s="264">
        <v>0.72956559546757527</v>
      </c>
      <c r="D117" s="264">
        <v>1.3062322946049341</v>
      </c>
      <c r="E117" s="264">
        <v>1.4284600393858189</v>
      </c>
      <c r="F117" s="264">
        <v>1.4623116765475901</v>
      </c>
      <c r="G117" s="264">
        <v>1.3237212229847011</v>
      </c>
      <c r="H117" s="264">
        <v>1.4189785501282881</v>
      </c>
      <c r="I117" s="264">
        <v>1.361851687126723</v>
      </c>
      <c r="J117" s="264">
        <v>0.98614106266074653</v>
      </c>
      <c r="K117" s="264">
        <v>1.05662467625663</v>
      </c>
      <c r="L117" s="264">
        <v>1.4228827245123721</v>
      </c>
      <c r="M117" s="264">
        <v>1.225535336227876</v>
      </c>
      <c r="N117" s="264">
        <v>1.271830818163536</v>
      </c>
      <c r="O117" s="264">
        <v>1.024225630506143</v>
      </c>
      <c r="P117" s="264">
        <v>1.0270914024413731</v>
      </c>
      <c r="Q117" s="264">
        <v>1.7169327930693541</v>
      </c>
      <c r="R117" s="264">
        <v>1.8281727794246549</v>
      </c>
      <c r="S117" s="264">
        <v>1.4224078828656861</v>
      </c>
      <c r="T117" s="264">
        <v>1.580106302791529</v>
      </c>
      <c r="U117" s="264">
        <v>1.546517572329025</v>
      </c>
      <c r="V117" s="264">
        <v>1.303137382101375</v>
      </c>
      <c r="W117" s="264">
        <v>1.295120193584725</v>
      </c>
      <c r="DA117" s="72" t="s">
        <v>1564</v>
      </c>
    </row>
    <row r="118" spans="1:105" ht="12" customHeight="1" x14ac:dyDescent="0.25">
      <c r="A118" s="57" t="s">
        <v>1565</v>
      </c>
      <c r="B118" s="263">
        <v>0.77941368192136185</v>
      </c>
      <c r="C118" s="263">
        <v>0.59771863407009951</v>
      </c>
      <c r="D118" s="263">
        <v>1.0701702324780371</v>
      </c>
      <c r="E118" s="263">
        <v>1.170309001506856</v>
      </c>
      <c r="F118" s="263">
        <v>1.1980429769726291</v>
      </c>
      <c r="G118" s="263">
        <v>1.084498564909619</v>
      </c>
      <c r="H118" s="263">
        <v>1.1625410052592671</v>
      </c>
      <c r="I118" s="263">
        <v>1.1157380985238949</v>
      </c>
      <c r="J118" s="263">
        <v>0.80792582961132031</v>
      </c>
      <c r="K118" s="263">
        <v>0.86567165740882757</v>
      </c>
      <c r="L118" s="263">
        <v>1.165739617960474</v>
      </c>
      <c r="M118" s="263">
        <v>1.004056813706099</v>
      </c>
      <c r="N118" s="263">
        <v>1.041985784587004</v>
      </c>
      <c r="O118" s="263">
        <v>0.83912776129932876</v>
      </c>
      <c r="P118" s="263">
        <v>0.84147563145291604</v>
      </c>
      <c r="Q118" s="263">
        <v>1.406649011739459</v>
      </c>
      <c r="R118" s="263">
        <v>1.497785728042061</v>
      </c>
      <c r="S118" s="263">
        <v>1.165350589609603</v>
      </c>
      <c r="T118" s="263">
        <v>1.294549779838245</v>
      </c>
      <c r="U118" s="263">
        <v>1.267031198620981</v>
      </c>
      <c r="V118" s="263">
        <v>1.0676346319978529</v>
      </c>
      <c r="W118" s="263">
        <v>1.061066308328227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1.2578654804421399</v>
      </c>
      <c r="C119" s="263">
        <f t="shared" si="5"/>
        <v>1.191098196873063</v>
      </c>
      <c r="D119" s="263">
        <f t="shared" si="5"/>
        <v>1.1350321583459133</v>
      </c>
      <c r="E119" s="263">
        <f t="shared" si="5"/>
        <v>1.0744284767925769</v>
      </c>
      <c r="F119" s="263">
        <f t="shared" si="5"/>
        <v>1.1259017970199481</v>
      </c>
      <c r="G119" s="263">
        <f t="shared" si="5"/>
        <v>1.0737654040820837</v>
      </c>
      <c r="H119" s="263">
        <f t="shared" si="5"/>
        <v>1.1561572438372527</v>
      </c>
      <c r="I119" s="263">
        <f t="shared" si="5"/>
        <v>1.4754851592762226</v>
      </c>
      <c r="J119" s="263">
        <f t="shared" si="5"/>
        <v>1.1592330856283823</v>
      </c>
      <c r="K119" s="263">
        <f t="shared" si="5"/>
        <v>0.99386547747153819</v>
      </c>
      <c r="L119" s="263">
        <f t="shared" si="5"/>
        <v>1.2776145513579829</v>
      </c>
      <c r="M119" s="263">
        <f t="shared" si="5"/>
        <v>1.2586076643766053</v>
      </c>
      <c r="N119" s="263">
        <f t="shared" si="5"/>
        <v>1.1333562731881959</v>
      </c>
      <c r="O119" s="263">
        <f t="shared" si="5"/>
        <v>1.3626219549018563</v>
      </c>
      <c r="P119" s="263">
        <f t="shared" si="5"/>
        <v>0.98523664068499506</v>
      </c>
      <c r="Q119" s="263">
        <f t="shared" si="5"/>
        <v>1.4129757622525843</v>
      </c>
      <c r="R119" s="263">
        <f t="shared" si="5"/>
        <v>1.280900109922398</v>
      </c>
      <c r="S119" s="263">
        <f t="shared" si="5"/>
        <v>1.3090847341495642</v>
      </c>
      <c r="T119" s="263">
        <f t="shared" si="5"/>
        <v>1.3014489406342375</v>
      </c>
      <c r="U119" s="263">
        <f t="shared" si="5"/>
        <v>1.258693738629751</v>
      </c>
      <c r="V119" s="263">
        <f t="shared" si="5"/>
        <v>0.52120852754874403</v>
      </c>
      <c r="W119" s="263">
        <f t="shared" si="5"/>
        <v>0.40688345314738589</v>
      </c>
      <c r="DA119" s="70"/>
    </row>
    <row r="120" spans="1:105" ht="12" customHeight="1" x14ac:dyDescent="0.25">
      <c r="A120" s="60" t="s">
        <v>1568</v>
      </c>
      <c r="B120" s="264">
        <v>1.0305848886922631</v>
      </c>
      <c r="C120" s="264">
        <v>1.016800711465196</v>
      </c>
      <c r="D120" s="264">
        <v>0.82296562762872227</v>
      </c>
      <c r="E120" s="264">
        <v>0.73316102336914279</v>
      </c>
      <c r="F120" s="264">
        <v>0.77654698959998292</v>
      </c>
      <c r="G120" s="264">
        <v>0.75752066614403513</v>
      </c>
      <c r="H120" s="264">
        <v>0.81715497362116274</v>
      </c>
      <c r="I120" s="264">
        <v>1.150130830564325</v>
      </c>
      <c r="J120" s="264">
        <v>0.92363822130497431</v>
      </c>
      <c r="K120" s="264">
        <v>0.74143166585052778</v>
      </c>
      <c r="L120" s="264">
        <v>0.93767955105981793</v>
      </c>
      <c r="M120" s="264">
        <v>0.96582010872699553</v>
      </c>
      <c r="N120" s="264">
        <v>0.82950845628550507</v>
      </c>
      <c r="O120" s="264">
        <v>1.117928464698148</v>
      </c>
      <c r="P120" s="264">
        <v>0.73985850081418869</v>
      </c>
      <c r="Q120" s="264">
        <v>1.0027904817165669</v>
      </c>
      <c r="R120" s="264">
        <v>0.84413894639657472</v>
      </c>
      <c r="S120" s="264">
        <v>0.96926317629646308</v>
      </c>
      <c r="T120" s="264">
        <v>0.92395230844014808</v>
      </c>
      <c r="U120" s="264">
        <v>0.88922165048492552</v>
      </c>
      <c r="V120" s="264">
        <v>0.20988138951985791</v>
      </c>
      <c r="W120" s="264">
        <v>9.7471668319327909E-2</v>
      </c>
      <c r="DA120" s="72" t="s">
        <v>1569</v>
      </c>
    </row>
    <row r="121" spans="1:105" ht="12" customHeight="1" x14ac:dyDescent="0.25">
      <c r="A121" s="59" t="s">
        <v>30</v>
      </c>
      <c r="B121" s="232">
        <v>0.81862477238028342</v>
      </c>
      <c r="C121" s="232">
        <v>0.78478404486350894</v>
      </c>
      <c r="D121" s="232">
        <v>0.61854140986525619</v>
      </c>
      <c r="E121" s="232">
        <v>0.49068183555903699</v>
      </c>
      <c r="F121" s="232">
        <v>0.54156311119110445</v>
      </c>
      <c r="G121" s="232">
        <v>0.58174997995686806</v>
      </c>
      <c r="H121" s="232">
        <v>0.63273212977836901</v>
      </c>
      <c r="I121" s="232">
        <v>0.97884031348703904</v>
      </c>
      <c r="J121" s="232">
        <v>0.7994850812133153</v>
      </c>
      <c r="K121" s="232">
        <v>0.61564960655259049</v>
      </c>
      <c r="L121" s="232">
        <v>0.73175087734590527</v>
      </c>
      <c r="M121" s="232">
        <v>0.78182532765045232</v>
      </c>
      <c r="N121" s="232">
        <v>0.6387349976543244</v>
      </c>
      <c r="O121" s="232">
        <v>0.8429326300176827</v>
      </c>
      <c r="P121" s="232">
        <v>0.60175610658652678</v>
      </c>
      <c r="Q121" s="232">
        <v>0.64464912316207734</v>
      </c>
      <c r="R121" s="232">
        <v>0.46742188226303061</v>
      </c>
      <c r="S121" s="232">
        <v>0.68583950559025086</v>
      </c>
      <c r="T121" s="232">
        <v>0.66408207366600069</v>
      </c>
      <c r="U121" s="232">
        <v>0.71963760985840108</v>
      </c>
      <c r="V121" s="232">
        <v>8.5223082020233848E-2</v>
      </c>
      <c r="W121" s="232">
        <v>0</v>
      </c>
      <c r="DA121" s="71" t="s">
        <v>1570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1571</v>
      </c>
    </row>
    <row r="123" spans="1:105" ht="12" customHeight="1" x14ac:dyDescent="0.25">
      <c r="A123" s="59" t="s">
        <v>160</v>
      </c>
      <c r="B123" s="297">
        <v>2.839426004939025E-2</v>
      </c>
      <c r="C123" s="297">
        <v>2.0273561911717981E-2</v>
      </c>
      <c r="D123" s="297">
        <v>2.9844763260412261E-2</v>
      </c>
      <c r="E123" s="297">
        <v>2.9046951291159352E-2</v>
      </c>
      <c r="F123" s="297">
        <v>3.6894015719956243E-2</v>
      </c>
      <c r="G123" s="297">
        <v>2.272400694394067E-2</v>
      </c>
      <c r="H123" s="297">
        <v>2.4325183331930698E-2</v>
      </c>
      <c r="I123" s="297">
        <v>3.2646611121785997E-2</v>
      </c>
      <c r="J123" s="297">
        <v>2.1264154393238349E-2</v>
      </c>
      <c r="K123" s="297">
        <v>7.5405061058712386E-3</v>
      </c>
      <c r="L123" s="297">
        <v>1.977186714997526E-2</v>
      </c>
      <c r="M123" s="297">
        <v>1.7492942078816659E-2</v>
      </c>
      <c r="N123" s="297">
        <v>8.4713582832231221E-3</v>
      </c>
      <c r="O123" s="297">
        <v>1.22841952300499E-2</v>
      </c>
      <c r="P123" s="297">
        <v>7.8581265480630949E-3</v>
      </c>
      <c r="Q123" s="297">
        <v>2.1946080641539811E-2</v>
      </c>
      <c r="R123" s="297">
        <v>2.058802559799601E-2</v>
      </c>
      <c r="S123" s="297">
        <v>1.7962783074057669E-2</v>
      </c>
      <c r="T123" s="297">
        <v>1.4484214798809529E-2</v>
      </c>
      <c r="U123" s="297">
        <v>3.026883401100799E-3</v>
      </c>
      <c r="V123" s="297">
        <v>3.9563747525145013E-4</v>
      </c>
      <c r="W123" s="297">
        <v>2.0380570956151479E-4</v>
      </c>
      <c r="DA123" s="122" t="s">
        <v>1572</v>
      </c>
    </row>
    <row r="124" spans="1:105" ht="12" customHeight="1" x14ac:dyDescent="0.25">
      <c r="A124" s="59" t="s">
        <v>70</v>
      </c>
      <c r="B124" s="297">
        <v>2.7498114856366319E-2</v>
      </c>
      <c r="C124" s="297">
        <v>4.5960006220388573E-2</v>
      </c>
      <c r="D124" s="297">
        <v>1.9005688571117431E-2</v>
      </c>
      <c r="E124" s="297">
        <v>2.761415095422478E-2</v>
      </c>
      <c r="F124" s="297">
        <v>1.7544679378498171E-2</v>
      </c>
      <c r="G124" s="297">
        <v>1.4446353202169681E-2</v>
      </c>
      <c r="H124" s="297">
        <v>0</v>
      </c>
      <c r="I124" s="297">
        <v>0</v>
      </c>
      <c r="J124" s="297">
        <v>5.1643612528997013E-3</v>
      </c>
      <c r="K124" s="297">
        <v>0</v>
      </c>
      <c r="L124" s="297">
        <v>9.4720362875628933E-3</v>
      </c>
      <c r="M124" s="297">
        <v>8.3209797743844915E-3</v>
      </c>
      <c r="N124" s="297">
        <v>8.0084097122817433E-3</v>
      </c>
      <c r="O124" s="297">
        <v>1.1800417730247471E-2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1573</v>
      </c>
    </row>
    <row r="125" spans="1:105" ht="12" customHeight="1" x14ac:dyDescent="0.25">
      <c r="A125" s="59" t="s">
        <v>162</v>
      </c>
      <c r="B125" s="297">
        <v>0.15606774140622301</v>
      </c>
      <c r="C125" s="297">
        <v>0.16578309846958031</v>
      </c>
      <c r="D125" s="297">
        <v>0.15557376593193631</v>
      </c>
      <c r="E125" s="297">
        <v>0.1858180855647216</v>
      </c>
      <c r="F125" s="297">
        <v>0.1805451833104241</v>
      </c>
      <c r="G125" s="297">
        <v>0.13860032604105671</v>
      </c>
      <c r="H125" s="297">
        <v>0.16009766051086299</v>
      </c>
      <c r="I125" s="297">
        <v>0.1386439059554998</v>
      </c>
      <c r="J125" s="297">
        <v>9.7724624445520936E-2</v>
      </c>
      <c r="K125" s="297">
        <v>0.1182415531920661</v>
      </c>
      <c r="L125" s="297">
        <v>0.17668477027637461</v>
      </c>
      <c r="M125" s="297">
        <v>0.15818085922334199</v>
      </c>
      <c r="N125" s="297">
        <v>0.17429369063567579</v>
      </c>
      <c r="O125" s="297">
        <v>0.25091122172016822</v>
      </c>
      <c r="P125" s="297">
        <v>0.1302442676795989</v>
      </c>
      <c r="Q125" s="297">
        <v>0.33619527791295017</v>
      </c>
      <c r="R125" s="297">
        <v>0.35612903853554811</v>
      </c>
      <c r="S125" s="297">
        <v>0.26546088763215459</v>
      </c>
      <c r="T125" s="297">
        <v>0.24538601997533779</v>
      </c>
      <c r="U125" s="297">
        <v>0.16655715722542369</v>
      </c>
      <c r="V125" s="297">
        <v>0.12426267002437261</v>
      </c>
      <c r="W125" s="297">
        <v>9.7267862609766401E-2</v>
      </c>
      <c r="DA125" s="122" t="s">
        <v>1574</v>
      </c>
    </row>
    <row r="126" spans="1:105" ht="12" customHeight="1" x14ac:dyDescent="0.25">
      <c r="A126" s="60" t="s">
        <v>1575</v>
      </c>
      <c r="B126" s="264">
        <v>0.22728059174987689</v>
      </c>
      <c r="C126" s="264">
        <v>0.17429748540786691</v>
      </c>
      <c r="D126" s="264">
        <v>0.31206653071719109</v>
      </c>
      <c r="E126" s="264">
        <v>0.34126745342343412</v>
      </c>
      <c r="F126" s="264">
        <v>0.34935480741996527</v>
      </c>
      <c r="G126" s="264">
        <v>0.31624473793804858</v>
      </c>
      <c r="H126" s="264">
        <v>0.33900227021608992</v>
      </c>
      <c r="I126" s="264">
        <v>0.32535432871189768</v>
      </c>
      <c r="J126" s="264">
        <v>0.23559486432340809</v>
      </c>
      <c r="K126" s="264">
        <v>0.25243381162101042</v>
      </c>
      <c r="L126" s="264">
        <v>0.33993500029816492</v>
      </c>
      <c r="M126" s="264">
        <v>0.29278755564960979</v>
      </c>
      <c r="N126" s="264">
        <v>0.3038478169026908</v>
      </c>
      <c r="O126" s="264">
        <v>0.24469349020370831</v>
      </c>
      <c r="P126" s="264">
        <v>0.24537813987080639</v>
      </c>
      <c r="Q126" s="264">
        <v>0.41018528053601738</v>
      </c>
      <c r="R126" s="264">
        <v>0.43676116352582323</v>
      </c>
      <c r="S126" s="264">
        <v>0.33982155785310109</v>
      </c>
      <c r="T126" s="264">
        <v>0.37749663219408941</v>
      </c>
      <c r="U126" s="264">
        <v>0.36947208814482541</v>
      </c>
      <c r="V126" s="264">
        <v>0.31132713802888612</v>
      </c>
      <c r="W126" s="264">
        <v>0.30941178482805798</v>
      </c>
      <c r="DA126" s="72" t="s">
        <v>1576</v>
      </c>
    </row>
    <row r="127" spans="1:105" ht="12" customHeight="1" x14ac:dyDescent="0.25">
      <c r="A127" s="132" t="s">
        <v>1577</v>
      </c>
      <c r="B127" s="318">
        <v>0.69547682386829313</v>
      </c>
      <c r="C127" s="318">
        <v>0.53334893501639746</v>
      </c>
      <c r="D127" s="318">
        <v>0.95492113051886585</v>
      </c>
      <c r="E127" s="318">
        <v>1.044275724421504</v>
      </c>
      <c r="F127" s="318">
        <v>1.069022964067887</v>
      </c>
      <c r="G127" s="318">
        <v>0.96770641176550798</v>
      </c>
      <c r="H127" s="318">
        <v>1.037344281615963</v>
      </c>
      <c r="I127" s="318">
        <v>0.99558168791363078</v>
      </c>
      <c r="J127" s="318">
        <v>0.72091843257625654</v>
      </c>
      <c r="K127" s="318">
        <v>0.77244547891864757</v>
      </c>
      <c r="L127" s="318">
        <v>1.0401984283339629</v>
      </c>
      <c r="M127" s="318">
        <v>0.89592761838390478</v>
      </c>
      <c r="N127" s="318">
        <v>0.92977193086225118</v>
      </c>
      <c r="O127" s="318">
        <v>0.74876015623632552</v>
      </c>
      <c r="P127" s="318">
        <v>0.75085517883491126</v>
      </c>
      <c r="Q127" s="318">
        <v>1.2551637335521351</v>
      </c>
      <c r="R127" s="318">
        <v>1.33648572656061</v>
      </c>
      <c r="S127" s="318">
        <v>1.039851295343956</v>
      </c>
      <c r="T127" s="318">
        <v>1.155136726624898</v>
      </c>
      <c r="U127" s="318">
        <v>1.1305816849233381</v>
      </c>
      <c r="V127" s="318">
        <v>0.95265859470577796</v>
      </c>
      <c r="W127" s="318">
        <v>0.94679762896980413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1</v>
      </c>
      <c r="D132" s="234">
        <f t="shared" si="6"/>
        <v>1.0000000000000002</v>
      </c>
      <c r="E132" s="234">
        <f t="shared" si="6"/>
        <v>0.99999999999999989</v>
      </c>
      <c r="F132" s="234">
        <f t="shared" si="6"/>
        <v>0.99999999999999989</v>
      </c>
      <c r="G132" s="234">
        <f t="shared" si="6"/>
        <v>0.99999999999999978</v>
      </c>
      <c r="H132" s="234">
        <f t="shared" si="6"/>
        <v>1</v>
      </c>
      <c r="I132" s="234">
        <f t="shared" si="6"/>
        <v>0.99999999999999989</v>
      </c>
      <c r="J132" s="234">
        <f t="shared" si="6"/>
        <v>1</v>
      </c>
      <c r="K132" s="234">
        <f t="shared" si="6"/>
        <v>1</v>
      </c>
      <c r="L132" s="234">
        <f t="shared" si="6"/>
        <v>1</v>
      </c>
      <c r="M132" s="234">
        <f t="shared" si="6"/>
        <v>1</v>
      </c>
      <c r="N132" s="234">
        <f t="shared" si="6"/>
        <v>1</v>
      </c>
      <c r="O132" s="234">
        <f t="shared" si="6"/>
        <v>0.99999999999999978</v>
      </c>
      <c r="P132" s="234">
        <f t="shared" si="6"/>
        <v>0.99999999999999989</v>
      </c>
      <c r="Q132" s="234">
        <f t="shared" si="6"/>
        <v>1</v>
      </c>
      <c r="R132" s="234">
        <f t="shared" si="6"/>
        <v>0.99999999999999989</v>
      </c>
      <c r="S132" s="234">
        <f t="shared" si="6"/>
        <v>1.0000000000000002</v>
      </c>
      <c r="T132" s="234">
        <f t="shared" si="6"/>
        <v>0.99999999999999989</v>
      </c>
      <c r="U132" s="234">
        <f t="shared" si="6"/>
        <v>1.0000000000000002</v>
      </c>
      <c r="V132" s="234">
        <f t="shared" si="6"/>
        <v>1</v>
      </c>
      <c r="W132" s="234">
        <f t="shared" si="6"/>
        <v>0.99999999999999978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4.5831073700731348E-3</v>
      </c>
      <c r="C133" s="268">
        <f t="shared" si="7"/>
        <v>4.5831073700746839E-3</v>
      </c>
      <c r="D133" s="268">
        <f t="shared" si="7"/>
        <v>4.5831073700747854E-3</v>
      </c>
      <c r="E133" s="268">
        <f t="shared" si="7"/>
        <v>4.583107370108138E-3</v>
      </c>
      <c r="F133" s="268">
        <f t="shared" si="7"/>
        <v>4.5831073701034508E-3</v>
      </c>
      <c r="G133" s="268">
        <f t="shared" si="7"/>
        <v>4.5831073701003847E-3</v>
      </c>
      <c r="H133" s="268">
        <f t="shared" si="7"/>
        <v>4.5831073701012954E-3</v>
      </c>
      <c r="I133" s="268">
        <f t="shared" si="7"/>
        <v>4.5831073700789079E-3</v>
      </c>
      <c r="J133" s="268">
        <f t="shared" si="7"/>
        <v>4.5831073700780848E-3</v>
      </c>
      <c r="K133" s="268">
        <f t="shared" si="7"/>
        <v>4.5831073700708224E-3</v>
      </c>
      <c r="L133" s="268">
        <f t="shared" si="7"/>
        <v>4.5831073700656356E-3</v>
      </c>
      <c r="M133" s="268">
        <f t="shared" si="7"/>
        <v>4.5831073700743968E-3</v>
      </c>
      <c r="N133" s="268">
        <f t="shared" si="7"/>
        <v>4.5831073700712925E-3</v>
      </c>
      <c r="O133" s="268">
        <f t="shared" si="7"/>
        <v>4.5831073700780519E-3</v>
      </c>
      <c r="P133" s="268">
        <f t="shared" si="7"/>
        <v>4.5831073700738417E-3</v>
      </c>
      <c r="Q133" s="268">
        <f t="shared" si="7"/>
        <v>4.5831073700667848E-3</v>
      </c>
      <c r="R133" s="268">
        <f t="shared" si="7"/>
        <v>4.5831073701154594E-3</v>
      </c>
      <c r="S133" s="268">
        <f t="shared" si="7"/>
        <v>4.5831073700683964E-3</v>
      </c>
      <c r="T133" s="268">
        <f t="shared" si="7"/>
        <v>4.5831073701051413E-3</v>
      </c>
      <c r="U133" s="268">
        <f t="shared" si="7"/>
        <v>4.5831073701030059E-3</v>
      </c>
      <c r="V133" s="268">
        <f t="shared" si="7"/>
        <v>4.5831073701274065E-3</v>
      </c>
      <c r="W133" s="268">
        <f t="shared" si="7"/>
        <v>4.5831073701134263E-3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1.8325135578542776E-3</v>
      </c>
      <c r="C134" s="269">
        <f t="shared" si="8"/>
        <v>1.8325135578548982E-3</v>
      </c>
      <c r="D134" s="269">
        <f t="shared" si="8"/>
        <v>1.8325135578549383E-3</v>
      </c>
      <c r="E134" s="269">
        <f t="shared" si="8"/>
        <v>1.8325135578682744E-3</v>
      </c>
      <c r="F134" s="269">
        <f t="shared" si="8"/>
        <v>1.8325135578663996E-3</v>
      </c>
      <c r="G134" s="269">
        <f t="shared" si="8"/>
        <v>1.8325135578651734E-3</v>
      </c>
      <c r="H134" s="269">
        <f t="shared" si="8"/>
        <v>1.8325135578655385E-3</v>
      </c>
      <c r="I134" s="269">
        <f t="shared" si="8"/>
        <v>1.8325135578565871E-3</v>
      </c>
      <c r="J134" s="269">
        <f t="shared" si="8"/>
        <v>1.8325135578562588E-3</v>
      </c>
      <c r="K134" s="269">
        <f t="shared" si="8"/>
        <v>1.8325135578533547E-3</v>
      </c>
      <c r="L134" s="269">
        <f t="shared" si="8"/>
        <v>1.8325135578512795E-3</v>
      </c>
      <c r="M134" s="269">
        <f t="shared" si="8"/>
        <v>1.8325135578547824E-3</v>
      </c>
      <c r="N134" s="269">
        <f t="shared" si="8"/>
        <v>1.8325135578535412E-3</v>
      </c>
      <c r="O134" s="269">
        <f t="shared" si="8"/>
        <v>1.8325135578562452E-3</v>
      </c>
      <c r="P134" s="269">
        <f t="shared" si="8"/>
        <v>1.8325135578545601E-3</v>
      </c>
      <c r="Q134" s="269">
        <f t="shared" si="8"/>
        <v>1.8325135578517392E-3</v>
      </c>
      <c r="R134" s="269">
        <f t="shared" si="8"/>
        <v>1.8325135578712028E-3</v>
      </c>
      <c r="S134" s="269">
        <f t="shared" si="8"/>
        <v>1.832513557852383E-3</v>
      </c>
      <c r="T134" s="269">
        <f t="shared" si="8"/>
        <v>1.8325135578670763E-3</v>
      </c>
      <c r="U134" s="269">
        <f t="shared" si="8"/>
        <v>1.8325135578662222E-3</v>
      </c>
      <c r="V134" s="269">
        <f t="shared" si="8"/>
        <v>1.8325135578759781E-3</v>
      </c>
      <c r="W134" s="269">
        <f t="shared" si="8"/>
        <v>1.8325135578703888E-3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4.8315921176000877E-3</v>
      </c>
      <c r="C135" s="269">
        <f t="shared" si="9"/>
        <v>3.8008086684875155E-3</v>
      </c>
      <c r="D135" s="269">
        <f t="shared" si="9"/>
        <v>8.0048511994204145E-3</v>
      </c>
      <c r="E135" s="269">
        <f t="shared" si="9"/>
        <v>9.5794724767813647E-3</v>
      </c>
      <c r="F135" s="269">
        <f t="shared" si="9"/>
        <v>9.2262235054755958E-3</v>
      </c>
      <c r="G135" s="269">
        <f t="shared" si="9"/>
        <v>8.6354882643087574E-3</v>
      </c>
      <c r="H135" s="269">
        <f t="shared" si="9"/>
        <v>8.5899752515992116E-3</v>
      </c>
      <c r="I135" s="269">
        <f t="shared" si="9"/>
        <v>6.0673417916951768E-3</v>
      </c>
      <c r="J135" s="269">
        <f t="shared" si="9"/>
        <v>5.4850399478637403E-3</v>
      </c>
      <c r="K135" s="269">
        <f t="shared" si="9"/>
        <v>7.2262949082369157E-3</v>
      </c>
      <c r="L135" s="269">
        <f t="shared" si="9"/>
        <v>7.684469760286282E-3</v>
      </c>
      <c r="M135" s="269">
        <f t="shared" si="9"/>
        <v>6.5073424641551095E-3</v>
      </c>
      <c r="N135" s="269">
        <f t="shared" si="9"/>
        <v>7.7431495965898222E-3</v>
      </c>
      <c r="O135" s="269">
        <f t="shared" si="9"/>
        <v>4.3136647774166519E-3</v>
      </c>
      <c r="P135" s="269">
        <f t="shared" si="9"/>
        <v>6.9095220949993413E-3</v>
      </c>
      <c r="Q135" s="269">
        <f t="shared" si="9"/>
        <v>7.7688744995534258E-3</v>
      </c>
      <c r="R135" s="269">
        <f t="shared" si="9"/>
        <v>9.8057232246494559E-3</v>
      </c>
      <c r="S135" s="269">
        <f t="shared" si="9"/>
        <v>6.8924263351799022E-3</v>
      </c>
      <c r="T135" s="269">
        <f t="shared" si="9"/>
        <v>8.0479396987231631E-3</v>
      </c>
      <c r="U135" s="269">
        <f t="shared" si="9"/>
        <v>8.1593538801637902E-3</v>
      </c>
      <c r="V135" s="269">
        <f t="shared" si="9"/>
        <v>2.393889404692064E-2</v>
      </c>
      <c r="W135" s="269">
        <f t="shared" si="9"/>
        <v>4.0095891296573365E-2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9.1443330348970275E-4</v>
      </c>
      <c r="C136" s="269">
        <f t="shared" si="10"/>
        <v>9.1443330349001196E-4</v>
      </c>
      <c r="D136" s="269">
        <f t="shared" si="10"/>
        <v>9.1443330349003224E-4</v>
      </c>
      <c r="E136" s="269">
        <f t="shared" si="10"/>
        <v>9.1443330349668674E-4</v>
      </c>
      <c r="F136" s="269">
        <f t="shared" si="10"/>
        <v>9.1443330349575162E-4</v>
      </c>
      <c r="G136" s="269">
        <f t="shared" si="10"/>
        <v>9.1443330349513959E-4</v>
      </c>
      <c r="H136" s="269">
        <f t="shared" si="10"/>
        <v>9.1443330349532087E-4</v>
      </c>
      <c r="I136" s="269">
        <f t="shared" si="10"/>
        <v>9.1443330349085471E-4</v>
      </c>
      <c r="J136" s="269">
        <f t="shared" si="10"/>
        <v>9.1443330349069078E-4</v>
      </c>
      <c r="K136" s="269">
        <f t="shared" si="10"/>
        <v>9.1443330348924153E-4</v>
      </c>
      <c r="L136" s="269">
        <f t="shared" si="10"/>
        <v>9.1443330348820633E-4</v>
      </c>
      <c r="M136" s="269">
        <f t="shared" si="10"/>
        <v>9.1443330348995461E-4</v>
      </c>
      <c r="N136" s="269">
        <f t="shared" si="10"/>
        <v>9.1443330348933509E-4</v>
      </c>
      <c r="O136" s="269">
        <f t="shared" si="10"/>
        <v>9.1443330349068417E-4</v>
      </c>
      <c r="P136" s="269">
        <f t="shared" si="10"/>
        <v>9.1443330348984359E-4</v>
      </c>
      <c r="Q136" s="269">
        <f t="shared" si="10"/>
        <v>9.1443330348843586E-4</v>
      </c>
      <c r="R136" s="269">
        <f t="shared" si="10"/>
        <v>9.1443330349814781E-4</v>
      </c>
      <c r="S136" s="269">
        <f t="shared" si="10"/>
        <v>9.1443330348875721E-4</v>
      </c>
      <c r="T136" s="269">
        <f t="shared" si="10"/>
        <v>9.1443330349608902E-4</v>
      </c>
      <c r="U136" s="269">
        <f t="shared" si="10"/>
        <v>9.1443330349566282E-4</v>
      </c>
      <c r="V136" s="269">
        <f t="shared" si="10"/>
        <v>9.1443330350053078E-4</v>
      </c>
      <c r="W136" s="269">
        <f t="shared" si="10"/>
        <v>9.14433303497742E-4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3.4324361163540155E-3</v>
      </c>
      <c r="C137" s="270">
        <f t="shared" si="11"/>
        <v>3.4363234091300278E-3</v>
      </c>
      <c r="D137" s="270">
        <f t="shared" si="11"/>
        <v>3.921890639455557E-3</v>
      </c>
      <c r="E137" s="270">
        <f t="shared" si="11"/>
        <v>4.2394964407053799E-3</v>
      </c>
      <c r="F137" s="270">
        <f t="shared" si="11"/>
        <v>4.1399506181512054E-3</v>
      </c>
      <c r="G137" s="270">
        <f t="shared" si="11"/>
        <v>4.035048675369318E-3</v>
      </c>
      <c r="H137" s="270">
        <f t="shared" si="11"/>
        <v>4.0253426248374443E-3</v>
      </c>
      <c r="I137" s="270">
        <f t="shared" si="11"/>
        <v>3.5226449042390119E-3</v>
      </c>
      <c r="J137" s="270">
        <f t="shared" si="11"/>
        <v>3.383728472774209E-3</v>
      </c>
      <c r="K137" s="270">
        <f t="shared" si="11"/>
        <v>3.739089754055327E-3</v>
      </c>
      <c r="L137" s="270">
        <f t="shared" si="11"/>
        <v>3.8565084376994832E-3</v>
      </c>
      <c r="M137" s="270">
        <f t="shared" si="11"/>
        <v>3.616944929081592E-3</v>
      </c>
      <c r="N137" s="270">
        <f t="shared" si="11"/>
        <v>3.8646857972921373E-3</v>
      </c>
      <c r="O137" s="270">
        <f t="shared" si="11"/>
        <v>3.0323276905189918E-3</v>
      </c>
      <c r="P137" s="270">
        <f t="shared" si="11"/>
        <v>3.6269658706476354E-3</v>
      </c>
      <c r="Q137" s="270">
        <f t="shared" si="11"/>
        <v>3.669798078365533E-3</v>
      </c>
      <c r="R137" s="270">
        <f t="shared" si="11"/>
        <v>4.1554456269696331E-3</v>
      </c>
      <c r="S137" s="270">
        <f t="shared" si="11"/>
        <v>3.526472514373713E-3</v>
      </c>
      <c r="T137" s="270">
        <f t="shared" si="11"/>
        <v>3.8138194790729692E-3</v>
      </c>
      <c r="U137" s="270">
        <f t="shared" si="11"/>
        <v>3.8914145447963011E-3</v>
      </c>
      <c r="V137" s="270">
        <f t="shared" si="11"/>
        <v>9.1159509820435327E-3</v>
      </c>
      <c r="W137" s="270">
        <f t="shared" si="11"/>
        <v>1.4482181331283588E-2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1.9144557965025288E-2</v>
      </c>
      <c r="C138" s="271">
        <f t="shared" si="12"/>
        <v>1.506021205779534E-2</v>
      </c>
      <c r="D138" s="271">
        <f t="shared" si="12"/>
        <v>3.1718186067582858E-2</v>
      </c>
      <c r="E138" s="271">
        <f t="shared" si="12"/>
        <v>3.7957418929890872E-2</v>
      </c>
      <c r="F138" s="271">
        <f t="shared" si="12"/>
        <v>3.6557715634860259E-2</v>
      </c>
      <c r="G138" s="271">
        <f t="shared" si="12"/>
        <v>3.4217003755373378E-2</v>
      </c>
      <c r="H138" s="271">
        <f t="shared" si="12"/>
        <v>3.4036664337481114E-2</v>
      </c>
      <c r="I138" s="271">
        <f t="shared" si="12"/>
        <v>2.4041055990964958E-2</v>
      </c>
      <c r="J138" s="271">
        <f t="shared" si="12"/>
        <v>2.1733760356103023E-2</v>
      </c>
      <c r="K138" s="271">
        <f t="shared" si="12"/>
        <v>2.8633257604498703E-2</v>
      </c>
      <c r="L138" s="271">
        <f t="shared" si="12"/>
        <v>3.0448716111690095E-2</v>
      </c>
      <c r="M138" s="271">
        <f t="shared" si="12"/>
        <v>2.578450166550245E-2</v>
      </c>
      <c r="N138" s="271">
        <f t="shared" si="12"/>
        <v>3.0681227362670708E-2</v>
      </c>
      <c r="O138" s="271">
        <f t="shared" si="12"/>
        <v>1.7092337962907576E-2</v>
      </c>
      <c r="P138" s="271">
        <f t="shared" si="12"/>
        <v>2.7378086361321989E-2</v>
      </c>
      <c r="Q138" s="271">
        <f t="shared" si="12"/>
        <v>3.0783158958704544E-2</v>
      </c>
      <c r="R138" s="271">
        <f t="shared" si="12"/>
        <v>3.8853908213705379E-2</v>
      </c>
      <c r="S138" s="271">
        <f t="shared" si="12"/>
        <v>2.7310346627326825E-2</v>
      </c>
      <c r="T138" s="271">
        <f t="shared" si="12"/>
        <v>3.1888918665130266E-2</v>
      </c>
      <c r="U138" s="271">
        <f t="shared" si="12"/>
        <v>3.2330382928420644E-2</v>
      </c>
      <c r="V138" s="271">
        <f t="shared" si="12"/>
        <v>9.4854767030192549E-2</v>
      </c>
      <c r="W138" s="271">
        <f t="shared" si="12"/>
        <v>0.1588747759336703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0.13387057332731769</v>
      </c>
      <c r="C139" s="271">
        <f t="shared" si="13"/>
        <v>0.13547114109474534</v>
      </c>
      <c r="D139" s="271">
        <f t="shared" si="13"/>
        <v>0.1290389622155228</v>
      </c>
      <c r="E139" s="271">
        <f t="shared" si="13"/>
        <v>0.12576653043119904</v>
      </c>
      <c r="F139" s="271">
        <f t="shared" si="13"/>
        <v>0.12527866361173554</v>
      </c>
      <c r="G139" s="271">
        <f t="shared" si="13"/>
        <v>0.12634835845228398</v>
      </c>
      <c r="H139" s="271">
        <f t="shared" si="13"/>
        <v>0.12650484803058937</v>
      </c>
      <c r="I139" s="271">
        <f t="shared" si="13"/>
        <v>0.1310062384227709</v>
      </c>
      <c r="J139" s="271">
        <f t="shared" si="13"/>
        <v>0.13134649309379226</v>
      </c>
      <c r="K139" s="271">
        <f t="shared" si="13"/>
        <v>0.1296518328495829</v>
      </c>
      <c r="L139" s="271">
        <f t="shared" si="13"/>
        <v>0.12946074551618872</v>
      </c>
      <c r="M139" s="271">
        <f t="shared" si="13"/>
        <v>0.1310768612882387</v>
      </c>
      <c r="N139" s="271">
        <f t="shared" si="13"/>
        <v>0.12908605850311997</v>
      </c>
      <c r="O139" s="271">
        <f t="shared" si="13"/>
        <v>0.13470604970543534</v>
      </c>
      <c r="P139" s="271">
        <f t="shared" si="13"/>
        <v>0.13062038285696176</v>
      </c>
      <c r="Q139" s="271">
        <f t="shared" si="13"/>
        <v>0.12851092555197424</v>
      </c>
      <c r="R139" s="271">
        <f t="shared" si="13"/>
        <v>0.12444131615750056</v>
      </c>
      <c r="S139" s="271">
        <f t="shared" si="13"/>
        <v>0.12980989275933849</v>
      </c>
      <c r="T139" s="271">
        <f t="shared" si="13"/>
        <v>0.12758363327646569</v>
      </c>
      <c r="U139" s="271">
        <f t="shared" si="13"/>
        <v>0.12735914802972353</v>
      </c>
      <c r="V139" s="271">
        <f t="shared" si="13"/>
        <v>0.10109985814566394</v>
      </c>
      <c r="W139" s="271">
        <f t="shared" si="13"/>
        <v>7.7176956145951686E-2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0.73392653459471924</v>
      </c>
      <c r="C140" s="271">
        <f t="shared" si="14"/>
        <v>0.74270142160487651</v>
      </c>
      <c r="D140" s="271">
        <f t="shared" si="14"/>
        <v>0.70743790821736929</v>
      </c>
      <c r="E140" s="271">
        <f t="shared" si="14"/>
        <v>0.6894972625663337</v>
      </c>
      <c r="F140" s="271">
        <f t="shared" si="14"/>
        <v>0.68682260154671471</v>
      </c>
      <c r="G140" s="271">
        <f t="shared" si="14"/>
        <v>0.69268705261975261</v>
      </c>
      <c r="H140" s="271">
        <f t="shared" si="14"/>
        <v>0.69354498465852121</v>
      </c>
      <c r="I140" s="271">
        <f t="shared" si="14"/>
        <v>0.71822322252125292</v>
      </c>
      <c r="J140" s="271">
        <f t="shared" si="14"/>
        <v>0.7200886207590852</v>
      </c>
      <c r="K140" s="271">
        <f t="shared" si="14"/>
        <v>0.7107978850175789</v>
      </c>
      <c r="L140" s="271">
        <f t="shared" si="14"/>
        <v>0.70975027566686644</v>
      </c>
      <c r="M140" s="271">
        <f t="shared" si="14"/>
        <v>0.71861040241917695</v>
      </c>
      <c r="N140" s="271">
        <f t="shared" si="14"/>
        <v>0.70769610697075702</v>
      </c>
      <c r="O140" s="271">
        <f t="shared" si="14"/>
        <v>0.73850691598614226</v>
      </c>
      <c r="P140" s="271">
        <f t="shared" si="14"/>
        <v>0.7161078238101708</v>
      </c>
      <c r="Q140" s="271">
        <f t="shared" si="14"/>
        <v>0.70454302169387895</v>
      </c>
      <c r="R140" s="271">
        <f t="shared" si="14"/>
        <v>0.68223196224441041</v>
      </c>
      <c r="S140" s="271">
        <f t="shared" si="14"/>
        <v>0.71166442617701409</v>
      </c>
      <c r="T140" s="271">
        <f t="shared" si="14"/>
        <v>0.69945927259648455</v>
      </c>
      <c r="U140" s="271">
        <f t="shared" si="14"/>
        <v>0.69822856389692356</v>
      </c>
      <c r="V140" s="271">
        <f t="shared" si="14"/>
        <v>0.55426571122126889</v>
      </c>
      <c r="W140" s="271">
        <f t="shared" si="14"/>
        <v>0.42311177555260732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9.7464251647566613E-2</v>
      </c>
      <c r="C141" s="271">
        <f t="shared" si="15"/>
        <v>9.2200038933545808E-2</v>
      </c>
      <c r="D141" s="271">
        <f t="shared" si="15"/>
        <v>0.1125481474292296</v>
      </c>
      <c r="E141" s="271">
        <f t="shared" si="15"/>
        <v>0.12562976492361644</v>
      </c>
      <c r="F141" s="271">
        <f t="shared" si="15"/>
        <v>0.130644790851597</v>
      </c>
      <c r="G141" s="271">
        <f t="shared" si="15"/>
        <v>0.12674699400145106</v>
      </c>
      <c r="H141" s="271">
        <f t="shared" si="15"/>
        <v>0.12596813086550948</v>
      </c>
      <c r="I141" s="271">
        <f t="shared" si="15"/>
        <v>0.10980944213765055</v>
      </c>
      <c r="J141" s="271">
        <f t="shared" si="15"/>
        <v>0.11063230313895642</v>
      </c>
      <c r="K141" s="271">
        <f t="shared" si="15"/>
        <v>0.11262158563463381</v>
      </c>
      <c r="L141" s="271">
        <f t="shared" si="15"/>
        <v>0.11146923027586386</v>
      </c>
      <c r="M141" s="271">
        <f t="shared" si="15"/>
        <v>0.10707389300242613</v>
      </c>
      <c r="N141" s="271">
        <f t="shared" si="15"/>
        <v>0.11359871753815626</v>
      </c>
      <c r="O141" s="271">
        <f t="shared" si="15"/>
        <v>9.501864964615403E-2</v>
      </c>
      <c r="P141" s="271">
        <f t="shared" si="15"/>
        <v>0.10802716477448021</v>
      </c>
      <c r="Q141" s="271">
        <f t="shared" si="15"/>
        <v>0.11739416698611622</v>
      </c>
      <c r="R141" s="271">
        <f t="shared" si="15"/>
        <v>0.1331815903012796</v>
      </c>
      <c r="S141" s="271">
        <f t="shared" si="15"/>
        <v>0.11346638135535769</v>
      </c>
      <c r="T141" s="271">
        <f t="shared" si="15"/>
        <v>0.12187636205265491</v>
      </c>
      <c r="U141" s="271">
        <f t="shared" si="15"/>
        <v>0.12270108248850745</v>
      </c>
      <c r="V141" s="271">
        <f t="shared" si="15"/>
        <v>0.20939476434240653</v>
      </c>
      <c r="W141" s="271">
        <f t="shared" si="15"/>
        <v>0.27892836550843209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2.3244541400182478E-2</v>
      </c>
      <c r="C142" s="320">
        <f t="shared" si="16"/>
        <v>1.8285495194638658E-2</v>
      </c>
      <c r="D142" s="320">
        <f t="shared" si="16"/>
        <v>3.8510927780810056E-2</v>
      </c>
      <c r="E142" s="320">
        <f t="shared" si="16"/>
        <v>4.6086349832248706E-2</v>
      </c>
      <c r="F142" s="320">
        <f t="shared" si="16"/>
        <v>4.4386887183450574E-2</v>
      </c>
      <c r="G142" s="320">
        <f t="shared" si="16"/>
        <v>4.1544890293889074E-2</v>
      </c>
      <c r="H142" s="320">
        <f t="shared" si="16"/>
        <v>4.1325929528488271E-2</v>
      </c>
      <c r="I142" s="320">
        <f t="shared" si="16"/>
        <v>2.9189669581663392E-2</v>
      </c>
      <c r="J142" s="320">
        <f t="shared" si="16"/>
        <v>2.638824533332151E-2</v>
      </c>
      <c r="K142" s="320">
        <f t="shared" si="16"/>
        <v>3.4765333471045275E-2</v>
      </c>
      <c r="L142" s="320">
        <f t="shared" si="16"/>
        <v>3.6969589140349153E-2</v>
      </c>
      <c r="M142" s="320">
        <f t="shared" si="16"/>
        <v>3.1306490206866155E-2</v>
      </c>
      <c r="N142" s="320">
        <f t="shared" si="16"/>
        <v>3.7251894817466422E-2</v>
      </c>
      <c r="O142" s="320">
        <f t="shared" si="16"/>
        <v>2.0752819580924235E-2</v>
      </c>
      <c r="P142" s="320">
        <f t="shared" si="16"/>
        <v>3.3241355744338799E-2</v>
      </c>
      <c r="Q142" s="320">
        <f t="shared" si="16"/>
        <v>3.7375656003717006E-2</v>
      </c>
      <c r="R142" s="320">
        <f t="shared" si="16"/>
        <v>4.7174830554055656E-2</v>
      </c>
      <c r="S142" s="320">
        <f t="shared" si="16"/>
        <v>3.3159108922335132E-2</v>
      </c>
      <c r="T142" s="320">
        <f t="shared" si="16"/>
        <v>3.8718224336797502E-2</v>
      </c>
      <c r="U142" s="320">
        <f t="shared" si="16"/>
        <v>3.9254232238546946E-2</v>
      </c>
      <c r="V142" s="320">
        <f t="shared" si="16"/>
        <v>0.11516878912879422</v>
      </c>
      <c r="W142" s="320">
        <f t="shared" si="16"/>
        <v>0.19289927264873449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7.4219710247384121E-2</v>
      </c>
      <c r="C143" s="328">
        <f t="shared" si="17"/>
        <v>7.3914543738907157E-2</v>
      </c>
      <c r="D143" s="328">
        <f t="shared" si="17"/>
        <v>7.4037219648419542E-2</v>
      </c>
      <c r="E143" s="328">
        <f t="shared" si="17"/>
        <v>7.9543415091367739E-2</v>
      </c>
      <c r="F143" s="328">
        <f t="shared" si="17"/>
        <v>8.6257903668146438E-2</v>
      </c>
      <c r="G143" s="328">
        <f t="shared" si="17"/>
        <v>8.5202103707561982E-2</v>
      </c>
      <c r="H143" s="328">
        <f t="shared" si="17"/>
        <v>8.4642201337021217E-2</v>
      </c>
      <c r="I143" s="328">
        <f t="shared" si="17"/>
        <v>8.0619772555987151E-2</v>
      </c>
      <c r="J143" s="328">
        <f t="shared" si="17"/>
        <v>8.4244057805634917E-2</v>
      </c>
      <c r="K143" s="328">
        <f t="shared" si="17"/>
        <v>7.7856252163588546E-2</v>
      </c>
      <c r="L143" s="328">
        <f t="shared" si="17"/>
        <v>7.4499641135514716E-2</v>
      </c>
      <c r="M143" s="328">
        <f t="shared" si="17"/>
        <v>7.5767402795559963E-2</v>
      </c>
      <c r="N143" s="328">
        <f t="shared" si="17"/>
        <v>7.634682272068985E-2</v>
      </c>
      <c r="O143" s="328">
        <f t="shared" si="17"/>
        <v>7.4265830065229799E-2</v>
      </c>
      <c r="P143" s="328">
        <f t="shared" si="17"/>
        <v>7.4785809030141426E-2</v>
      </c>
      <c r="Q143" s="328">
        <f t="shared" si="17"/>
        <v>8.0018510982399219E-2</v>
      </c>
      <c r="R143" s="328">
        <f t="shared" si="17"/>
        <v>8.6006759747223965E-2</v>
      </c>
      <c r="S143" s="328">
        <f t="shared" si="17"/>
        <v>8.0307272433022561E-2</v>
      </c>
      <c r="T143" s="328">
        <f t="shared" si="17"/>
        <v>8.3158137715857422E-2</v>
      </c>
      <c r="U143" s="328">
        <f t="shared" si="17"/>
        <v>8.3446850249960486E-2</v>
      </c>
      <c r="V143" s="328">
        <f t="shared" si="17"/>
        <v>9.4225975213612312E-2</v>
      </c>
      <c r="W143" s="328">
        <f t="shared" si="17"/>
        <v>8.6029092859697551E-2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0.99999999999999989</v>
      </c>
      <c r="C146" s="234">
        <f t="shared" si="18"/>
        <v>0.99999999999999989</v>
      </c>
      <c r="D146" s="234">
        <f t="shared" si="18"/>
        <v>0.99999999999999989</v>
      </c>
      <c r="E146" s="234">
        <f t="shared" si="18"/>
        <v>0.99999999999999978</v>
      </c>
      <c r="F146" s="234">
        <f t="shared" si="18"/>
        <v>1</v>
      </c>
      <c r="G146" s="234">
        <f t="shared" si="18"/>
        <v>0.99999999999999978</v>
      </c>
      <c r="H146" s="234">
        <f t="shared" si="18"/>
        <v>1</v>
      </c>
      <c r="I146" s="234">
        <f t="shared" si="18"/>
        <v>0.99999999999999989</v>
      </c>
      <c r="J146" s="234">
        <f t="shared" si="18"/>
        <v>1</v>
      </c>
      <c r="K146" s="234">
        <f t="shared" si="18"/>
        <v>1</v>
      </c>
      <c r="L146" s="234">
        <f t="shared" si="18"/>
        <v>1</v>
      </c>
      <c r="M146" s="234">
        <f t="shared" si="18"/>
        <v>0.99999999999999989</v>
      </c>
      <c r="N146" s="234">
        <f t="shared" si="18"/>
        <v>0.99999999999999989</v>
      </c>
      <c r="O146" s="234">
        <f t="shared" si="18"/>
        <v>1.0000000000000004</v>
      </c>
      <c r="P146" s="234">
        <f t="shared" si="18"/>
        <v>0.99999999999999978</v>
      </c>
      <c r="Q146" s="234">
        <f t="shared" si="18"/>
        <v>1.0000000000000004</v>
      </c>
      <c r="R146" s="234">
        <f t="shared" si="18"/>
        <v>1.0000000000000004</v>
      </c>
      <c r="S146" s="234">
        <f t="shared" si="18"/>
        <v>1.0000000000000002</v>
      </c>
      <c r="T146" s="234">
        <f t="shared" si="18"/>
        <v>0.99999999999999978</v>
      </c>
      <c r="U146" s="234">
        <f t="shared" si="18"/>
        <v>0.99999999999999989</v>
      </c>
      <c r="V146" s="234">
        <f t="shared" si="18"/>
        <v>1</v>
      </c>
      <c r="W146" s="234">
        <f t="shared" si="18"/>
        <v>1.0000000000000002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7.1955502283679116E-3</v>
      </c>
      <c r="C147" s="268">
        <f t="shared" si="19"/>
        <v>7.1955502283675768E-3</v>
      </c>
      <c r="D147" s="268">
        <f t="shared" si="19"/>
        <v>7.1955502283737576E-3</v>
      </c>
      <c r="E147" s="268">
        <f t="shared" si="19"/>
        <v>7.1955502283708355E-3</v>
      </c>
      <c r="F147" s="268">
        <f t="shared" si="19"/>
        <v>7.1955502283688709E-3</v>
      </c>
      <c r="G147" s="268">
        <f t="shared" si="19"/>
        <v>7.1955502283658941E-3</v>
      </c>
      <c r="H147" s="268">
        <f t="shared" si="19"/>
        <v>7.1955502283688822E-3</v>
      </c>
      <c r="I147" s="268">
        <f t="shared" si="19"/>
        <v>7.1955502283742919E-3</v>
      </c>
      <c r="J147" s="268">
        <f t="shared" si="19"/>
        <v>7.1955502283728243E-3</v>
      </c>
      <c r="K147" s="268">
        <f t="shared" si="19"/>
        <v>7.1955502283689125E-3</v>
      </c>
      <c r="L147" s="268">
        <f t="shared" si="19"/>
        <v>7.1955502283678379E-3</v>
      </c>
      <c r="M147" s="268">
        <f t="shared" si="19"/>
        <v>7.1955502283698996E-3</v>
      </c>
      <c r="N147" s="268">
        <f t="shared" si="19"/>
        <v>7.1955502283715797E-3</v>
      </c>
      <c r="O147" s="268">
        <f t="shared" si="19"/>
        <v>7.1955502283692864E-3</v>
      </c>
      <c r="P147" s="268">
        <f t="shared" si="19"/>
        <v>7.1955502283713117E-3</v>
      </c>
      <c r="Q147" s="268">
        <f t="shared" si="19"/>
        <v>7.1955502283694182E-3</v>
      </c>
      <c r="R147" s="268">
        <f t="shared" si="19"/>
        <v>7.1955502283719414E-3</v>
      </c>
      <c r="S147" s="268">
        <f t="shared" si="19"/>
        <v>7.1955502283727732E-3</v>
      </c>
      <c r="T147" s="268">
        <f t="shared" si="19"/>
        <v>7.1955502283724652E-3</v>
      </c>
      <c r="U147" s="268">
        <f t="shared" si="19"/>
        <v>7.1955502283746753E-3</v>
      </c>
      <c r="V147" s="268">
        <f t="shared" si="19"/>
        <v>7.1955502283288057E-3</v>
      </c>
      <c r="W147" s="268">
        <f t="shared" si="19"/>
        <v>7.1955502282948303E-3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8.0564402695788555E-3</v>
      </c>
      <c r="C148" s="269">
        <f t="shared" si="20"/>
        <v>8.0564402695784826E-3</v>
      </c>
      <c r="D148" s="269">
        <f t="shared" si="20"/>
        <v>8.0564402695853955E-3</v>
      </c>
      <c r="E148" s="269">
        <f t="shared" si="20"/>
        <v>8.0564402695821272E-3</v>
      </c>
      <c r="F148" s="269">
        <f t="shared" si="20"/>
        <v>8.0564402695799276E-3</v>
      </c>
      <c r="G148" s="269">
        <f t="shared" si="20"/>
        <v>8.0564402695765917E-3</v>
      </c>
      <c r="H148" s="269">
        <f t="shared" si="20"/>
        <v>8.0564402695799415E-3</v>
      </c>
      <c r="I148" s="269">
        <f t="shared" si="20"/>
        <v>8.0564402695859957E-3</v>
      </c>
      <c r="J148" s="269">
        <f t="shared" si="20"/>
        <v>8.0564402695843546E-3</v>
      </c>
      <c r="K148" s="269">
        <f t="shared" si="20"/>
        <v>8.0564402695799779E-3</v>
      </c>
      <c r="L148" s="269">
        <f t="shared" si="20"/>
        <v>8.0564402695787705E-3</v>
      </c>
      <c r="M148" s="269">
        <f t="shared" si="20"/>
        <v>8.0564402695810795E-3</v>
      </c>
      <c r="N148" s="269">
        <f t="shared" si="20"/>
        <v>8.0564402695829616E-3</v>
      </c>
      <c r="O148" s="269">
        <f t="shared" si="20"/>
        <v>8.0564402695803925E-3</v>
      </c>
      <c r="P148" s="269">
        <f t="shared" si="20"/>
        <v>8.0564402695826615E-3</v>
      </c>
      <c r="Q148" s="269">
        <f t="shared" si="20"/>
        <v>8.05644026958054E-3</v>
      </c>
      <c r="R148" s="269">
        <f t="shared" si="20"/>
        <v>8.0564402695833641E-3</v>
      </c>
      <c r="S148" s="269">
        <f t="shared" si="20"/>
        <v>8.0564402695842991E-3</v>
      </c>
      <c r="T148" s="269">
        <f t="shared" si="20"/>
        <v>8.0564402695839522E-3</v>
      </c>
      <c r="U148" s="269">
        <f t="shared" si="20"/>
        <v>8.0564402695864259E-3</v>
      </c>
      <c r="V148" s="269">
        <f t="shared" si="20"/>
        <v>8.0564402695350694E-3</v>
      </c>
      <c r="W148" s="269">
        <f t="shared" si="20"/>
        <v>8.0564402694970269E-3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6.4746474456346282E-3</v>
      </c>
      <c r="C149" s="269">
        <f t="shared" si="21"/>
        <v>5.14149933821576E-3</v>
      </c>
      <c r="D149" s="269">
        <f t="shared" si="21"/>
        <v>1.0413344758469277E-2</v>
      </c>
      <c r="E149" s="269">
        <f t="shared" si="21"/>
        <v>1.232095132988496E-2</v>
      </c>
      <c r="F149" s="269">
        <f t="shared" si="21"/>
        <v>1.1951007151907838E-2</v>
      </c>
      <c r="G149" s="269">
        <f t="shared" si="21"/>
        <v>1.1239754448550382E-2</v>
      </c>
      <c r="H149" s="269">
        <f t="shared" si="21"/>
        <v>1.1182097290056304E-2</v>
      </c>
      <c r="I149" s="269">
        <f t="shared" si="21"/>
        <v>8.0674241497641665E-3</v>
      </c>
      <c r="J149" s="269">
        <f t="shared" si="21"/>
        <v>7.3497284092893271E-3</v>
      </c>
      <c r="K149" s="269">
        <f t="shared" si="21"/>
        <v>9.4890814730274452E-3</v>
      </c>
      <c r="L149" s="269">
        <f t="shared" si="21"/>
        <v>1.0027345281131536E-2</v>
      </c>
      <c r="M149" s="269">
        <f t="shared" si="21"/>
        <v>8.5913011251994003E-3</v>
      </c>
      <c r="N149" s="269">
        <f t="shared" si="21"/>
        <v>1.0109047158535361E-2</v>
      </c>
      <c r="O149" s="269">
        <f t="shared" si="21"/>
        <v>5.9464986683837109E-3</v>
      </c>
      <c r="P149" s="269">
        <f t="shared" si="21"/>
        <v>9.131689797373773E-3</v>
      </c>
      <c r="Q149" s="269">
        <f t="shared" si="21"/>
        <v>1.0364964395314785E-2</v>
      </c>
      <c r="R149" s="269">
        <f t="shared" si="21"/>
        <v>1.2802510127539135E-2</v>
      </c>
      <c r="S149" s="269">
        <f t="shared" si="21"/>
        <v>9.2334386529047685E-3</v>
      </c>
      <c r="T149" s="269">
        <f t="shared" si="21"/>
        <v>1.0640247852416277E-2</v>
      </c>
      <c r="U149" s="269">
        <f t="shared" si="21"/>
        <v>1.0779819644461308E-2</v>
      </c>
      <c r="V149" s="269">
        <f t="shared" si="21"/>
        <v>2.7452133929547946E-2</v>
      </c>
      <c r="W149" s="269">
        <f t="shared" si="21"/>
        <v>4.0274472375982293E-2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5.9256386055724728E-3</v>
      </c>
      <c r="C150" s="269">
        <f t="shared" si="22"/>
        <v>5.9256386055721979E-3</v>
      </c>
      <c r="D150" s="269">
        <f t="shared" si="22"/>
        <v>5.9256386055772867E-3</v>
      </c>
      <c r="E150" s="269">
        <f t="shared" si="22"/>
        <v>5.9256386055748823E-3</v>
      </c>
      <c r="F150" s="269">
        <f t="shared" si="22"/>
        <v>5.925638605573263E-3</v>
      </c>
      <c r="G150" s="269">
        <f t="shared" si="22"/>
        <v>5.9256386055708092E-3</v>
      </c>
      <c r="H150" s="269">
        <f t="shared" si="22"/>
        <v>5.9256386055732734E-3</v>
      </c>
      <c r="I150" s="269">
        <f t="shared" si="22"/>
        <v>5.9256386055777273E-3</v>
      </c>
      <c r="J150" s="269">
        <f t="shared" si="22"/>
        <v>5.9256386055765191E-3</v>
      </c>
      <c r="K150" s="269">
        <f t="shared" si="22"/>
        <v>5.9256386055732959E-3</v>
      </c>
      <c r="L150" s="269">
        <f t="shared" si="22"/>
        <v>5.9256386055724121E-3</v>
      </c>
      <c r="M150" s="269">
        <f t="shared" si="22"/>
        <v>5.9256386055741104E-3</v>
      </c>
      <c r="N150" s="269">
        <f t="shared" si="22"/>
        <v>5.9256386055754947E-3</v>
      </c>
      <c r="O150" s="269">
        <f t="shared" si="22"/>
        <v>5.9256386055736047E-3</v>
      </c>
      <c r="P150" s="269">
        <f t="shared" si="22"/>
        <v>5.9256386055752735E-3</v>
      </c>
      <c r="Q150" s="269">
        <f t="shared" si="22"/>
        <v>5.9256386055737149E-3</v>
      </c>
      <c r="R150" s="269">
        <f t="shared" si="22"/>
        <v>5.9256386055757922E-3</v>
      </c>
      <c r="S150" s="269">
        <f t="shared" si="22"/>
        <v>5.92563860557648E-3</v>
      </c>
      <c r="T150" s="269">
        <f t="shared" si="22"/>
        <v>5.9256386055762233E-3</v>
      </c>
      <c r="U150" s="269">
        <f t="shared" si="22"/>
        <v>5.925638605578043E-3</v>
      </c>
      <c r="V150" s="269">
        <f t="shared" si="22"/>
        <v>5.9256386055402694E-3</v>
      </c>
      <c r="W150" s="269">
        <f t="shared" si="22"/>
        <v>5.9256386055122874E-3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7.4632804204093984E-3</v>
      </c>
      <c r="C151" s="270">
        <f t="shared" si="23"/>
        <v>7.5423944709075586E-3</v>
      </c>
      <c r="D151" s="270">
        <f t="shared" si="23"/>
        <v>8.2781615692573401E-3</v>
      </c>
      <c r="E151" s="270">
        <f t="shared" si="23"/>
        <v>8.8474549212329313E-3</v>
      </c>
      <c r="F151" s="270">
        <f t="shared" si="23"/>
        <v>8.7011595339004238E-3</v>
      </c>
      <c r="G151" s="270">
        <f t="shared" si="23"/>
        <v>8.5215802589156536E-3</v>
      </c>
      <c r="H151" s="270">
        <f t="shared" si="23"/>
        <v>8.5022846655129179E-3</v>
      </c>
      <c r="I151" s="270">
        <f t="shared" si="23"/>
        <v>7.5998799565174515E-3</v>
      </c>
      <c r="J151" s="270">
        <f t="shared" si="23"/>
        <v>7.3567913255710811E-3</v>
      </c>
      <c r="K151" s="270">
        <f t="shared" si="23"/>
        <v>7.9666515074251192E-3</v>
      </c>
      <c r="L151" s="270">
        <f t="shared" si="23"/>
        <v>8.1652180162208755E-3</v>
      </c>
      <c r="M151" s="270">
        <f t="shared" si="23"/>
        <v>7.748160529807699E-3</v>
      </c>
      <c r="N151" s="270">
        <f t="shared" si="23"/>
        <v>8.1866872427369883E-3</v>
      </c>
      <c r="O151" s="270">
        <f t="shared" si="23"/>
        <v>6.7825421443688206E-3</v>
      </c>
      <c r="P151" s="270">
        <f t="shared" si="23"/>
        <v>7.7776437129165503E-3</v>
      </c>
      <c r="Q151" s="270">
        <f t="shared" si="23"/>
        <v>7.9442575100166207E-3</v>
      </c>
      <c r="R151" s="270">
        <f t="shared" si="23"/>
        <v>8.8030777345662215E-3</v>
      </c>
      <c r="S151" s="270">
        <f t="shared" si="23"/>
        <v>7.6653726653032389E-3</v>
      </c>
      <c r="T151" s="270">
        <f t="shared" si="23"/>
        <v>8.1814183191318453E-3</v>
      </c>
      <c r="U151" s="270">
        <f t="shared" si="23"/>
        <v>8.3418938413822984E-3</v>
      </c>
      <c r="V151" s="270">
        <f t="shared" si="23"/>
        <v>1.696193689646875E-2</v>
      </c>
      <c r="W151" s="270">
        <f t="shared" si="23"/>
        <v>2.3602902051039321E-2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2.7610295160837302E-2</v>
      </c>
      <c r="C152" s="271">
        <f t="shared" si="24"/>
        <v>2.1925257782660995E-2</v>
      </c>
      <c r="D152" s="271">
        <f t="shared" si="24"/>
        <v>4.4406359544216574E-2</v>
      </c>
      <c r="E152" s="271">
        <f t="shared" si="24"/>
        <v>5.2541100613871426E-2</v>
      </c>
      <c r="F152" s="271">
        <f t="shared" si="24"/>
        <v>5.0963521597755516E-2</v>
      </c>
      <c r="G152" s="271">
        <f t="shared" si="24"/>
        <v>4.793047659591787E-2</v>
      </c>
      <c r="H152" s="271">
        <f t="shared" si="24"/>
        <v>4.7684605113721586E-2</v>
      </c>
      <c r="I152" s="271">
        <f t="shared" si="24"/>
        <v>3.4402485051573763E-2</v>
      </c>
      <c r="J152" s="271">
        <f t="shared" si="24"/>
        <v>3.1341964552724609E-2</v>
      </c>
      <c r="K152" s="271">
        <f t="shared" si="24"/>
        <v>4.0464958513249244E-2</v>
      </c>
      <c r="L152" s="271">
        <f t="shared" si="24"/>
        <v>4.2760314784140926E-2</v>
      </c>
      <c r="M152" s="271">
        <f t="shared" si="24"/>
        <v>3.6636490538542114E-2</v>
      </c>
      <c r="N152" s="271">
        <f t="shared" si="24"/>
        <v>4.3108721854835601E-2</v>
      </c>
      <c r="O152" s="271">
        <f t="shared" si="24"/>
        <v>2.5358073128490973E-2</v>
      </c>
      <c r="P152" s="271">
        <f t="shared" si="24"/>
        <v>3.8940908016958958E-2</v>
      </c>
      <c r="Q152" s="271">
        <f t="shared" si="24"/>
        <v>4.420004775382174E-2</v>
      </c>
      <c r="R152" s="271">
        <f t="shared" si="24"/>
        <v>5.4594645714538495E-2</v>
      </c>
      <c r="S152" s="271">
        <f t="shared" si="24"/>
        <v>3.937480282854168E-2</v>
      </c>
      <c r="T152" s="271">
        <f t="shared" si="24"/>
        <v>4.5373958390236779E-2</v>
      </c>
      <c r="U152" s="271">
        <f t="shared" si="24"/>
        <v>4.5969144214151977E-2</v>
      </c>
      <c r="V152" s="271">
        <f t="shared" si="24"/>
        <v>0.11706606837731247</v>
      </c>
      <c r="W152" s="271">
        <f t="shared" si="24"/>
        <v>0.17174526938877432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0.16435417966806107</v>
      </c>
      <c r="C153" s="271">
        <f t="shared" si="25"/>
        <v>0.16743272874626008</v>
      </c>
      <c r="D153" s="271">
        <f t="shared" si="25"/>
        <v>0.15469841886844762</v>
      </c>
      <c r="E153" s="271">
        <f t="shared" si="25"/>
        <v>0.15189700970511347</v>
      </c>
      <c r="F153" s="271">
        <f t="shared" si="25"/>
        <v>0.1551064389943817</v>
      </c>
      <c r="G153" s="271">
        <f t="shared" si="25"/>
        <v>0.15651069336769513</v>
      </c>
      <c r="H153" s="271">
        <f t="shared" si="25"/>
        <v>0.15644283255411873</v>
      </c>
      <c r="I153" s="271">
        <f t="shared" si="25"/>
        <v>0.16276261128482131</v>
      </c>
      <c r="J153" s="271">
        <f t="shared" si="25"/>
        <v>0.16579675296604832</v>
      </c>
      <c r="K153" s="271">
        <f t="shared" si="25"/>
        <v>0.15832302893555866</v>
      </c>
      <c r="L153" s="271">
        <f t="shared" si="25"/>
        <v>0.15587416793990463</v>
      </c>
      <c r="M153" s="271">
        <f t="shared" si="25"/>
        <v>0.1598353145926113</v>
      </c>
      <c r="N153" s="271">
        <f t="shared" si="25"/>
        <v>0.15631410005938914</v>
      </c>
      <c r="O153" s="271">
        <f t="shared" si="25"/>
        <v>0.15512973221694312</v>
      </c>
      <c r="P153" s="271">
        <f t="shared" si="25"/>
        <v>0.15577271498727202</v>
      </c>
      <c r="Q153" s="271">
        <f t="shared" si="25"/>
        <v>0.14800509182955965</v>
      </c>
      <c r="R153" s="271">
        <f t="shared" si="25"/>
        <v>0.14689104925513294</v>
      </c>
      <c r="S153" s="271">
        <f t="shared" si="25"/>
        <v>0.15283486958283124</v>
      </c>
      <c r="T153" s="271">
        <f t="shared" si="25"/>
        <v>0.15217876295414354</v>
      </c>
      <c r="U153" s="271">
        <f t="shared" si="25"/>
        <v>0.1518137832572897</v>
      </c>
      <c r="V153" s="271">
        <f t="shared" si="25"/>
        <v>0.11694423074949054</v>
      </c>
      <c r="W153" s="271">
        <f t="shared" si="25"/>
        <v>8.379899893702776E-2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0.1351023320370198</v>
      </c>
      <c r="C154" s="320">
        <f t="shared" si="26"/>
        <v>0.13802565142444562</v>
      </c>
      <c r="D154" s="320">
        <f t="shared" si="26"/>
        <v>0.12637176528086602</v>
      </c>
      <c r="E154" s="320">
        <f t="shared" si="26"/>
        <v>0.12180750301298351</v>
      </c>
      <c r="F154" s="320">
        <f t="shared" si="26"/>
        <v>0.12224492101218871</v>
      </c>
      <c r="G154" s="320">
        <f t="shared" si="26"/>
        <v>0.12389486374334277</v>
      </c>
      <c r="H154" s="320">
        <f t="shared" si="26"/>
        <v>0.12403675325399588</v>
      </c>
      <c r="I154" s="320">
        <f t="shared" si="26"/>
        <v>0.13123535440184686</v>
      </c>
      <c r="J154" s="320">
        <f t="shared" si="26"/>
        <v>0.13259668594818053</v>
      </c>
      <c r="K154" s="320">
        <f t="shared" si="26"/>
        <v>0.12825463892678385</v>
      </c>
      <c r="L154" s="320">
        <f t="shared" si="26"/>
        <v>0.12728283312962171</v>
      </c>
      <c r="M154" s="320">
        <f t="shared" si="26"/>
        <v>0.13041509801902501</v>
      </c>
      <c r="N154" s="320">
        <f t="shared" si="26"/>
        <v>0.12699897661063064</v>
      </c>
      <c r="O154" s="320">
        <f t="shared" si="26"/>
        <v>0.12501963484959605</v>
      </c>
      <c r="P154" s="320">
        <f t="shared" si="26"/>
        <v>0.12670368612577024</v>
      </c>
      <c r="Q154" s="320">
        <f t="shared" si="26"/>
        <v>0.1166066308659167</v>
      </c>
      <c r="R154" s="320">
        <f t="shared" si="26"/>
        <v>0.11386502692326872</v>
      </c>
      <c r="S154" s="320">
        <f t="shared" si="26"/>
        <v>0.12119356383181032</v>
      </c>
      <c r="T154" s="320">
        <f t="shared" si="26"/>
        <v>0.1198432337895752</v>
      </c>
      <c r="U154" s="320">
        <f t="shared" si="26"/>
        <v>0.11938924047942223</v>
      </c>
      <c r="V154" s="320">
        <f t="shared" si="26"/>
        <v>8.5164453112641758E-2</v>
      </c>
      <c r="W154" s="320">
        <f t="shared" si="26"/>
        <v>5.8384384944854456E-2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2.9251847631041265E-2</v>
      </c>
      <c r="C155" s="320">
        <f t="shared" si="27"/>
        <v>2.940707732181444E-2</v>
      </c>
      <c r="D155" s="320">
        <f t="shared" si="27"/>
        <v>2.8326653587581598E-2</v>
      </c>
      <c r="E155" s="320">
        <f t="shared" si="27"/>
        <v>3.0089506692129956E-2</v>
      </c>
      <c r="F155" s="320">
        <f t="shared" si="27"/>
        <v>3.286151798219298E-2</v>
      </c>
      <c r="G155" s="320">
        <f t="shared" si="27"/>
        <v>3.2615829624352374E-2</v>
      </c>
      <c r="H155" s="320">
        <f t="shared" si="27"/>
        <v>3.2406079300122841E-2</v>
      </c>
      <c r="I155" s="320">
        <f t="shared" si="27"/>
        <v>3.1527256882974447E-2</v>
      </c>
      <c r="J155" s="320">
        <f t="shared" si="27"/>
        <v>3.320006701786777E-2</v>
      </c>
      <c r="K155" s="320">
        <f t="shared" si="27"/>
        <v>3.0068390008774808E-2</v>
      </c>
      <c r="L155" s="320">
        <f t="shared" si="27"/>
        <v>2.8591334810282934E-2</v>
      </c>
      <c r="M155" s="320">
        <f t="shared" si="27"/>
        <v>2.9420216573586289E-2</v>
      </c>
      <c r="N155" s="320">
        <f t="shared" si="27"/>
        <v>2.9315123448758491E-2</v>
      </c>
      <c r="O155" s="320">
        <f t="shared" si="27"/>
        <v>3.0110097367347058E-2</v>
      </c>
      <c r="P155" s="320">
        <f t="shared" si="27"/>
        <v>2.9069028861501756E-2</v>
      </c>
      <c r="Q155" s="320">
        <f t="shared" si="27"/>
        <v>3.139846096364296E-2</v>
      </c>
      <c r="R155" s="320">
        <f t="shared" si="27"/>
        <v>3.3026022331864233E-2</v>
      </c>
      <c r="S155" s="320">
        <f t="shared" si="27"/>
        <v>3.1641305751020921E-2</v>
      </c>
      <c r="T155" s="320">
        <f t="shared" si="27"/>
        <v>3.2335529164568333E-2</v>
      </c>
      <c r="U155" s="320">
        <f t="shared" si="27"/>
        <v>3.2424542777867466E-2</v>
      </c>
      <c r="V155" s="320">
        <f t="shared" si="27"/>
        <v>3.1779777636848763E-2</v>
      </c>
      <c r="W155" s="320">
        <f t="shared" si="27"/>
        <v>2.5414613992173315E-2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0.67204623873046843</v>
      </c>
      <c r="C157" s="271">
        <f t="shared" si="29"/>
        <v>0.68029874538367052</v>
      </c>
      <c r="D157" s="271">
        <f t="shared" si="29"/>
        <v>0.64722651349733717</v>
      </c>
      <c r="E157" s="271">
        <f t="shared" si="29"/>
        <v>0.6333349084044908</v>
      </c>
      <c r="F157" s="271">
        <f t="shared" si="29"/>
        <v>0.63363720681638969</v>
      </c>
      <c r="G157" s="271">
        <f t="shared" si="29"/>
        <v>0.63845189695301063</v>
      </c>
      <c r="H157" s="271">
        <f t="shared" si="29"/>
        <v>0.63902429408763761</v>
      </c>
      <c r="I157" s="271">
        <f t="shared" si="29"/>
        <v>0.66006836685682047</v>
      </c>
      <c r="J157" s="271">
        <f t="shared" si="29"/>
        <v>0.66353311601808529</v>
      </c>
      <c r="K157" s="271">
        <f t="shared" si="29"/>
        <v>0.65190065056242519</v>
      </c>
      <c r="L157" s="271">
        <f t="shared" si="29"/>
        <v>0.64943296242058601</v>
      </c>
      <c r="M157" s="271">
        <f t="shared" si="29"/>
        <v>0.65818860043268634</v>
      </c>
      <c r="N157" s="271">
        <f t="shared" si="29"/>
        <v>0.64832807192087516</v>
      </c>
      <c r="O157" s="271">
        <f t="shared" si="29"/>
        <v>0.69246058749241113</v>
      </c>
      <c r="P157" s="271">
        <f t="shared" si="29"/>
        <v>0.65894266095001519</v>
      </c>
      <c r="Q157" s="271">
        <f t="shared" si="29"/>
        <v>0.65992697039968629</v>
      </c>
      <c r="R157" s="271">
        <f t="shared" si="29"/>
        <v>0.63793264128176652</v>
      </c>
      <c r="S157" s="271">
        <f t="shared" si="29"/>
        <v>0.66393871682818406</v>
      </c>
      <c r="T157" s="271">
        <f t="shared" si="29"/>
        <v>0.65111404997253541</v>
      </c>
      <c r="U157" s="271">
        <f t="shared" si="29"/>
        <v>0.65020280423253218</v>
      </c>
      <c r="V157" s="271">
        <f t="shared" si="29"/>
        <v>0.53251345117523341</v>
      </c>
      <c r="W157" s="271">
        <f t="shared" si="29"/>
        <v>0.44856152728771731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0.6447225372492148</v>
      </c>
      <c r="C158" s="320">
        <f t="shared" si="30"/>
        <v>0.65860107083643504</v>
      </c>
      <c r="D158" s="320">
        <f t="shared" si="30"/>
        <v>0.60328109006063257</v>
      </c>
      <c r="E158" s="320">
        <f t="shared" si="30"/>
        <v>0.58133918216154135</v>
      </c>
      <c r="F158" s="320">
        <f t="shared" si="30"/>
        <v>0.58320268438703005</v>
      </c>
      <c r="G158" s="320">
        <f t="shared" si="30"/>
        <v>0.59101893664845473</v>
      </c>
      <c r="H158" s="320">
        <f t="shared" si="30"/>
        <v>0.59183465312983807</v>
      </c>
      <c r="I158" s="320">
        <f t="shared" si="30"/>
        <v>0.62602297812458407</v>
      </c>
      <c r="J158" s="320">
        <f t="shared" si="30"/>
        <v>0.6325164797131837</v>
      </c>
      <c r="K158" s="320">
        <f t="shared" si="30"/>
        <v>0.6118557165830304</v>
      </c>
      <c r="L158" s="320">
        <f t="shared" si="30"/>
        <v>0.60711649786994526</v>
      </c>
      <c r="M158" s="320">
        <f t="shared" si="30"/>
        <v>0.6219323950946215</v>
      </c>
      <c r="N158" s="320">
        <f t="shared" si="30"/>
        <v>0.60566681674999057</v>
      </c>
      <c r="O158" s="320">
        <f t="shared" si="30"/>
        <v>0.66736573007540434</v>
      </c>
      <c r="P158" s="320">
        <f t="shared" si="30"/>
        <v>0.62040595788812469</v>
      </c>
      <c r="Q158" s="320">
        <f t="shared" si="30"/>
        <v>0.61618571724584092</v>
      </c>
      <c r="R158" s="320">
        <f t="shared" si="30"/>
        <v>0.58390468564821985</v>
      </c>
      <c r="S158" s="320">
        <f t="shared" si="30"/>
        <v>0.62497262276424559</v>
      </c>
      <c r="T158" s="320">
        <f t="shared" si="30"/>
        <v>0.60621107132433283</v>
      </c>
      <c r="U158" s="320">
        <f t="shared" si="30"/>
        <v>0.60471081776373958</v>
      </c>
      <c r="V158" s="320">
        <f t="shared" si="30"/>
        <v>0.41666252356679784</v>
      </c>
      <c r="W158" s="320">
        <f t="shared" si="30"/>
        <v>0.27859896642916726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2.7323701481253522E-2</v>
      </c>
      <c r="C159" s="320">
        <f t="shared" si="31"/>
        <v>2.1697674547235524E-2</v>
      </c>
      <c r="D159" s="320">
        <f t="shared" si="31"/>
        <v>4.3945423436704455E-2</v>
      </c>
      <c r="E159" s="320">
        <f t="shared" si="31"/>
        <v>5.1995726242949465E-2</v>
      </c>
      <c r="F159" s="320">
        <f t="shared" si="31"/>
        <v>5.043452242935962E-2</v>
      </c>
      <c r="G159" s="320">
        <f t="shared" si="31"/>
        <v>4.7432960304555925E-2</v>
      </c>
      <c r="H159" s="320">
        <f t="shared" si="31"/>
        <v>4.7189640957799608E-2</v>
      </c>
      <c r="I159" s="320">
        <f t="shared" si="31"/>
        <v>3.4045388732236281E-2</v>
      </c>
      <c r="J159" s="320">
        <f t="shared" si="31"/>
        <v>3.1016636304901663E-2</v>
      </c>
      <c r="K159" s="320">
        <f t="shared" si="31"/>
        <v>4.0044933979394709E-2</v>
      </c>
      <c r="L159" s="320">
        <f t="shared" si="31"/>
        <v>4.2316464550640712E-2</v>
      </c>
      <c r="M159" s="320">
        <f t="shared" si="31"/>
        <v>3.6256205338064805E-2</v>
      </c>
      <c r="N159" s="320">
        <f t="shared" si="31"/>
        <v>4.2661255170884496E-2</v>
      </c>
      <c r="O159" s="320">
        <f t="shared" si="31"/>
        <v>2.5094857417006768E-2</v>
      </c>
      <c r="P159" s="320">
        <f t="shared" si="31"/>
        <v>3.8536703061890484E-2</v>
      </c>
      <c r="Q159" s="320">
        <f t="shared" si="31"/>
        <v>4.3741253153845347E-2</v>
      </c>
      <c r="R159" s="320">
        <f t="shared" si="31"/>
        <v>5.4027955633546704E-2</v>
      </c>
      <c r="S159" s="320">
        <f t="shared" si="31"/>
        <v>3.896609406393841E-2</v>
      </c>
      <c r="T159" s="320">
        <f t="shared" si="31"/>
        <v>4.4902978648202578E-2</v>
      </c>
      <c r="U159" s="320">
        <f t="shared" si="31"/>
        <v>4.5491986468792614E-2</v>
      </c>
      <c r="V159" s="320">
        <f t="shared" si="31"/>
        <v>0.1158509276084355</v>
      </c>
      <c r="W159" s="320">
        <f t="shared" si="31"/>
        <v>0.16996256085855008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0.10087372947106986</v>
      </c>
      <c r="C160" s="271">
        <f t="shared" si="32"/>
        <v>9.6481745174766612E-2</v>
      </c>
      <c r="D160" s="271">
        <f t="shared" si="32"/>
        <v>0.11379957265873557</v>
      </c>
      <c r="E160" s="271">
        <f t="shared" si="32"/>
        <v>0.11988094592187838</v>
      </c>
      <c r="F160" s="271">
        <f t="shared" si="32"/>
        <v>0.11846303680214273</v>
      </c>
      <c r="G160" s="271">
        <f t="shared" si="32"/>
        <v>0.1161679692723968</v>
      </c>
      <c r="H160" s="271">
        <f t="shared" si="32"/>
        <v>0.11598625718543068</v>
      </c>
      <c r="I160" s="271">
        <f t="shared" si="32"/>
        <v>0.1059216035969649</v>
      </c>
      <c r="J160" s="271">
        <f t="shared" si="32"/>
        <v>0.10344401762474754</v>
      </c>
      <c r="K160" s="271">
        <f t="shared" si="32"/>
        <v>0.11067799990479225</v>
      </c>
      <c r="L160" s="271">
        <f t="shared" si="32"/>
        <v>0.11256236245449705</v>
      </c>
      <c r="M160" s="271">
        <f t="shared" si="32"/>
        <v>0.10782250367762791</v>
      </c>
      <c r="N160" s="271">
        <f t="shared" si="32"/>
        <v>0.11277574266009768</v>
      </c>
      <c r="O160" s="271">
        <f t="shared" si="32"/>
        <v>9.314493724587937E-2</v>
      </c>
      <c r="P160" s="271">
        <f t="shared" si="32"/>
        <v>0.10825675343193404</v>
      </c>
      <c r="Q160" s="271">
        <f t="shared" si="32"/>
        <v>0.1083810390080775</v>
      </c>
      <c r="R160" s="271">
        <f t="shared" si="32"/>
        <v>0.11779844678292586</v>
      </c>
      <c r="S160" s="271">
        <f t="shared" si="32"/>
        <v>0.10577517033870171</v>
      </c>
      <c r="T160" s="271">
        <f t="shared" si="32"/>
        <v>0.11133393340800343</v>
      </c>
      <c r="U160" s="271">
        <f t="shared" si="32"/>
        <v>0.11171492570664333</v>
      </c>
      <c r="V160" s="271">
        <f t="shared" si="32"/>
        <v>0.16788454976854283</v>
      </c>
      <c r="W160" s="271">
        <f t="shared" si="32"/>
        <v>0.21083920085615498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7.1979234535309813E-2</v>
      </c>
      <c r="C161" s="320">
        <f t="shared" si="33"/>
        <v>7.3536707960353886E-2</v>
      </c>
      <c r="D161" s="320">
        <f t="shared" si="33"/>
        <v>6.7327801042694896E-2</v>
      </c>
      <c r="E161" s="320">
        <f t="shared" si="33"/>
        <v>6.4896073186431411E-2</v>
      </c>
      <c r="F161" s="320">
        <f t="shared" si="33"/>
        <v>6.5129118851003143E-2</v>
      </c>
      <c r="G161" s="320">
        <f t="shared" si="33"/>
        <v>6.6008168183645452E-2</v>
      </c>
      <c r="H161" s="320">
        <f t="shared" si="33"/>
        <v>6.6083763461768447E-2</v>
      </c>
      <c r="I161" s="320">
        <f t="shared" si="33"/>
        <v>6.9919002961596949E-2</v>
      </c>
      <c r="J161" s="320">
        <f t="shared" si="33"/>
        <v>7.0644287278872897E-2</v>
      </c>
      <c r="K161" s="320">
        <f t="shared" si="33"/>
        <v>6.8330950297903426E-2</v>
      </c>
      <c r="L161" s="320">
        <f t="shared" si="33"/>
        <v>6.7813195819930852E-2</v>
      </c>
      <c r="M161" s="320">
        <f t="shared" si="33"/>
        <v>6.9481990323339557E-2</v>
      </c>
      <c r="N161" s="320">
        <f t="shared" si="33"/>
        <v>6.7661963974804507E-2</v>
      </c>
      <c r="O161" s="320">
        <f t="shared" si="33"/>
        <v>6.6607418855598052E-2</v>
      </c>
      <c r="P161" s="320">
        <f t="shared" si="33"/>
        <v>6.7504640390930362E-2</v>
      </c>
      <c r="Q161" s="320">
        <f t="shared" si="33"/>
        <v>6.2125175079659284E-2</v>
      </c>
      <c r="R161" s="320">
        <f t="shared" si="33"/>
        <v>6.0664515221199422E-2</v>
      </c>
      <c r="S161" s="320">
        <f t="shared" si="33"/>
        <v>6.4568981332088202E-2</v>
      </c>
      <c r="T161" s="320">
        <f t="shared" si="33"/>
        <v>6.3849558348453211E-2</v>
      </c>
      <c r="U161" s="320">
        <f t="shared" si="33"/>
        <v>6.3607681761600449E-2</v>
      </c>
      <c r="V161" s="320">
        <f t="shared" si="33"/>
        <v>4.5373547978331846E-2</v>
      </c>
      <c r="W161" s="320">
        <f t="shared" si="33"/>
        <v>3.1105779402786013E-2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2.8894494935760039E-2</v>
      </c>
      <c r="C162" s="328">
        <f t="shared" si="34"/>
        <v>2.2945037214412729E-2</v>
      </c>
      <c r="D162" s="328">
        <f t="shared" si="34"/>
        <v>4.6471771616040686E-2</v>
      </c>
      <c r="E162" s="328">
        <f t="shared" si="34"/>
        <v>5.4984872735446964E-2</v>
      </c>
      <c r="F162" s="328">
        <f t="shared" si="34"/>
        <v>5.3333917951139592E-2</v>
      </c>
      <c r="G162" s="328">
        <f t="shared" si="34"/>
        <v>5.0159801088751364E-2</v>
      </c>
      <c r="H162" s="328">
        <f t="shared" si="34"/>
        <v>4.9902493723662227E-2</v>
      </c>
      <c r="I162" s="328">
        <f t="shared" si="34"/>
        <v>3.6002600635367955E-2</v>
      </c>
      <c r="J162" s="328">
        <f t="shared" si="34"/>
        <v>3.2799730345874661E-2</v>
      </c>
      <c r="K162" s="328">
        <f t="shared" si="34"/>
        <v>4.2347049606888829E-2</v>
      </c>
      <c r="L162" s="328">
        <f t="shared" si="34"/>
        <v>4.4749166634566198E-2</v>
      </c>
      <c r="M162" s="328">
        <f t="shared" si="34"/>
        <v>3.8340513354288355E-2</v>
      </c>
      <c r="N162" s="328">
        <f t="shared" si="34"/>
        <v>4.5113778685293177E-2</v>
      </c>
      <c r="O162" s="328">
        <f t="shared" si="34"/>
        <v>2.653751839028131E-2</v>
      </c>
      <c r="P162" s="328">
        <f t="shared" si="34"/>
        <v>4.0752113041003665E-2</v>
      </c>
      <c r="Q162" s="328">
        <f t="shared" si="34"/>
        <v>4.6255863928418219E-2</v>
      </c>
      <c r="R162" s="328">
        <f t="shared" si="34"/>
        <v>5.7133931561726435E-2</v>
      </c>
      <c r="S162" s="328">
        <f t="shared" si="34"/>
        <v>4.1206189006613506E-2</v>
      </c>
      <c r="T162" s="328">
        <f t="shared" si="34"/>
        <v>4.7484375059550221E-2</v>
      </c>
      <c r="U162" s="328">
        <f t="shared" si="34"/>
        <v>4.8107243945042871E-2</v>
      </c>
      <c r="V162" s="328">
        <f t="shared" si="34"/>
        <v>0.12251100179021099</v>
      </c>
      <c r="W162" s="328">
        <f t="shared" si="34"/>
        <v>0.17973342145336899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0.99999999999999978</v>
      </c>
      <c r="C165" s="234">
        <f t="shared" si="35"/>
        <v>0.99999999999999989</v>
      </c>
      <c r="D165" s="234">
        <f t="shared" si="35"/>
        <v>1.0000000000000002</v>
      </c>
      <c r="E165" s="234">
        <f t="shared" si="35"/>
        <v>1</v>
      </c>
      <c r="F165" s="234">
        <f t="shared" si="35"/>
        <v>0.99999999999999967</v>
      </c>
      <c r="G165" s="234">
        <f t="shared" si="35"/>
        <v>0.99999999999999978</v>
      </c>
      <c r="H165" s="234">
        <f t="shared" si="35"/>
        <v>0.99999999999999989</v>
      </c>
      <c r="I165" s="234">
        <f t="shared" si="35"/>
        <v>0.99999999999999978</v>
      </c>
      <c r="J165" s="234">
        <f t="shared" si="35"/>
        <v>0.99999999999999989</v>
      </c>
      <c r="K165" s="234">
        <f t="shared" si="35"/>
        <v>1.0000000000000002</v>
      </c>
      <c r="L165" s="234">
        <f t="shared" si="35"/>
        <v>0.99999999999999967</v>
      </c>
      <c r="M165" s="234">
        <f t="shared" si="35"/>
        <v>0.99999999999999944</v>
      </c>
      <c r="N165" s="234">
        <f t="shared" si="35"/>
        <v>0.99999999999999956</v>
      </c>
      <c r="O165" s="234">
        <f t="shared" si="35"/>
        <v>0.99999999999999944</v>
      </c>
      <c r="P165" s="234">
        <f t="shared" si="35"/>
        <v>1</v>
      </c>
      <c r="Q165" s="234">
        <f t="shared" si="35"/>
        <v>1.0000000000000002</v>
      </c>
      <c r="R165" s="234">
        <f t="shared" si="35"/>
        <v>1</v>
      </c>
      <c r="S165" s="234">
        <f t="shared" si="35"/>
        <v>1.0000000000000004</v>
      </c>
      <c r="T165" s="234">
        <f t="shared" si="35"/>
        <v>1.0000000000000007</v>
      </c>
      <c r="U165" s="234">
        <f t="shared" si="35"/>
        <v>1</v>
      </c>
      <c r="V165" s="234">
        <f t="shared" si="35"/>
        <v>1</v>
      </c>
      <c r="W165" s="234">
        <f t="shared" si="35"/>
        <v>1.0000000000000002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8.4901072430810277E-3</v>
      </c>
      <c r="C166" s="268">
        <f t="shared" si="36"/>
        <v>8.4901072430758878E-3</v>
      </c>
      <c r="D166" s="268">
        <f t="shared" si="36"/>
        <v>8.4901072430908237E-3</v>
      </c>
      <c r="E166" s="268">
        <f t="shared" si="36"/>
        <v>8.4901072429842215E-3</v>
      </c>
      <c r="F166" s="268">
        <f t="shared" si="36"/>
        <v>8.4901072429914952E-3</v>
      </c>
      <c r="G166" s="268">
        <f t="shared" si="36"/>
        <v>8.4901072429905307E-3</v>
      </c>
      <c r="H166" s="268">
        <f t="shared" si="36"/>
        <v>8.4901072429969301E-3</v>
      </c>
      <c r="I166" s="268">
        <f t="shared" si="36"/>
        <v>8.4901072430815534E-3</v>
      </c>
      <c r="J166" s="268">
        <f t="shared" si="36"/>
        <v>8.4901072430799123E-3</v>
      </c>
      <c r="K166" s="268">
        <f t="shared" si="36"/>
        <v>8.490107243088383E-3</v>
      </c>
      <c r="L166" s="268">
        <f t="shared" si="36"/>
        <v>8.4901072431003421E-3</v>
      </c>
      <c r="M166" s="268">
        <f t="shared" si="36"/>
        <v>8.4901072430813868E-3</v>
      </c>
      <c r="N166" s="268">
        <f t="shared" si="36"/>
        <v>8.4901072430948084E-3</v>
      </c>
      <c r="O166" s="268">
        <f t="shared" si="36"/>
        <v>8.4901072430733342E-3</v>
      </c>
      <c r="P166" s="268">
        <f t="shared" si="36"/>
        <v>8.4901072430884367E-3</v>
      </c>
      <c r="Q166" s="268">
        <f t="shared" si="36"/>
        <v>8.4901072431098467E-3</v>
      </c>
      <c r="R166" s="268">
        <f t="shared" si="36"/>
        <v>8.490107242959297E-3</v>
      </c>
      <c r="S166" s="268">
        <f t="shared" si="36"/>
        <v>8.4901072431154065E-3</v>
      </c>
      <c r="T166" s="268">
        <f t="shared" si="36"/>
        <v>8.4901072429915004E-3</v>
      </c>
      <c r="U166" s="268">
        <f t="shared" si="36"/>
        <v>8.4901072430060096E-3</v>
      </c>
      <c r="V166" s="268">
        <f t="shared" si="36"/>
        <v>8.4901072428560254E-3</v>
      </c>
      <c r="W166" s="268">
        <f t="shared" si="36"/>
        <v>8.4901072428404997E-3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9.5190184158935251E-3</v>
      </c>
      <c r="C167" s="269">
        <f t="shared" si="37"/>
        <v>9.5190184158877676E-3</v>
      </c>
      <c r="D167" s="269">
        <f t="shared" si="37"/>
        <v>9.519018415904518E-3</v>
      </c>
      <c r="E167" s="269">
        <f t="shared" si="37"/>
        <v>9.5190184157849817E-3</v>
      </c>
      <c r="F167" s="269">
        <f t="shared" si="37"/>
        <v>9.5190184157931453E-3</v>
      </c>
      <c r="G167" s="269">
        <f t="shared" si="37"/>
        <v>9.5190184157920698E-3</v>
      </c>
      <c r="H167" s="269">
        <f t="shared" si="37"/>
        <v>9.5190184157992411E-3</v>
      </c>
      <c r="I167" s="269">
        <f t="shared" si="37"/>
        <v>9.5190184158941253E-3</v>
      </c>
      <c r="J167" s="269">
        <f t="shared" si="37"/>
        <v>9.5190184158922796E-3</v>
      </c>
      <c r="K167" s="269">
        <f t="shared" si="37"/>
        <v>9.5190184159017737E-3</v>
      </c>
      <c r="L167" s="269">
        <f t="shared" si="37"/>
        <v>9.5190184159151831E-3</v>
      </c>
      <c r="M167" s="269">
        <f t="shared" si="37"/>
        <v>9.5190184158939328E-3</v>
      </c>
      <c r="N167" s="269">
        <f t="shared" si="37"/>
        <v>9.5190184159089728E-3</v>
      </c>
      <c r="O167" s="269">
        <f t="shared" si="37"/>
        <v>9.5190184158849035E-3</v>
      </c>
      <c r="P167" s="269">
        <f t="shared" si="37"/>
        <v>9.5190184159018327E-3</v>
      </c>
      <c r="Q167" s="269">
        <f t="shared" si="37"/>
        <v>9.5190184159258447E-3</v>
      </c>
      <c r="R167" s="269">
        <f t="shared" si="37"/>
        <v>9.519018415757044E-3</v>
      </c>
      <c r="S167" s="269">
        <f t="shared" si="37"/>
        <v>9.5190184159320759E-3</v>
      </c>
      <c r="T167" s="269">
        <f t="shared" si="37"/>
        <v>9.5190184157931488E-3</v>
      </c>
      <c r="U167" s="269">
        <f t="shared" si="37"/>
        <v>9.5190184158094188E-3</v>
      </c>
      <c r="V167" s="269">
        <f t="shared" si="37"/>
        <v>9.5190184156412599E-3</v>
      </c>
      <c r="W167" s="269">
        <f t="shared" si="37"/>
        <v>9.5190184156238519E-3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1.1297607867280599E-2</v>
      </c>
      <c r="C168" s="269">
        <f t="shared" si="38"/>
        <v>9.1365086531437507E-3</v>
      </c>
      <c r="D168" s="269">
        <f t="shared" si="38"/>
        <v>1.7240534119899707E-2</v>
      </c>
      <c r="E168" s="269">
        <f t="shared" si="38"/>
        <v>1.9939674990985385E-2</v>
      </c>
      <c r="F168" s="269">
        <f t="shared" si="38"/>
        <v>1.9475633825215413E-2</v>
      </c>
      <c r="G168" s="269">
        <f t="shared" si="38"/>
        <v>1.8477527425720137E-2</v>
      </c>
      <c r="H168" s="269">
        <f t="shared" si="38"/>
        <v>1.83950792739494E-2</v>
      </c>
      <c r="I168" s="269">
        <f t="shared" si="38"/>
        <v>1.3806683767222716E-2</v>
      </c>
      <c r="J168" s="269">
        <f t="shared" si="38"/>
        <v>1.2719574478452251E-2</v>
      </c>
      <c r="K168" s="269">
        <f t="shared" si="38"/>
        <v>1.5918514980608065E-2</v>
      </c>
      <c r="L168" s="269">
        <f t="shared" si="38"/>
        <v>1.6680343960921992E-2</v>
      </c>
      <c r="M168" s="269">
        <f t="shared" si="38"/>
        <v>1.4570646736691447E-2</v>
      </c>
      <c r="N168" s="269">
        <f t="shared" si="38"/>
        <v>1.6808222068893791E-2</v>
      </c>
      <c r="O168" s="269">
        <f t="shared" si="38"/>
        <v>1.1229105268611208E-2</v>
      </c>
      <c r="P168" s="269">
        <f t="shared" si="38"/>
        <v>1.5607081906245358E-2</v>
      </c>
      <c r="Q168" s="269">
        <f t="shared" si="38"/>
        <v>1.8210612426922405E-2</v>
      </c>
      <c r="R168" s="269">
        <f t="shared" si="38"/>
        <v>2.1417953956074692E-2</v>
      </c>
      <c r="S168" s="269">
        <f t="shared" si="38"/>
        <v>1.6270960824360421E-2</v>
      </c>
      <c r="T168" s="269">
        <f t="shared" si="38"/>
        <v>1.8195031842471853E-2</v>
      </c>
      <c r="U168" s="269">
        <f t="shared" si="38"/>
        <v>1.8412524413516668E-2</v>
      </c>
      <c r="V168" s="269">
        <f t="shared" si="38"/>
        <v>3.7663838137631488E-2</v>
      </c>
      <c r="W168" s="269">
        <f t="shared" si="38"/>
        <v>4.8084152736645701E-2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7.6201889365104022E-3</v>
      </c>
      <c r="C169" s="269">
        <f t="shared" si="39"/>
        <v>7.6201889365057947E-3</v>
      </c>
      <c r="D169" s="269">
        <f t="shared" si="39"/>
        <v>7.6201889365192033E-3</v>
      </c>
      <c r="E169" s="269">
        <f t="shared" si="39"/>
        <v>7.6201889364235177E-3</v>
      </c>
      <c r="F169" s="269">
        <f t="shared" si="39"/>
        <v>7.620188936430048E-3</v>
      </c>
      <c r="G169" s="269">
        <f t="shared" si="39"/>
        <v>7.6201889364291885E-3</v>
      </c>
      <c r="H169" s="269">
        <f t="shared" si="39"/>
        <v>7.6201889364349322E-3</v>
      </c>
      <c r="I169" s="269">
        <f t="shared" si="39"/>
        <v>7.6201889365108836E-3</v>
      </c>
      <c r="J169" s="269">
        <f t="shared" si="39"/>
        <v>7.6201889365094047E-3</v>
      </c>
      <c r="K169" s="269">
        <f t="shared" si="39"/>
        <v>7.6201889365170071E-3</v>
      </c>
      <c r="L169" s="269">
        <f t="shared" si="39"/>
        <v>7.6201889365277451E-3</v>
      </c>
      <c r="M169" s="269">
        <f t="shared" si="39"/>
        <v>7.62018893651073E-3</v>
      </c>
      <c r="N169" s="269">
        <f t="shared" si="39"/>
        <v>7.6201889365227725E-3</v>
      </c>
      <c r="O169" s="269">
        <f t="shared" si="39"/>
        <v>7.6201889365035006E-3</v>
      </c>
      <c r="P169" s="269">
        <f t="shared" si="39"/>
        <v>7.620188936517054E-3</v>
      </c>
      <c r="Q169" s="269">
        <f t="shared" si="39"/>
        <v>7.620188936536279E-3</v>
      </c>
      <c r="R169" s="269">
        <f t="shared" si="39"/>
        <v>7.6201889364011476E-3</v>
      </c>
      <c r="S169" s="269">
        <f t="shared" si="39"/>
        <v>7.620188936541269E-3</v>
      </c>
      <c r="T169" s="269">
        <f t="shared" si="39"/>
        <v>7.6201889364300524E-3</v>
      </c>
      <c r="U169" s="269">
        <f t="shared" si="39"/>
        <v>7.6201889364430741E-3</v>
      </c>
      <c r="V169" s="269">
        <f t="shared" si="39"/>
        <v>7.6201889363084613E-3</v>
      </c>
      <c r="W169" s="269">
        <f t="shared" si="39"/>
        <v>7.6201889362945236E-3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7.6463021722917648E-3</v>
      </c>
      <c r="C170" s="270">
        <f t="shared" si="40"/>
        <v>7.8695709263609959E-3</v>
      </c>
      <c r="D170" s="270">
        <f t="shared" si="40"/>
        <v>8.0472166491767829E-3</v>
      </c>
      <c r="E170" s="270">
        <f t="shared" si="40"/>
        <v>8.4070478156886477E-3</v>
      </c>
      <c r="F170" s="270">
        <f t="shared" si="40"/>
        <v>8.3256001889468155E-3</v>
      </c>
      <c r="G170" s="270">
        <f t="shared" si="40"/>
        <v>8.2254278372858366E-3</v>
      </c>
      <c r="H170" s="270">
        <f t="shared" si="40"/>
        <v>8.2123105618187482E-3</v>
      </c>
      <c r="I170" s="270">
        <f t="shared" si="40"/>
        <v>7.6368198376338533E-3</v>
      </c>
      <c r="J170" s="270">
        <f t="shared" si="40"/>
        <v>7.4755139253382674E-3</v>
      </c>
      <c r="K170" s="270">
        <f t="shared" si="40"/>
        <v>7.8470337519469732E-3</v>
      </c>
      <c r="L170" s="270">
        <f t="shared" si="40"/>
        <v>7.97513683228563E-3</v>
      </c>
      <c r="M170" s="270">
        <f t="shared" si="40"/>
        <v>7.7156021142644029E-3</v>
      </c>
      <c r="N170" s="270">
        <f t="shared" si="40"/>
        <v>7.9922871658583937E-3</v>
      </c>
      <c r="O170" s="270">
        <f t="shared" si="40"/>
        <v>7.5201699259054029E-3</v>
      </c>
      <c r="P170" s="270">
        <f t="shared" si="40"/>
        <v>7.8049464886898361E-3</v>
      </c>
      <c r="Q170" s="270">
        <f t="shared" si="40"/>
        <v>8.1952343264633173E-3</v>
      </c>
      <c r="R170" s="270">
        <f t="shared" si="40"/>
        <v>8.6470648330193162E-3</v>
      </c>
      <c r="S170" s="270">
        <f t="shared" si="40"/>
        <v>7.9311165285177263E-3</v>
      </c>
      <c r="T170" s="270">
        <f t="shared" si="40"/>
        <v>8.2144974696362096E-3</v>
      </c>
      <c r="U170" s="270">
        <f t="shared" si="40"/>
        <v>8.3659993292193539E-3</v>
      </c>
      <c r="V170" s="270">
        <f t="shared" si="40"/>
        <v>1.3663917612134239E-2</v>
      </c>
      <c r="W170" s="270">
        <f t="shared" si="40"/>
        <v>1.654584068637421E-2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0.79232318016820147</v>
      </c>
      <c r="C171" s="271">
        <f t="shared" si="41"/>
        <v>0.81120717471737014</v>
      </c>
      <c r="D171" s="271">
        <f t="shared" si="41"/>
        <v>0.73945646685502109</v>
      </c>
      <c r="E171" s="271">
        <f t="shared" si="41"/>
        <v>0.71528158948158294</v>
      </c>
      <c r="F171" s="271">
        <f t="shared" si="41"/>
        <v>0.71945585139973256</v>
      </c>
      <c r="G171" s="271">
        <f t="shared" si="41"/>
        <v>0.7283650491966257</v>
      </c>
      <c r="H171" s="271">
        <f t="shared" si="41"/>
        <v>0.72910545853592712</v>
      </c>
      <c r="I171" s="271">
        <f t="shared" si="41"/>
        <v>0.77016805136044586</v>
      </c>
      <c r="J171" s="271">
        <f t="shared" si="41"/>
        <v>0.77991987043544464</v>
      </c>
      <c r="K171" s="271">
        <f t="shared" si="41"/>
        <v>0.75131923488058605</v>
      </c>
      <c r="L171" s="271">
        <f t="shared" si="41"/>
        <v>0.7444714143946195</v>
      </c>
      <c r="M171" s="271">
        <f t="shared" si="41"/>
        <v>0.76334689494017982</v>
      </c>
      <c r="N171" s="271">
        <f t="shared" si="41"/>
        <v>0.743325978489081</v>
      </c>
      <c r="O171" s="271">
        <f t="shared" si="41"/>
        <v>0.79304469508968123</v>
      </c>
      <c r="P171" s="271">
        <f t="shared" si="41"/>
        <v>0.75410911296501393</v>
      </c>
      <c r="Q171" s="271">
        <f t="shared" si="41"/>
        <v>0.73075070172714396</v>
      </c>
      <c r="R171" s="271">
        <f t="shared" si="41"/>
        <v>0.70200174289269113</v>
      </c>
      <c r="S171" s="271">
        <f t="shared" si="41"/>
        <v>0.7481283165548761</v>
      </c>
      <c r="T171" s="271">
        <f t="shared" si="41"/>
        <v>0.73087055598629957</v>
      </c>
      <c r="U171" s="271">
        <f t="shared" si="41"/>
        <v>0.72880952888135142</v>
      </c>
      <c r="V171" s="271">
        <f t="shared" si="41"/>
        <v>0.55386430811381182</v>
      </c>
      <c r="W171" s="271">
        <f t="shared" si="41"/>
        <v>0.45915711644014323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0.73554280534123273</v>
      </c>
      <c r="C172" s="320">
        <f t="shared" si="42"/>
        <v>0.76528821629451804</v>
      </c>
      <c r="D172" s="320">
        <f t="shared" si="42"/>
        <v>0.65280768234727193</v>
      </c>
      <c r="E172" s="320">
        <f t="shared" si="42"/>
        <v>0.61506725798623729</v>
      </c>
      <c r="F172" s="320">
        <f t="shared" si="42"/>
        <v>0.62157373320450249</v>
      </c>
      <c r="G172" s="320">
        <f t="shared" si="42"/>
        <v>0.63549928987544257</v>
      </c>
      <c r="H172" s="320">
        <f t="shared" si="42"/>
        <v>0.63665407339167857</v>
      </c>
      <c r="I172" s="320">
        <f t="shared" si="42"/>
        <v>0.70077737249906036</v>
      </c>
      <c r="J172" s="320">
        <f t="shared" si="42"/>
        <v>0.71599286792213235</v>
      </c>
      <c r="K172" s="320">
        <f t="shared" si="42"/>
        <v>0.67131475447147737</v>
      </c>
      <c r="L172" s="320">
        <f t="shared" si="42"/>
        <v>0.6606380760923678</v>
      </c>
      <c r="M172" s="320">
        <f t="shared" si="42"/>
        <v>0.69011663302104032</v>
      </c>
      <c r="N172" s="320">
        <f t="shared" si="42"/>
        <v>0.65884994068901515</v>
      </c>
      <c r="O172" s="320">
        <f t="shared" si="42"/>
        <v>0.73660860582074938</v>
      </c>
      <c r="P172" s="320">
        <f t="shared" si="42"/>
        <v>0.67566985653106582</v>
      </c>
      <c r="Q172" s="320">
        <f t="shared" si="42"/>
        <v>0.63922642405913177</v>
      </c>
      <c r="R172" s="320">
        <f t="shared" si="42"/>
        <v>0.59435776480997449</v>
      </c>
      <c r="S172" s="320">
        <f t="shared" si="42"/>
        <v>0.66635248708235872</v>
      </c>
      <c r="T172" s="320">
        <f t="shared" si="42"/>
        <v>0.63942458440179795</v>
      </c>
      <c r="U172" s="320">
        <f t="shared" si="42"/>
        <v>0.63627046663101328</v>
      </c>
      <c r="V172" s="320">
        <f t="shared" si="42"/>
        <v>0.3645705326526742</v>
      </c>
      <c r="W172" s="320">
        <f t="shared" si="42"/>
        <v>0.21749213322444053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5.6780374826968731E-2</v>
      </c>
      <c r="C173" s="320">
        <f t="shared" si="43"/>
        <v>4.5918958422852187E-2</v>
      </c>
      <c r="D173" s="320">
        <f t="shared" si="43"/>
        <v>8.6648784507749238E-2</v>
      </c>
      <c r="E173" s="320">
        <f t="shared" si="43"/>
        <v>0.10021433149534577</v>
      </c>
      <c r="F173" s="320">
        <f t="shared" si="43"/>
        <v>9.7882118195230197E-2</v>
      </c>
      <c r="G173" s="320">
        <f t="shared" si="43"/>
        <v>9.2865759321183031E-2</v>
      </c>
      <c r="H173" s="320">
        <f t="shared" si="43"/>
        <v>9.2451385144248513E-2</v>
      </c>
      <c r="I173" s="320">
        <f t="shared" si="43"/>
        <v>6.9390678861385488E-2</v>
      </c>
      <c r="J173" s="320">
        <f t="shared" si="43"/>
        <v>6.392700251331232E-2</v>
      </c>
      <c r="K173" s="320">
        <f t="shared" si="43"/>
        <v>8.0004480409108639E-2</v>
      </c>
      <c r="L173" s="320">
        <f t="shared" si="43"/>
        <v>8.3833338302251745E-2</v>
      </c>
      <c r="M173" s="320">
        <f t="shared" si="43"/>
        <v>7.3230261919139478E-2</v>
      </c>
      <c r="N173" s="320">
        <f t="shared" si="43"/>
        <v>8.4476037800065795E-2</v>
      </c>
      <c r="O173" s="320">
        <f t="shared" si="43"/>
        <v>5.6436089268931788E-2</v>
      </c>
      <c r="P173" s="320">
        <f t="shared" si="43"/>
        <v>7.8439256433948112E-2</v>
      </c>
      <c r="Q173" s="320">
        <f t="shared" si="43"/>
        <v>9.1524277668012202E-2</v>
      </c>
      <c r="R173" s="320">
        <f t="shared" si="43"/>
        <v>0.10764397808271658</v>
      </c>
      <c r="S173" s="320">
        <f t="shared" si="43"/>
        <v>8.1775829472517353E-2</v>
      </c>
      <c r="T173" s="320">
        <f t="shared" si="43"/>
        <v>9.1445971584501615E-2</v>
      </c>
      <c r="U173" s="320">
        <f t="shared" si="43"/>
        <v>9.253906225033813E-2</v>
      </c>
      <c r="V173" s="320">
        <f t="shared" si="43"/>
        <v>0.18929377546113765</v>
      </c>
      <c r="W173" s="320">
        <f t="shared" si="43"/>
        <v>0.24166498321570276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4.6519035840516663E-2</v>
      </c>
      <c r="C174" s="271">
        <f t="shared" si="44"/>
        <v>3.7620492628683354E-2</v>
      </c>
      <c r="D174" s="271">
        <f t="shared" si="44"/>
        <v>7.0989631969436889E-2</v>
      </c>
      <c r="E174" s="271">
        <f t="shared" si="44"/>
        <v>8.2103615778724659E-2</v>
      </c>
      <c r="F174" s="271">
        <f t="shared" si="44"/>
        <v>8.0192879640993517E-2</v>
      </c>
      <c r="G174" s="271">
        <f t="shared" si="44"/>
        <v>7.6083076228074545E-2</v>
      </c>
      <c r="H174" s="271">
        <f t="shared" si="44"/>
        <v>7.5743587676846372E-2</v>
      </c>
      <c r="I174" s="271">
        <f t="shared" si="44"/>
        <v>5.6850408028961977E-2</v>
      </c>
      <c r="J174" s="271">
        <f t="shared" si="44"/>
        <v>5.2374126274367418E-2</v>
      </c>
      <c r="K174" s="271">
        <f t="shared" si="44"/>
        <v>6.5546085296103812E-2</v>
      </c>
      <c r="L174" s="271">
        <f t="shared" si="44"/>
        <v>6.8682992688880853E-2</v>
      </c>
      <c r="M174" s="271">
        <f t="shared" si="44"/>
        <v>5.9996102336556854E-2</v>
      </c>
      <c r="N174" s="271">
        <f t="shared" si="44"/>
        <v>6.9209543650627842E-2</v>
      </c>
      <c r="O174" s="271">
        <f t="shared" si="44"/>
        <v>4.6236969505757515E-2</v>
      </c>
      <c r="P174" s="271">
        <f t="shared" si="44"/>
        <v>6.4263728312360477E-2</v>
      </c>
      <c r="Q174" s="271">
        <f t="shared" si="44"/>
        <v>7.4984026894683906E-2</v>
      </c>
      <c r="R174" s="271">
        <f t="shared" si="44"/>
        <v>8.8190577989409366E-2</v>
      </c>
      <c r="S174" s="271">
        <f t="shared" si="44"/>
        <v>6.6997316479728147E-2</v>
      </c>
      <c r="T174" s="271">
        <f t="shared" si="44"/>
        <v>7.4919872272308508E-2</v>
      </c>
      <c r="U174" s="271">
        <f t="shared" si="44"/>
        <v>7.5815419792308922E-2</v>
      </c>
      <c r="V174" s="271">
        <f t="shared" si="44"/>
        <v>0.15508463887210797</v>
      </c>
      <c r="W174" s="271">
        <f t="shared" si="44"/>
        <v>0.19799133150966028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7.5075265836994115E-2</v>
      </c>
      <c r="C175" s="271">
        <f t="shared" si="45"/>
        <v>7.4967883517992995E-2</v>
      </c>
      <c r="D175" s="271">
        <f t="shared" si="45"/>
        <v>7.5292241130530263E-2</v>
      </c>
      <c r="E175" s="271">
        <f t="shared" si="45"/>
        <v>7.5377069412194325E-2</v>
      </c>
      <c r="F175" s="271">
        <f t="shared" si="45"/>
        <v>7.5363996977932945E-2</v>
      </c>
      <c r="G175" s="271">
        <f t="shared" si="45"/>
        <v>7.5330090544338188E-2</v>
      </c>
      <c r="H175" s="271">
        <f t="shared" si="45"/>
        <v>7.5327663429194933E-2</v>
      </c>
      <c r="I175" s="271">
        <f t="shared" si="45"/>
        <v>7.5180666015174855E-2</v>
      </c>
      <c r="J175" s="271">
        <f t="shared" si="45"/>
        <v>7.5147764538403092E-2</v>
      </c>
      <c r="K175" s="271">
        <f t="shared" si="45"/>
        <v>7.5252540384878372E-2</v>
      </c>
      <c r="L175" s="271">
        <f t="shared" si="45"/>
        <v>7.527443482074693E-2</v>
      </c>
      <c r="M175" s="271">
        <f t="shared" si="45"/>
        <v>7.5206455653431648E-2</v>
      </c>
      <c r="N175" s="271">
        <f t="shared" si="45"/>
        <v>7.52784458494518E-2</v>
      </c>
      <c r="O175" s="271">
        <f t="shared" si="45"/>
        <v>7.5082142055598836E-2</v>
      </c>
      <c r="P175" s="271">
        <f t="shared" si="45"/>
        <v>7.524279662269219E-2</v>
      </c>
      <c r="Q175" s="271">
        <f t="shared" si="45"/>
        <v>7.5321286030881285E-2</v>
      </c>
      <c r="R175" s="271">
        <f t="shared" si="45"/>
        <v>7.5420214604676766E-2</v>
      </c>
      <c r="S175" s="271">
        <f t="shared" si="45"/>
        <v>7.5260754158094773E-2</v>
      </c>
      <c r="T175" s="271">
        <f t="shared" si="45"/>
        <v>7.5319149498779062E-2</v>
      </c>
      <c r="U175" s="271">
        <f t="shared" si="45"/>
        <v>7.5316530712131055E-2</v>
      </c>
      <c r="V175" s="271">
        <f t="shared" si="45"/>
        <v>7.5710766445165917E-2</v>
      </c>
      <c r="W175" s="271">
        <f t="shared" si="45"/>
        <v>7.5923055916105292E-2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6.1510102383097891E-2</v>
      </c>
      <c r="C176" s="320">
        <f t="shared" si="46"/>
        <v>6.3997575933077241E-2</v>
      </c>
      <c r="D176" s="320">
        <f t="shared" si="46"/>
        <v>5.459134000913133E-2</v>
      </c>
      <c r="E176" s="320">
        <f t="shared" si="46"/>
        <v>5.1435279818518968E-2</v>
      </c>
      <c r="F176" s="320">
        <f t="shared" si="46"/>
        <v>5.1979386774528034E-2</v>
      </c>
      <c r="G176" s="320">
        <f t="shared" si="46"/>
        <v>5.3143917798896885E-2</v>
      </c>
      <c r="H176" s="320">
        <f t="shared" si="46"/>
        <v>5.3240487096833301E-2</v>
      </c>
      <c r="I176" s="320">
        <f t="shared" si="46"/>
        <v>5.8602827214356792E-2</v>
      </c>
      <c r="J176" s="320">
        <f t="shared" si="46"/>
        <v>5.9875229954872378E-2</v>
      </c>
      <c r="K176" s="320">
        <f t="shared" si="46"/>
        <v>5.6139002351696339E-2</v>
      </c>
      <c r="L176" s="320">
        <f t="shared" si="46"/>
        <v>5.5246160255435543E-2</v>
      </c>
      <c r="M176" s="320">
        <f t="shared" si="46"/>
        <v>5.7711318015965088E-2</v>
      </c>
      <c r="N176" s="320">
        <f t="shared" si="46"/>
        <v>5.5096626617234773E-2</v>
      </c>
      <c r="O176" s="320">
        <f t="shared" si="46"/>
        <v>6.1599230434027041E-2</v>
      </c>
      <c r="P176" s="320">
        <f t="shared" si="46"/>
        <v>5.6503199746639067E-2</v>
      </c>
      <c r="Q176" s="320">
        <f t="shared" si="46"/>
        <v>5.3455601093967471E-2</v>
      </c>
      <c r="R176" s="320">
        <f t="shared" si="46"/>
        <v>4.9703439011534227E-2</v>
      </c>
      <c r="S176" s="320">
        <f t="shared" si="46"/>
        <v>5.5724030479304229E-2</v>
      </c>
      <c r="T176" s="320">
        <f t="shared" si="46"/>
        <v>5.3472172342951443E-2</v>
      </c>
      <c r="U176" s="320">
        <f t="shared" si="46"/>
        <v>5.3208407806611104E-2</v>
      </c>
      <c r="V176" s="320">
        <f t="shared" si="46"/>
        <v>3.0487376977228711E-2</v>
      </c>
      <c r="W176" s="320">
        <f t="shared" si="46"/>
        <v>1.8187878781503963E-2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1.3565163453896231E-2</v>
      </c>
      <c r="C177" s="320">
        <f t="shared" si="47"/>
        <v>1.0970307584915764E-2</v>
      </c>
      <c r="D177" s="320">
        <f t="shared" si="47"/>
        <v>2.0700901121398947E-2</v>
      </c>
      <c r="E177" s="320">
        <f t="shared" si="47"/>
        <v>2.3941789593675364E-2</v>
      </c>
      <c r="F177" s="320">
        <f t="shared" si="47"/>
        <v>2.3384610203404915E-2</v>
      </c>
      <c r="G177" s="320">
        <f t="shared" si="47"/>
        <v>2.2186172745441313E-2</v>
      </c>
      <c r="H177" s="320">
        <f t="shared" si="47"/>
        <v>2.2087176332361624E-2</v>
      </c>
      <c r="I177" s="320">
        <f t="shared" si="47"/>
        <v>1.6577838800818073E-2</v>
      </c>
      <c r="J177" s="320">
        <f t="shared" si="47"/>
        <v>1.5272534583530718E-2</v>
      </c>
      <c r="K177" s="320">
        <f t="shared" si="47"/>
        <v>1.9113538033182033E-2</v>
      </c>
      <c r="L177" s="320">
        <f t="shared" si="47"/>
        <v>2.0028274565311387E-2</v>
      </c>
      <c r="M177" s="320">
        <f t="shared" si="47"/>
        <v>1.749513763746656E-2</v>
      </c>
      <c r="N177" s="320">
        <f t="shared" si="47"/>
        <v>2.0181819232217037E-2</v>
      </c>
      <c r="O177" s="320">
        <f t="shared" si="47"/>
        <v>1.3482911621571789E-2</v>
      </c>
      <c r="P177" s="320">
        <f t="shared" si="47"/>
        <v>1.873959687605312E-2</v>
      </c>
      <c r="Q177" s="320">
        <f t="shared" si="47"/>
        <v>2.1865684936913814E-2</v>
      </c>
      <c r="R177" s="320">
        <f t="shared" si="47"/>
        <v>2.5716775593142529E-2</v>
      </c>
      <c r="S177" s="320">
        <f t="shared" si="47"/>
        <v>1.953672367879055E-2</v>
      </c>
      <c r="T177" s="320">
        <f t="shared" si="47"/>
        <v>2.1846977155827611E-2</v>
      </c>
      <c r="U177" s="320">
        <f t="shared" si="47"/>
        <v>2.2108122905519945E-2</v>
      </c>
      <c r="V177" s="320">
        <f t="shared" si="47"/>
        <v>4.5223389467937199E-2</v>
      </c>
      <c r="W177" s="320">
        <f t="shared" si="47"/>
        <v>5.7735177134601329E-2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4.1509293519230314E-2</v>
      </c>
      <c r="C178" s="321">
        <f t="shared" si="48"/>
        <v>3.3569054960979054E-2</v>
      </c>
      <c r="D178" s="321">
        <f t="shared" si="48"/>
        <v>6.3344594680420738E-2</v>
      </c>
      <c r="E178" s="321">
        <f t="shared" si="48"/>
        <v>7.3261687925631355E-2</v>
      </c>
      <c r="F178" s="321">
        <f t="shared" si="48"/>
        <v>7.1556723371963615E-2</v>
      </c>
      <c r="G178" s="321">
        <f t="shared" si="48"/>
        <v>6.7889514172743554E-2</v>
      </c>
      <c r="H178" s="321">
        <f t="shared" si="48"/>
        <v>6.7586585927032261E-2</v>
      </c>
      <c r="I178" s="321">
        <f t="shared" si="48"/>
        <v>5.0728056395073835E-2</v>
      </c>
      <c r="J178" s="321">
        <f t="shared" si="48"/>
        <v>4.6733835752512561E-2</v>
      </c>
      <c r="K178" s="321">
        <f t="shared" si="48"/>
        <v>5.848727611036967E-2</v>
      </c>
      <c r="L178" s="321">
        <f t="shared" si="48"/>
        <v>6.1286362707001468E-2</v>
      </c>
      <c r="M178" s="321">
        <f t="shared" si="48"/>
        <v>5.3534983623389258E-2</v>
      </c>
      <c r="N178" s="321">
        <f t="shared" si="48"/>
        <v>6.1756208180560324E-2</v>
      </c>
      <c r="O178" s="321">
        <f t="shared" si="48"/>
        <v>4.125760355898371E-2</v>
      </c>
      <c r="P178" s="321">
        <f t="shared" si="48"/>
        <v>5.7343019109491009E-2</v>
      </c>
      <c r="Q178" s="321">
        <f t="shared" si="48"/>
        <v>6.6908823998333464E-2</v>
      </c>
      <c r="R178" s="321">
        <f t="shared" si="48"/>
        <v>7.8693131129011537E-2</v>
      </c>
      <c r="S178" s="321">
        <f t="shared" si="48"/>
        <v>5.9782220858834494E-2</v>
      </c>
      <c r="T178" s="321">
        <f t="shared" si="48"/>
        <v>6.6851578335290804E-2</v>
      </c>
      <c r="U178" s="321">
        <f t="shared" si="48"/>
        <v>6.765068227621418E-2</v>
      </c>
      <c r="V178" s="321">
        <f t="shared" si="48"/>
        <v>0.13838321622434271</v>
      </c>
      <c r="W178" s="321">
        <f t="shared" si="48"/>
        <v>0.17666918811631252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114</v>
      </c>
      <c r="C183" s="322">
        <f t="shared" si="49"/>
        <v>110.53115219907818</v>
      </c>
      <c r="D183" s="322">
        <f t="shared" si="49"/>
        <v>113.40772823721382</v>
      </c>
      <c r="E183" s="322">
        <f t="shared" si="49"/>
        <v>100.84549923263302</v>
      </c>
      <c r="F183" s="322">
        <f t="shared" si="49"/>
        <v>101.39666054937491</v>
      </c>
      <c r="G183" s="322">
        <f t="shared" si="49"/>
        <v>104.91587526699442</v>
      </c>
      <c r="H183" s="322">
        <f t="shared" si="49"/>
        <v>91.936167487093371</v>
      </c>
      <c r="I183" s="322">
        <f t="shared" si="49"/>
        <v>105.8690690269096</v>
      </c>
      <c r="J183" s="322">
        <f t="shared" si="49"/>
        <v>98.63050505828933</v>
      </c>
      <c r="K183" s="322">
        <f t="shared" si="49"/>
        <v>87.039994924123803</v>
      </c>
      <c r="L183" s="322">
        <f t="shared" si="49"/>
        <v>87.125429639657298</v>
      </c>
      <c r="M183" s="322">
        <f t="shared" si="49"/>
        <v>86.524703025295821</v>
      </c>
      <c r="N183" s="322">
        <f t="shared" si="49"/>
        <v>87.074270857052511</v>
      </c>
      <c r="O183" s="322">
        <f t="shared" si="49"/>
        <v>95.980699928965194</v>
      </c>
      <c r="P183" s="322">
        <f t="shared" si="49"/>
        <v>93.731731814545427</v>
      </c>
      <c r="Q183" s="322">
        <f t="shared" si="49"/>
        <v>97.67297550587071</v>
      </c>
      <c r="R183" s="322">
        <f t="shared" si="49"/>
        <v>97.887499169589134</v>
      </c>
      <c r="S183" s="322">
        <f t="shared" si="49"/>
        <v>97.600818398007306</v>
      </c>
      <c r="T183" s="322">
        <f t="shared" si="49"/>
        <v>92.731540942255947</v>
      </c>
      <c r="U183" s="322">
        <f t="shared" si="49"/>
        <v>90.408556245323695</v>
      </c>
      <c r="V183" s="322">
        <f t="shared" si="49"/>
        <v>89.11706922336495</v>
      </c>
      <c r="W183" s="322">
        <f t="shared" si="49"/>
        <v>71.101659101362628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0.52247424018833744</v>
      </c>
      <c r="C184" s="275">
        <f>IF(C$6=0,0,C$6/NMM!C$9*1000)</f>
        <v>0.50657613826644166</v>
      </c>
      <c r="D184" s="275">
        <f>IF(D$6=0,0,D$6/NMM!D$9*1000)</f>
        <v>0.51975979510741288</v>
      </c>
      <c r="E184" s="275">
        <f>IF(E$6=0,0,E$6/NMM!E$9*1000)</f>
        <v>0.46218575077531504</v>
      </c>
      <c r="F184" s="275">
        <f>IF(F$6=0,0,F$6/NMM!F$9*1000)</f>
        <v>0.46471178226771809</v>
      </c>
      <c r="G184" s="275">
        <f>IF(G$6=0,0,G$6/NMM!G$9*1000)</f>
        <v>0.4808407211766948</v>
      </c>
      <c r="H184" s="275">
        <f>IF(H$6=0,0,H$6/NMM!H$9*1000)</f>
        <v>0.42135332678896459</v>
      </c>
      <c r="I184" s="275">
        <f>IF(I$6=0,0,I$6/NMM!I$9*1000)</f>
        <v>0.48520931052062211</v>
      </c>
      <c r="J184" s="275">
        <f>IF(J$6=0,0,J$6/NMM!J$9*1000)</f>
        <v>0.45203419464716965</v>
      </c>
      <c r="K184" s="275">
        <f>IF(K$6=0,0,K$6/NMM!K$9*1000)</f>
        <v>0.39891364222767883</v>
      </c>
      <c r="L184" s="275">
        <f>IF(L$6=0,0,L$6/NMM!L$9*1000)</f>
        <v>0.39930519870164827</v>
      </c>
      <c r="M184" s="275">
        <f>IF(M$6=0,0,M$6/NMM!M$9*1000)</f>
        <v>0.39655200412873176</v>
      </c>
      <c r="N184" s="275">
        <f>IF(N$6=0,0,N$6/NMM!N$9*1000)</f>
        <v>0.3990707325085413</v>
      </c>
      <c r="O184" s="275">
        <f>IF(O$6=0,0,O$6/NMM!O$9*1000)</f>
        <v>0.43988985322969038</v>
      </c>
      <c r="P184" s="275">
        <f>IF(P$6=0,0,P$6/NMM!P$9*1000)</f>
        <v>0.429582590889028</v>
      </c>
      <c r="Q184" s="275">
        <f>IF(Q$6=0,0,Q$6/NMM!Q$9*1000)</f>
        <v>0.44764573389730866</v>
      </c>
      <c r="R184" s="275">
        <f>IF(R$6=0,0,R$6/NMM!R$9*1000)</f>
        <v>0.44862891888631495</v>
      </c>
      <c r="S184" s="275">
        <f>IF(S$6=0,0,S$6/NMM!S$9*1000)</f>
        <v>0.44731503012461427</v>
      </c>
      <c r="T184" s="275">
        <f>IF(T$6=0,0,T$6/NMM!T$9*1000)</f>
        <v>0.42499860873365991</v>
      </c>
      <c r="U184" s="275">
        <f>IF(U$6=0,0,U$6/NMM!U$9*1000)</f>
        <v>0.4143521204483151</v>
      </c>
      <c r="V184" s="275">
        <f>IF(V$6=0,0,V$6/NMM!V$9*1000)</f>
        <v>0.40843309676175821</v>
      </c>
      <c r="W184" s="275">
        <f>IF(W$6=0,0,W$6/NMM!W$9*1000)</f>
        <v>0.32586653785474751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0.20890654559538765</v>
      </c>
      <c r="C185" s="276">
        <f>IF(C$7=0,0,C$7/NMM!C$9*1000)</f>
        <v>0.20254983497013396</v>
      </c>
      <c r="D185" s="276">
        <f>IF(D$7=0,0,D$7/NMM!D$9*1000)</f>
        <v>0.20782119956022257</v>
      </c>
      <c r="E185" s="276">
        <f>IF(E$7=0,0,E$7/NMM!E$9*1000)</f>
        <v>0.18480074459379467</v>
      </c>
      <c r="F185" s="276">
        <f>IF(F$7=0,0,F$7/NMM!F$9*1000)</f>
        <v>0.18581075517910664</v>
      </c>
      <c r="G185" s="276">
        <f>IF(G$7=0,0,G$7/NMM!G$9*1000)</f>
        <v>0.19225976386205873</v>
      </c>
      <c r="H185" s="276">
        <f>IF(H$7=0,0,H$7/NMM!H$9*1000)</f>
        <v>0.16847427337829549</v>
      </c>
      <c r="I185" s="276">
        <f>IF(I$7=0,0,I$7/NMM!I$9*1000)</f>
        <v>0.19400650434946676</v>
      </c>
      <c r="J185" s="276">
        <f>IF(J$7=0,0,J$7/NMM!J$9*1000)</f>
        <v>0.1807417377375255</v>
      </c>
      <c r="K185" s="276">
        <f>IF(K$7=0,0,K$7/NMM!K$9*1000)</f>
        <v>0.15950197077394404</v>
      </c>
      <c r="L185" s="276">
        <f>IF(L$7=0,0,L$7/NMM!L$9*1000)</f>
        <v>0.1596585310482897</v>
      </c>
      <c r="M185" s="276">
        <f>IF(M$7=0,0,M$7/NMM!M$9*1000)</f>
        <v>0.15855769138321327</v>
      </c>
      <c r="N185" s="276">
        <f>IF(N$7=0,0,N$7/NMM!N$9*1000)</f>
        <v>0.1595647818857602</v>
      </c>
      <c r="O185" s="276">
        <f>IF(O$7=0,0,O$7/NMM!O$9*1000)</f>
        <v>0.17588593391236068</v>
      </c>
      <c r="P185" s="276">
        <f>IF(P$7=0,0,P$7/NMM!P$9*1000)</f>
        <v>0.17176466935134213</v>
      </c>
      <c r="Q185" s="276">
        <f>IF(Q$7=0,0,Q$7/NMM!Q$9*1000)</f>
        <v>0.17898705185022892</v>
      </c>
      <c r="R185" s="276">
        <f>IF(R$7=0,0,R$7/NMM!R$9*1000)</f>
        <v>0.1793801693743782</v>
      </c>
      <c r="S185" s="276">
        <f>IF(S$7=0,0,S$7/NMM!S$9*1000)</f>
        <v>0.17885482297183664</v>
      </c>
      <c r="T185" s="276">
        <f>IF(T$7=0,0,T$7/NMM!T$9*1000)</f>
        <v>0.16993180601858987</v>
      </c>
      <c r="U185" s="276">
        <f>IF(U$7=0,0,U$7/NMM!U$9*1000)</f>
        <v>0.16567490506666657</v>
      </c>
      <c r="V185" s="276">
        <f>IF(V$7=0,0,V$7/NMM!V$9*1000)</f>
        <v>0.16330823758998833</v>
      </c>
      <c r="W185" s="276">
        <f>IF(W$7=0,0,W$7/NMM!W$9*1000)</f>
        <v>0.13029475429032555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0.55080150140641004</v>
      </c>
      <c r="C186" s="276">
        <f>IF(C$8=0,0,C$8/NMM!C$9*1000)</f>
        <v>0.42010776141616918</v>
      </c>
      <c r="D186" s="276">
        <f>IF(D$8=0,0,D$8/NMM!D$9*1000)</f>
        <v>0.90781198940320507</v>
      </c>
      <c r="E186" s="276">
        <f>IF(E$8=0,0,E$8/NMM!E$9*1000)</f>
        <v>0.96604668430628438</v>
      </c>
      <c r="F186" s="276">
        <f>IF(F$8=0,0,F$8/NMM!F$9*1000)</f>
        <v>0.93550825293737305</v>
      </c>
      <c r="G186" s="276">
        <f>IF(G$8=0,0,G$8/NMM!G$9*1000)</f>
        <v>0.90599980960781201</v>
      </c>
      <c r="H186" s="276">
        <f>IF(H$8=0,0,H$8/NMM!H$9*1000)</f>
        <v>0.78972940344101206</v>
      </c>
      <c r="I186" s="276">
        <f>IF(I$8=0,0,I$8/NMM!I$9*1000)</f>
        <v>0.64234382695483005</v>
      </c>
      <c r="J186" s="276">
        <f>IF(J$8=0,0,J$8/NMM!J$9*1000)</f>
        <v>0.54099226032269365</v>
      </c>
      <c r="K186" s="276">
        <f>IF(K$8=0,0,K$8/NMM!K$9*1000)</f>
        <v>0.62897667213316288</v>
      </c>
      <c r="L186" s="276">
        <f>IF(L$8=0,0,L$8/NMM!L$9*1000)</f>
        <v>0.66951272941789652</v>
      </c>
      <c r="M186" s="276">
        <f>IF(M$8=0,0,M$8/NMM!M$9*1000)</f>
        <v>0.56304587419491747</v>
      </c>
      <c r="N186" s="276">
        <f>IF(N$8=0,0,N$8/NMM!N$9*1000)</f>
        <v>0.67422910526013913</v>
      </c>
      <c r="O186" s="276">
        <f>IF(O$8=0,0,O$8/NMM!O$9*1000)</f>
        <v>0.41402856459537418</v>
      </c>
      <c r="P186" s="276">
        <f>IF(P$8=0,0,P$8/NMM!P$9*1000)</f>
        <v>0.64764147197515443</v>
      </c>
      <c r="Q186" s="276">
        <f>IF(Q$8=0,0,Q$8/NMM!Q$9*1000)</f>
        <v>0.75880908870306529</v>
      </c>
      <c r="R186" s="276">
        <f>IF(R$8=0,0,R$8/NMM!R$9*1000)</f>
        <v>0.9598577240100945</v>
      </c>
      <c r="S186" s="276">
        <f>IF(S$8=0,0,S$8/NMM!S$9*1000)</f>
        <v>0.67270645106153648</v>
      </c>
      <c r="T186" s="276">
        <f>IF(T$8=0,0,T$8/NMM!T$9*1000)</f>
        <v>0.74629784967295387</v>
      </c>
      <c r="U186" s="276">
        <f>IF(U$8=0,0,U$8/NMM!U$9*1000)</f>
        <v>0.7376754042002881</v>
      </c>
      <c r="V186" s="276">
        <f>IF(V$8=0,0,V$8/NMM!V$9*1000)</f>
        <v>2.1333640779102256</v>
      </c>
      <c r="W186" s="276">
        <f>IF(W$8=0,0,W$8/NMM!W$9*1000)</f>
        <v>2.8508843943342526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0.10424539659782611</v>
      </c>
      <c r="C187" s="276">
        <f>IF(C$9=0,0,C$9/NMM!C$9*1000)</f>
        <v>0.10107336664396034</v>
      </c>
      <c r="D187" s="276">
        <f>IF(D$9=0,0,D$9/NMM!D$9*1000)</f>
        <v>0.10370380357325522</v>
      </c>
      <c r="E187" s="276">
        <f>IF(E$9=0,0,E$9/NMM!E$9*1000)</f>
        <v>9.2216483006069203E-2</v>
      </c>
      <c r="F187" s="276">
        <f>IF(F$9=0,0,F$9/NMM!F$9*1000)</f>
        <v>9.2720483269602263E-2</v>
      </c>
      <c r="G187" s="276">
        <f>IF(G$9=0,0,G$9/NMM!G$9*1000)</f>
        <v>9.5938570409481741E-2</v>
      </c>
      <c r="H187" s="276">
        <f>IF(H$9=0,0,H$9/NMM!H$9*1000)</f>
        <v>8.4069493345921897E-2</v>
      </c>
      <c r="I187" s="276">
        <f>IF(I$9=0,0,I$9/NMM!I$9*1000)</f>
        <v>9.6810202527778277E-2</v>
      </c>
      <c r="J187" s="276">
        <f>IF(J$9=0,0,J$9/NMM!J$9*1000)</f>
        <v>9.0191018565406803E-2</v>
      </c>
      <c r="K187" s="276">
        <f>IF(K$9=0,0,K$9/NMM!K$9*1000)</f>
        <v>7.9592270094153345E-2</v>
      </c>
      <c r="L187" s="276">
        <f>IF(L$9=0,0,L$9/NMM!L$9*1000)</f>
        <v>7.9670394443221104E-2</v>
      </c>
      <c r="M187" s="276">
        <f>IF(M$9=0,0,M$9/NMM!M$9*1000)</f>
        <v>7.9121070020908527E-2</v>
      </c>
      <c r="N187" s="276">
        <f>IF(N$9=0,0,N$9/NMM!N$9*1000)</f>
        <v>7.9623613148739655E-2</v>
      </c>
      <c r="O187" s="276">
        <f>IF(O$9=0,0,O$9/NMM!O$9*1000)</f>
        <v>8.7767948507391724E-2</v>
      </c>
      <c r="P187" s="276">
        <f>IF(P$9=0,0,P$9/NMM!P$9*1000)</f>
        <v>8.571141716499886E-2</v>
      </c>
      <c r="Q187" s="276">
        <f>IF(Q$9=0,0,Q$9/NMM!Q$9*1000)</f>
        <v>8.9315421653378427E-2</v>
      </c>
      <c r="R187" s="276">
        <f>IF(R$9=0,0,R$9/NMM!R$9*1000)</f>
        <v>8.9511589236819608E-2</v>
      </c>
      <c r="S187" s="276">
        <f>IF(S$9=0,0,S$9/NMM!S$9*1000)</f>
        <v>8.9249438790896071E-2</v>
      </c>
      <c r="T187" s="276">
        <f>IF(T$9=0,0,T$9/NMM!T$9*1000)</f>
        <v>8.4796809322109937E-2</v>
      </c>
      <c r="U187" s="276">
        <f>IF(U$9=0,0,U$9/NMM!U$9*1000)</f>
        <v>8.2672594751684772E-2</v>
      </c>
      <c r="V187" s="276">
        <f>IF(V$9=0,0,V$9/NMM!V$9*1000)</f>
        <v>8.1491616008207091E-2</v>
      </c>
      <c r="W187" s="276">
        <f>IF(W$9=0,0,W$9/NMM!W$9*1000)</f>
        <v>6.5017725016229336E-2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0.39129771726435775</v>
      </c>
      <c r="C188" s="277">
        <f>IF(C$10=0,0,C$10/NMM!C$9*1000)</f>
        <v>0.37982078573980615</v>
      </c>
      <c r="D188" s="277">
        <f>IF(D$10=0,0,D$10/NMM!D$9*1000)</f>
        <v>0.44477270781544842</v>
      </c>
      <c r="E188" s="277">
        <f>IF(E$10=0,0,E$10/NMM!E$9*1000)</f>
        <v>0.42753413505790488</v>
      </c>
      <c r="F188" s="277">
        <f>IF(F$10=0,0,F$10/NMM!F$9*1000)</f>
        <v>0.41977716751985272</v>
      </c>
      <c r="G188" s="277">
        <f>IF(G$10=0,0,G$10/NMM!G$9*1000)</f>
        <v>0.42334066352129845</v>
      </c>
      <c r="H188" s="277">
        <f>IF(H$10=0,0,H$10/NMM!H$9*1000)</f>
        <v>0.37007457374999125</v>
      </c>
      <c r="I188" s="277">
        <f>IF(I$10=0,0,I$10/NMM!I$9*1000)</f>
        <v>0.37293913652417132</v>
      </c>
      <c r="J188" s="277">
        <f>IF(J$10=0,0,J$10/NMM!J$9*1000)</f>
        <v>0.33373884824983424</v>
      </c>
      <c r="K188" s="277">
        <f>IF(K$10=0,0,K$10/NMM!K$9*1000)</f>
        <v>0.32545035321381899</v>
      </c>
      <c r="L188" s="277">
        <f>IF(L$10=0,0,L$10/NMM!L$9*1000)</f>
        <v>0.33599995454353099</v>
      </c>
      <c r="M188" s="277">
        <f>IF(M$10=0,0,M$10/NMM!M$9*1000)</f>
        <v>0.31295508584763443</v>
      </c>
      <c r="N188" s="277">
        <f>IF(N$10=0,0,N$10/NMM!N$9*1000)</f>
        <v>0.3365146978908195</v>
      </c>
      <c r="O188" s="277">
        <f>IF(O$10=0,0,O$10/NMM!O$9*1000)</f>
        <v>0.29104493414999544</v>
      </c>
      <c r="P188" s="277">
        <f>IF(P$10=0,0,P$10/NMM!P$9*1000)</f>
        <v>0.3399617922880534</v>
      </c>
      <c r="Q188" s="277">
        <f>IF(Q$10=0,0,Q$10/NMM!Q$9*1000)</f>
        <v>0.35844009781968805</v>
      </c>
      <c r="R188" s="277">
        <f>IF(R$10=0,0,R$10/NMM!R$9*1000)</f>
        <v>0.40676618035926276</v>
      </c>
      <c r="S188" s="277">
        <f>IF(S$10=0,0,S$10/NMM!S$9*1000)</f>
        <v>0.34418660346095287</v>
      </c>
      <c r="T188" s="277">
        <f>IF(T$10=0,0,T$10/NMM!T$9*1000)</f>
        <v>0.35366135717002828</v>
      </c>
      <c r="U188" s="277">
        <f>IF(U$10=0,0,U$10/NMM!U$9*1000)</f>
        <v>0.35181717074708707</v>
      </c>
      <c r="V188" s="277">
        <f>IF(V$10=0,0,V$10/NMM!V$9*1000)</f>
        <v>0.8123868347035752</v>
      </c>
      <c r="W188" s="277">
        <f>IF(W$10=0,0,W$10/NMM!W$9*1000)</f>
        <v>1.0297071200610439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2.182479608012883</v>
      </c>
      <c r="C189" s="278">
        <f>IF(C$16=0,0,C$16/NMM!C$9*1000)</f>
        <v>1.6646225911105685</v>
      </c>
      <c r="D189" s="278">
        <f>IF(D$16=0,0,D$16/NMM!D$9*1000)</f>
        <v>3.5970874257298173</v>
      </c>
      <c r="E189" s="278">
        <f>IF(E$16=0,0,E$16/NMM!E$9*1000)</f>
        <v>3.8278348615670406</v>
      </c>
      <c r="F189" s="278">
        <f>IF(F$16=0,0,F$16/NMM!F$9*1000)</f>
        <v>3.706830282688502</v>
      </c>
      <c r="G189" s="278">
        <f>IF(G$16=0,0,G$16/NMM!G$9*1000)</f>
        <v>3.5899068980090338</v>
      </c>
      <c r="H189" s="278">
        <f>IF(H$16=0,0,H$16/NMM!H$9*1000)</f>
        <v>3.1292004732326415</v>
      </c>
      <c r="I189" s="278">
        <f>IF(I$16=0,0,I$16/NMM!I$9*1000)</f>
        <v>2.5452042161872677</v>
      </c>
      <c r="J189" s="278">
        <f>IF(J$16=0,0,J$16/NMM!J$9*1000)</f>
        <v>2.1436117607382674</v>
      </c>
      <c r="K189" s="278">
        <f>IF(K$16=0,0,K$16/NMM!K$9*1000)</f>
        <v>2.4922385965566964</v>
      </c>
      <c r="L189" s="278">
        <f>IF(L$16=0,0,L$16/NMM!L$9*1000)</f>
        <v>2.6528574732069545</v>
      </c>
      <c r="M189" s="278">
        <f>IF(M$16=0,0,M$16/NMM!M$9*1000)</f>
        <v>2.2309963492628446</v>
      </c>
      <c r="N189" s="278">
        <f>IF(N$16=0,0,N$16/NMM!N$9*1000)</f>
        <v>2.6715455016040002</v>
      </c>
      <c r="O189" s="278">
        <f>IF(O$16=0,0,O$16/NMM!O$9*1000)</f>
        <v>1.6405345611022926</v>
      </c>
      <c r="P189" s="278">
        <f>IF(P$16=0,0,P$16/NMM!P$9*1000)</f>
        <v>2.5661954484148972</v>
      </c>
      <c r="Q189" s="278">
        <f>IF(Q$16=0,0,Q$16/NMM!Q$9*1000)</f>
        <v>3.0066827309668733</v>
      </c>
      <c r="R189" s="278">
        <f>IF(R$16=0,0,R$16/NMM!R$9*1000)</f>
        <v>3.8033119080043782</v>
      </c>
      <c r="S189" s="278">
        <f>IF(S$16=0,0,S$16/NMM!S$9*1000)</f>
        <v>2.6655121815603562</v>
      </c>
      <c r="T189" s="278">
        <f>IF(T$16=0,0,T$16/NMM!T$9*1000)</f>
        <v>2.9571085667997972</v>
      </c>
      <c r="U189" s="278">
        <f>IF(U$16=0,0,U$16/NMM!U$9*1000)</f>
        <v>2.9229432434169706</v>
      </c>
      <c r="V189" s="278">
        <f>IF(V$16=0,0,V$16/NMM!V$9*1000)</f>
        <v>8.4531788395958252</v>
      </c>
      <c r="W189" s="278">
        <f>IF(W$16=0,0,W$16/NMM!W$9*1000)</f>
        <v>11.296260158241198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15.261245359314216</v>
      </c>
      <c r="C190" s="278">
        <f>IF(C$17=0,0,C$17/NMM!C$9*1000)</f>
        <v>14.973781314926088</v>
      </c>
      <c r="D190" s="278">
        <f>IF(D$17=0,0,D$17/NMM!D$9*1000)</f>
        <v>14.634015558950109</v>
      </c>
      <c r="E190" s="278">
        <f>IF(E$17=0,0,E$17/NMM!E$9*1000)</f>
        <v>12.682988548090401</v>
      </c>
      <c r="F190" s="278">
        <f>IF(F$17=0,0,F$17/NMM!F$9*1000)</f>
        <v>12.702838128318477</v>
      </c>
      <c r="G190" s="278">
        <f>IF(G$17=0,0,G$17/NMM!G$9*1000)</f>
        <v>13.255948615569331</v>
      </c>
      <c r="H190" s="278">
        <f>IF(H$17=0,0,H$17/NMM!H$9*1000)</f>
        <v>11.630370896469556</v>
      </c>
      <c r="I190" s="278">
        <f>IF(I$17=0,0,I$17/NMM!I$9*1000)</f>
        <v>13.869508498536112</v>
      </c>
      <c r="J190" s="278">
        <f>IF(J$17=0,0,J$17/NMM!J$9*1000)</f>
        <v>12.954770951475842</v>
      </c>
      <c r="K190" s="278">
        <f>IF(K$17=0,0,K$17/NMM!K$9*1000)</f>
        <v>11.284894873131043</v>
      </c>
      <c r="L190" s="278">
        <f>IF(L$17=0,0,L$17/NMM!L$9*1000)</f>
        <v>11.279323074568278</v>
      </c>
      <c r="M190" s="278">
        <f>IF(M$17=0,0,M$17/NMM!M$9*1000)</f>
        <v>11.341386496452747</v>
      </c>
      <c r="N190" s="278">
        <f>IF(N$17=0,0,N$17/NMM!N$9*1000)</f>
        <v>11.240074421969993</v>
      </c>
      <c r="O190" s="278">
        <f>IF(O$17=0,0,O$17/NMM!O$9*1000)</f>
        <v>12.92918093539366</v>
      </c>
      <c r="P190" s="278">
        <f>IF(P$17=0,0,P$17/NMM!P$9*1000)</f>
        <v>12.243274695461986</v>
      </c>
      <c r="Q190" s="278">
        <f>IF(Q$17=0,0,Q$17/NMM!Q$9*1000)</f>
        <v>12.552044483674754</v>
      </c>
      <c r="R190" s="278">
        <f>IF(R$17=0,0,R$17/NMM!R$9*1000)</f>
        <v>12.181249232029916</v>
      </c>
      <c r="S190" s="278">
        <f>IF(S$17=0,0,S$17/NMM!S$9*1000)</f>
        <v>12.669551769468995</v>
      </c>
      <c r="T190" s="278">
        <f>IF(T$17=0,0,T$17/NMM!T$9*1000)</f>
        <v>11.831026912738347</v>
      </c>
      <c r="U190" s="278">
        <f>IF(U$17=0,0,U$17/NMM!U$9*1000)</f>
        <v>11.514356698001766</v>
      </c>
      <c r="V190" s="278">
        <f>IF(V$17=0,0,V$17/NMM!V$9*1000)</f>
        <v>9.0097230568395101</v>
      </c>
      <c r="W190" s="278">
        <f>IF(W$17=0,0,W$17/NMM!W$9*1000)</f>
        <v>5.4874096263702707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83.667624943797989</v>
      </c>
      <c r="C191" s="278">
        <f>IF(C$25=0,0,C$25/NMM!C$9*1000)</f>
        <v>82.091643869880329</v>
      </c>
      <c r="D191" s="278">
        <f>IF(D$25=0,0,D$25/NMM!D$9*1000)</f>
        <v>80.228926039818404</v>
      </c>
      <c r="E191" s="278">
        <f>IF(E$25=0,0,E$25/NMM!E$9*1000)</f>
        <v>69.532695663035781</v>
      </c>
      <c r="F191" s="278">
        <f>IF(F$25=0,0,F$25/NMM!F$9*1000)</f>
        <v>69.641518186670822</v>
      </c>
      <c r="G191" s="278">
        <f>IF(G$25=0,0,G$25/NMM!G$9*1000)</f>
        <v>72.673868411715972</v>
      </c>
      <c r="H191" s="278">
        <f>IF(H$25=0,0,H$25/NMM!H$9*1000)</f>
        <v>63.761867869399403</v>
      </c>
      <c r="I191" s="278">
        <f>IF(I$25=0,0,I$25/NMM!I$9*1000)</f>
        <v>76.03762392183198</v>
      </c>
      <c r="J191" s="278">
        <f>IF(J$25=0,0,J$25/NMM!J$9*1000)</f>
        <v>71.022704352195547</v>
      </c>
      <c r="K191" s="278">
        <f>IF(K$25=0,0,K$25/NMM!K$9*1000)</f>
        <v>61.867844304008003</v>
      </c>
      <c r="L191" s="278">
        <f>IF(L$25=0,0,L$25/NMM!L$9*1000)</f>
        <v>61.837297704340941</v>
      </c>
      <c r="M191" s="278">
        <f>IF(M$25=0,0,M$25/NMM!M$9*1000)</f>
        <v>62.177551660207598</v>
      </c>
      <c r="N191" s="278">
        <f>IF(N$25=0,0,N$25/NMM!N$9*1000)</f>
        <v>61.622122502853301</v>
      </c>
      <c r="O191" s="278">
        <f>IF(O$25=0,0,O$25/NMM!O$9*1000)</f>
        <v>70.882410698731434</v>
      </c>
      <c r="P191" s="278">
        <f>IF(P$25=0,0,P$25/NMM!P$9*1000)</f>
        <v>67.122026491672685</v>
      </c>
      <c r="Q191" s="278">
        <f>IF(Q$25=0,0,Q$25/NMM!Q$9*1000)</f>
        <v>68.814813300738379</v>
      </c>
      <c r="R191" s="278">
        <f>IF(R$25=0,0,R$25/NMM!R$9*1000)</f>
        <v>66.781980637666891</v>
      </c>
      <c r="S191" s="278">
        <f>IF(S$25=0,0,S$25/NMM!S$9*1000)</f>
        <v>69.45903041962481</v>
      </c>
      <c r="T191" s="278">
        <f>IF(T$25=0,0,T$25/NMM!T$9*1000)</f>
        <v>64.861936174221469</v>
      </c>
      <c r="U191" s="278">
        <f>IF(U$25=0,0,U$25/NMM!U$9*1000)</f>
        <v>63.125836391166587</v>
      </c>
      <c r="V191" s="278">
        <f>IF(V$25=0,0,V$25/NMM!V$9*1000)</f>
        <v>49.394535755043428</v>
      </c>
      <c r="W191" s="278">
        <f>IF(W$25=0,0,W$25/NMM!W$9*1000)</f>
        <v>30.083949227113745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11.110924687822594</v>
      </c>
      <c r="C192" s="279">
        <f>IF(C$33=0,0,C$33/NMM!C$9*1000)</f>
        <v>10.190976536124683</v>
      </c>
      <c r="D192" s="279">
        <f>IF(D$33=0,0,D$33/NMM!D$9*1000)</f>
        <v>12.763829717255943</v>
      </c>
      <c r="E192" s="279">
        <f>IF(E$33=0,0,E$33/NMM!E$9*1000)</f>
        <v>12.669196362200431</v>
      </c>
      <c r="F192" s="279">
        <f>IF(F$33=0,0,F$33/NMM!F$9*1000)</f>
        <v>13.246945510523465</v>
      </c>
      <c r="G192" s="279">
        <f>IF(G$33=0,0,G$33/NMM!G$9*1000)</f>
        <v>13.297771813122733</v>
      </c>
      <c r="H192" s="279">
        <f>IF(H$33=0,0,H$33/NMM!H$9*1000)</f>
        <v>11.581027177287574</v>
      </c>
      <c r="I192" s="279">
        <f>IF(I$33=0,0,I$33/NMM!I$9*1000)</f>
        <v>11.625423409477364</v>
      </c>
      <c r="J192" s="279">
        <f>IF(J$33=0,0,J$33/NMM!J$9*1000)</f>
        <v>10.911719934357039</v>
      </c>
      <c r="K192" s="279">
        <f>IF(K$33=0,0,K$33/NMM!K$9*1000)</f>
        <v>9.8025822419853004</v>
      </c>
      <c r="L192" s="279">
        <f>IF(L$33=0,0,L$33/NMM!L$9*1000)</f>
        <v>9.7118045793865324</v>
      </c>
      <c r="M192" s="279">
        <f>IF(M$33=0,0,M$33/NMM!M$9*1000)</f>
        <v>9.2645367937972214</v>
      </c>
      <c r="N192" s="279">
        <f>IF(N$33=0,0,N$33/NMM!N$9*1000)</f>
        <v>9.8915254999312197</v>
      </c>
      <c r="O192" s="279">
        <f>IF(O$33=0,0,O$33/NMM!O$9*1000)</f>
        <v>9.1199564993429849</v>
      </c>
      <c r="P192" s="279">
        <f>IF(P$33=0,0,P$33/NMM!P$9*1000)</f>
        <v>10.12557323732729</v>
      </c>
      <c r="Q192" s="279">
        <f>IF(Q$33=0,0,Q$33/NMM!Q$9*1000)</f>
        <v>11.466237596567026</v>
      </c>
      <c r="R192" s="279">
        <f>IF(R$33=0,0,R$33/NMM!R$9*1000)</f>
        <v>13.03681281002107</v>
      </c>
      <c r="S192" s="279">
        <f>IF(S$33=0,0,S$33/NMM!S$9*1000)</f>
        <v>11.074411680943307</v>
      </c>
      <c r="T192" s="279">
        <f>IF(T$33=0,0,T$33/NMM!T$9*1000)</f>
        <v>11.301782857578978</v>
      </c>
      <c r="U192" s="279">
        <f>IF(U$33=0,0,U$33/NMM!U$9*1000)</f>
        <v>11.093227717524325</v>
      </c>
      <c r="V192" s="279">
        <f>IF(V$33=0,0,V$33/NMM!V$9*1000)</f>
        <v>18.660647708912432</v>
      </c>
      <c r="W192" s="279">
        <f>IF(W$33=0,0,W$33/NMM!W$9*1000)</f>
        <v>19.832269558080814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93.958321235588812</v>
      </c>
      <c r="C194" s="322">
        <f t="shared" si="50"/>
        <v>82.491136033124789</v>
      </c>
      <c r="D194" s="322">
        <f t="shared" si="50"/>
        <v>84.637969939678825</v>
      </c>
      <c r="E194" s="322">
        <f t="shared" si="50"/>
        <v>75.26258100109527</v>
      </c>
      <c r="F194" s="322">
        <f t="shared" si="50"/>
        <v>75.673921354027243</v>
      </c>
      <c r="G194" s="322">
        <f t="shared" si="50"/>
        <v>81.530211127068299</v>
      </c>
      <c r="H194" s="322">
        <f t="shared" si="50"/>
        <v>73.193607167746705</v>
      </c>
      <c r="I194" s="322">
        <f t="shared" si="50"/>
        <v>88.705688438218516</v>
      </c>
      <c r="J194" s="322">
        <f t="shared" si="50"/>
        <v>78.382803406191073</v>
      </c>
      <c r="K194" s="322">
        <f t="shared" si="50"/>
        <v>69.17169091430172</v>
      </c>
      <c r="L194" s="322">
        <f t="shared" si="50"/>
        <v>69.239586871113076</v>
      </c>
      <c r="M194" s="322">
        <f t="shared" si="50"/>
        <v>68.762182480995349</v>
      </c>
      <c r="N194" s="322">
        <f t="shared" si="50"/>
        <v>69.198930394731477</v>
      </c>
      <c r="O194" s="322">
        <f t="shared" si="50"/>
        <v>73.396538395491191</v>
      </c>
      <c r="P194" s="322">
        <f t="shared" si="50"/>
        <v>71.676750201798015</v>
      </c>
      <c r="Q194" s="322">
        <f t="shared" si="50"/>
        <v>74.690623242215864</v>
      </c>
      <c r="R194" s="322">
        <f t="shared" si="50"/>
        <v>74.854669705020399</v>
      </c>
      <c r="S194" s="322">
        <f t="shared" si="50"/>
        <v>69.826344224590599</v>
      </c>
      <c r="T194" s="322">
        <f t="shared" si="50"/>
        <v>69.933907911554513</v>
      </c>
      <c r="U194" s="322">
        <f t="shared" si="50"/>
        <v>68.182018573531266</v>
      </c>
      <c r="V194" s="322">
        <f t="shared" si="50"/>
        <v>45.178134011284278</v>
      </c>
      <c r="W194" s="322">
        <f t="shared" si="50"/>
        <v>36.045174188289153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0.67608181982380677</v>
      </c>
      <c r="C195" s="275">
        <f>IF(C$49=0,0,C$49/NMM!C$10*1000)</f>
        <v>0.59356911272145219</v>
      </c>
      <c r="D195" s="275">
        <f>IF(D$49=0,0,D$49/NMM!D$10*1000)</f>
        <v>0.60901676392854709</v>
      </c>
      <c r="E195" s="275">
        <f>IF(E$49=0,0,E$49/NMM!E$10*1000)</f>
        <v>0.54155568191020975</v>
      </c>
      <c r="F195" s="275">
        <f>IF(F$49=0,0,F$49/NMM!F$10*1000)</f>
        <v>0.54451550208053867</v>
      </c>
      <c r="G195" s="275">
        <f>IF(G$49=0,0,G$49/NMM!G$10*1000)</f>
        <v>0.58665472929409612</v>
      </c>
      <c r="H195" s="275">
        <f>IF(H$49=0,0,H$49/NMM!H$10*1000)</f>
        <v>0.52666827677102213</v>
      </c>
      <c r="I195" s="275">
        <f>IF(I$49=0,0,I$49/NMM!I$10*1000)</f>
        <v>0.63828623669972195</v>
      </c>
      <c r="J195" s="275">
        <f>IF(J$49=0,0,J$49/NMM!J$10*1000)</f>
        <v>0.56400739894992025</v>
      </c>
      <c r="K195" s="275">
        <f>IF(K$49=0,0,K$49/NMM!K$10*1000)</f>
        <v>0.49772837635506756</v>
      </c>
      <c r="L195" s="275">
        <f>IF(L$49=0,0,L$49/NMM!L$10*1000)</f>
        <v>0.49821692512253252</v>
      </c>
      <c r="M195" s="275">
        <f>IF(M$49=0,0,M$49/NMM!M$10*1000)</f>
        <v>0.49478173785433882</v>
      </c>
      <c r="N195" s="275">
        <f>IF(N$49=0,0,N$49/NMM!N$10*1000)</f>
        <v>0.49792437940487921</v>
      </c>
      <c r="O195" s="275">
        <f>IF(O$49=0,0,O$49/NMM!O$10*1000)</f>
        <v>0.52812847861319145</v>
      </c>
      <c r="P195" s="275">
        <f>IF(P$49=0,0,P$49/NMM!P$10*1000)</f>
        <v>0.51575365628346126</v>
      </c>
      <c r="Q195" s="275">
        <f>IF(Q$49=0,0,Q$49/NMM!Q$10*1000)</f>
        <v>0.53744013112758027</v>
      </c>
      <c r="R195" s="275">
        <f>IF(R$49=0,0,R$49/NMM!R$10*1000)</f>
        <v>0.53862053569066559</v>
      </c>
      <c r="S195" s="275">
        <f>IF(S$49=0,0,S$49/NMM!S$10*1000)</f>
        <v>0.50243896713168867</v>
      </c>
      <c r="T195" s="275">
        <f>IF(T$49=0,0,T$49/NMM!T$10*1000)</f>
        <v>0.50321294704396502</v>
      </c>
      <c r="U195" s="275">
        <f>IF(U$49=0,0,U$49/NMM!U$10*1000)</f>
        <v>0.49060713931781924</v>
      </c>
      <c r="V195" s="275">
        <f>IF(V$49=0,0,V$49/NMM!V$10*1000)</f>
        <v>0.32508153250036598</v>
      </c>
      <c r="W195" s="275">
        <f>IF(W$49=0,0,W$49/NMM!W$10*1000)</f>
        <v>0.2593648613594709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0.75696960286442383</v>
      </c>
      <c r="C196" s="276">
        <f>IF(C$50=0,0,C$50/NMM!C$10*1000)</f>
        <v>0.66458491022054333</v>
      </c>
      <c r="D196" s="276">
        <f>IF(D$50=0,0,D$50/NMM!D$10*1000)</f>
        <v>0.6818807493579867</v>
      </c>
      <c r="E196" s="276">
        <f>IF(E$50=0,0,E$50/NMM!E$10*1000)</f>
        <v>0.60634848836991095</v>
      </c>
      <c r="F196" s="276">
        <f>IF(F$50=0,0,F$50/NMM!F$10*1000)</f>
        <v>0.60966242735360954</v>
      </c>
      <c r="G196" s="276">
        <f>IF(G$50=0,0,G$50/NMM!G$10*1000)</f>
        <v>0.65684327611119486</v>
      </c>
      <c r="H196" s="276">
        <f>IF(H$50=0,0,H$50/NMM!H$10*1000)</f>
        <v>0.58967992426204963</v>
      </c>
      <c r="I196" s="276">
        <f>IF(I$50=0,0,I$50/NMM!I$10*1000)</f>
        <v>0.7146520804750125</v>
      </c>
      <c r="J196" s="276">
        <f>IF(J$50=0,0,J$50/NMM!J$10*1000)</f>
        <v>0.6314863738045513</v>
      </c>
      <c r="K196" s="276">
        <f>IF(K$50=0,0,K$50/NMM!K$10*1000)</f>
        <v>0.55727759619691986</v>
      </c>
      <c r="L196" s="276">
        <f>IF(L$50=0,0,L$50/NMM!L$10*1000)</f>
        <v>0.55782459591743294</v>
      </c>
      <c r="M196" s="276">
        <f>IF(M$50=0,0,M$50/NMM!M$10*1000)</f>
        <v>0.55397841596417363</v>
      </c>
      <c r="N196" s="276">
        <f>IF(N$50=0,0,N$50/NMM!N$10*1000)</f>
        <v>0.5574970494441831</v>
      </c>
      <c r="O196" s="276">
        <f>IF(O$50=0,0,O$50/NMM!O$10*1000)</f>
        <v>0.59131482757723852</v>
      </c>
      <c r="P196" s="276">
        <f>IF(P$50=0,0,P$50/NMM!P$10*1000)</f>
        <v>0.57745945671858279</v>
      </c>
      <c r="Q196" s="276">
        <f>IF(Q$50=0,0,Q$50/NMM!Q$10*1000)</f>
        <v>0.60174054484865591</v>
      </c>
      <c r="R196" s="276">
        <f>IF(R$50=0,0,R$50/NMM!R$10*1000)</f>
        <v>0.60306217537788798</v>
      </c>
      <c r="S196" s="276">
        <f>IF(S$50=0,0,S$50/NMM!S$10*1000)</f>
        <v>0.5625517714888465</v>
      </c>
      <c r="T196" s="276">
        <f>IF(T$50=0,0,T$50/NMM!T$10*1000)</f>
        <v>0.56341835190802358</v>
      </c>
      <c r="U196" s="276">
        <f>IF(U$50=0,0,U$50/NMM!U$10*1000)</f>
        <v>0.54930436009748695</v>
      </c>
      <c r="V196" s="276">
        <f>IF(V$50=0,0,V$50/NMM!V$10*1000)</f>
        <v>0.36397493815096255</v>
      </c>
      <c r="W196" s="276">
        <f>IF(W$50=0,0,W$50/NMM!W$10*1000)</f>
        <v>0.29039579285156747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0.60834700458412294</v>
      </c>
      <c r="C197" s="276">
        <f>IF(C$51=0,0,C$51/NMM!C$10*1000)</f>
        <v>0.42412812132297745</v>
      </c>
      <c r="D197" s="276">
        <f>IF(D$51=0,0,D$51/NMM!D$10*1000)</f>
        <v>0.88136436063883472</v>
      </c>
      <c r="E197" s="276">
        <f>IF(E$51=0,0,E$51/NMM!E$10*1000)</f>
        <v>0.92730659747601962</v>
      </c>
      <c r="F197" s="276">
        <f>IF(F$51=0,0,F$51/NMM!F$10*1000)</f>
        <v>0.90437957531489088</v>
      </c>
      <c r="G197" s="276">
        <f>IF(G$51=0,0,G$51/NMM!G$10*1000)</f>
        <v>0.91637955320671804</v>
      </c>
      <c r="H197" s="276">
        <f>IF(H$51=0,0,H$51/NMM!H$10*1000)</f>
        <v>0.8184580363599061</v>
      </c>
      <c r="I197" s="276">
        <f>IF(I$51=0,0,I$51/NMM!I$10*1000)</f>
        <v>0.71562641312794006</v>
      </c>
      <c r="J197" s="276">
        <f>IF(J$51=0,0,J$51/NMM!J$10*1000)</f>
        <v>0.5760923169942227</v>
      </c>
      <c r="K197" s="276">
        <f>IF(K$51=0,0,K$51/NMM!K$10*1000)</f>
        <v>0.6563758107128812</v>
      </c>
      <c r="L197" s="276">
        <f>IF(L$51=0,0,L$51/NMM!L$10*1000)</f>
        <v>0.69428924467955277</v>
      </c>
      <c r="M197" s="276">
        <f>IF(M$51=0,0,M$51/NMM!M$10*1000)</f>
        <v>0.59075661572014182</v>
      </c>
      <c r="N197" s="276">
        <f>IF(N$51=0,0,N$51/NMM!N$10*1000)</f>
        <v>0.69953525068054656</v>
      </c>
      <c r="O197" s="276">
        <f>IF(O$51=0,0,O$51/NMM!O$10*1000)</f>
        <v>0.43645241783276212</v>
      </c>
      <c r="P197" s="276">
        <f>IF(P$51=0,0,P$51/NMM!P$10*1000)</f>
        <v>0.65452984852666762</v>
      </c>
      <c r="Q197" s="276">
        <f>IF(Q$51=0,0,Q$51/NMM!Q$10*1000)</f>
        <v>0.77416565056943809</v>
      </c>
      <c r="R197" s="276">
        <f>IF(R$51=0,0,R$51/NMM!R$10*1000)</f>
        <v>0.95832766699212024</v>
      </c>
      <c r="S197" s="276">
        <f>IF(S$51=0,0,S$51/NMM!S$10*1000)</f>
        <v>0.64473726575436829</v>
      </c>
      <c r="T197" s="276">
        <f>IF(T$51=0,0,T$51/NMM!T$10*1000)</f>
        <v>0.74411411346699563</v>
      </c>
      <c r="U197" s="276">
        <f>IF(U$51=0,0,U$51/NMM!U$10*1000)</f>
        <v>0.7349898632179781</v>
      </c>
      <c r="V197" s="276">
        <f>IF(V$51=0,0,V$51/NMM!V$10*1000)</f>
        <v>1.2402361855648412</v>
      </c>
      <c r="W197" s="276">
        <f>IF(W$51=0,0,W$51/NMM!W$10*1000)</f>
        <v>1.4517003721337212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0.55676305562838513</v>
      </c>
      <c r="C198" s="276">
        <f>IF(C$52=0,0,C$52/NMM!C$10*1000)</f>
        <v>0.48881266029539217</v>
      </c>
      <c r="D198" s="276">
        <f>IF(D$52=0,0,D$52/NMM!D$10*1000)</f>
        <v>0.50153402217225063</v>
      </c>
      <c r="E198" s="276">
        <f>IF(E$52=0,0,E$52/NMM!E$10*1000)</f>
        <v>0.44597885553529693</v>
      </c>
      <c r="F198" s="276">
        <f>IF(F$52=0,0,F$52/NMM!F$10*1000)</f>
        <v>0.44841630981053876</v>
      </c>
      <c r="G198" s="276">
        <f>IF(G$52=0,0,G$52/NMM!G$10*1000)</f>
        <v>0.48311856657489483</v>
      </c>
      <c r="H198" s="276">
        <f>IF(H$52=0,0,H$52/NMM!H$10*1000)</f>
        <v>0.43371886431436457</v>
      </c>
      <c r="I198" s="276">
        <f>IF(I$52=0,0,I$52/NMM!I$10*1000)</f>
        <v>0.52563785194385748</v>
      </c>
      <c r="J198" s="276">
        <f>IF(J$52=0,0,J$52/NMM!J$10*1000)</f>
        <v>0.46446816587704043</v>
      </c>
      <c r="K198" s="276">
        <f>IF(K$52=0,0,K$52/NMM!K$10*1000)</f>
        <v>0.40988644209456987</v>
      </c>
      <c r="L198" s="276">
        <f>IF(L$52=0,0,L$52/NMM!L$10*1000)</f>
        <v>0.41028876899735245</v>
      </c>
      <c r="M198" s="276">
        <f>IF(M$52=0,0,M$52/NMM!M$10*1000)</f>
        <v>0.40745984311291777</v>
      </c>
      <c r="N198" s="276">
        <f>IF(N$52=0,0,N$52/NMM!N$10*1000)</f>
        <v>0.41004785341155242</v>
      </c>
      <c r="O198" s="276">
        <f>IF(O$52=0,0,O$52/NMM!O$10*1000)</f>
        <v>0.43492136143178783</v>
      </c>
      <c r="P198" s="276">
        <f>IF(P$52=0,0,P$52/NMM!P$10*1000)</f>
        <v>0.42473051811794971</v>
      </c>
      <c r="Q198" s="276">
        <f>IF(Q$52=0,0,Q$52/NMM!Q$10*1000)</f>
        <v>0.44258964055843558</v>
      </c>
      <c r="R198" s="276">
        <f>IF(R$52=0,0,R$52/NMM!R$10*1000)</f>
        <v>0.44356172061169347</v>
      </c>
      <c r="S198" s="276">
        <f>IF(S$52=0,0,S$52/NMM!S$10*1000)</f>
        <v>0.41376568102350619</v>
      </c>
      <c r="T198" s="276">
        <f>IF(T$52=0,0,T$52/NMM!T$10*1000)</f>
        <v>0.41440306455951986</v>
      </c>
      <c r="U198" s="276">
        <f>IF(U$52=0,0,U$52/NMM!U$10*1000)</f>
        <v>0.404022001465556</v>
      </c>
      <c r="V198" s="276">
        <f>IF(V$52=0,0,V$52/NMM!V$10*1000)</f>
        <v>0.26770929502353796</v>
      </c>
      <c r="W198" s="276">
        <f>IF(W$52=0,0,W$52/NMM!W$10*1000)</f>
        <v>0.2135906757125412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0.70123729921210665</v>
      </c>
      <c r="C199" s="277">
        <f>IF(C$53=0,0,C$53/NMM!C$10*1000)</f>
        <v>0.62218068831512385</v>
      </c>
      <c r="D199" s="277">
        <f>IF(D$53=0,0,D$53/NMM!D$10*1000)</f>
        <v>0.70064679005460728</v>
      </c>
      <c r="E199" s="277">
        <f>IF(E$53=0,0,E$53/NMM!E$10*1000)</f>
        <v>0.66588229266283283</v>
      </c>
      <c r="F199" s="277">
        <f>IF(F$53=0,0,F$53/NMM!F$10*1000)</f>
        <v>0.65845086225722504</v>
      </c>
      <c r="G199" s="277">
        <f>IF(G$53=0,0,G$53/NMM!G$10*1000)</f>
        <v>0.69476623764565071</v>
      </c>
      <c r="H199" s="277">
        <f>IF(H$53=0,0,H$53/NMM!H$10*1000)</f>
        <v>0.62231288383590933</v>
      </c>
      <c r="I199" s="277">
        <f>IF(I$53=0,0,I$53/NMM!I$10*1000)</f>
        <v>0.67415258359069863</v>
      </c>
      <c r="J199" s="277">
        <f>IF(J$53=0,0,J$53/NMM!J$10*1000)</f>
        <v>0.57664592817260985</v>
      </c>
      <c r="K199" s="277">
        <f>IF(K$53=0,0,K$53/NMM!K$10*1000)</f>
        <v>0.55106675569356622</v>
      </c>
      <c r="L199" s="277">
        <f>IF(L$53=0,0,L$53/NMM!L$10*1000)</f>
        <v>0.56535632215570297</v>
      </c>
      <c r="M199" s="277">
        <f>IF(M$53=0,0,M$53/NMM!M$10*1000)</f>
        <v>0.53278042824268257</v>
      </c>
      <c r="N199" s="277">
        <f>IF(N$53=0,0,N$53/NMM!N$10*1000)</f>
        <v>0.56651000067359314</v>
      </c>
      <c r="O199" s="277">
        <f>IF(O$53=0,0,O$53/NMM!O$10*1000)</f>
        <v>0.49781511491820318</v>
      </c>
      <c r="P199" s="277">
        <f>IF(P$53=0,0,P$53/NMM!P$10*1000)</f>
        <v>0.55747622556930454</v>
      </c>
      <c r="Q199" s="277">
        <f>IF(Q$53=0,0,Q$53/NMM!Q$10*1000)</f>
        <v>0.59336154461979518</v>
      </c>
      <c r="R199" s="277">
        <f>IF(R$53=0,0,R$53/NMM!R$10*1000)</f>
        <v>0.65895147620857364</v>
      </c>
      <c r="S199" s="277">
        <f>IF(S$53=0,0,S$53/NMM!S$10*1000)</f>
        <v>0.5352449503372313</v>
      </c>
      <c r="T199" s="277">
        <f>IF(T$53=0,0,T$53/NMM!T$10*1000)</f>
        <v>0.57215855531607163</v>
      </c>
      <c r="U199" s="277">
        <f>IF(U$53=0,0,U$53/NMM!U$10*1000)</f>
        <v>0.56876716083155399</v>
      </c>
      <c r="V199" s="277">
        <f>IF(V$53=0,0,V$53/NMM!V$10*1000)</f>
        <v>0.76630865819961247</v>
      </c>
      <c r="W199" s="277">
        <f>IF(W$53=0,0,W$53/NMM!W$10*1000)</f>
        <v>0.85077071577883945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2.5942169821313747</v>
      </c>
      <c r="C200" s="278">
        <f>IF(C$59=0,0,C$59/NMM!C$10*1000)</f>
        <v>1.8086394223108166</v>
      </c>
      <c r="D200" s="278">
        <f>IF(D$59=0,0,D$59/NMM!D$10*1000)</f>
        <v>3.7584641242339725</v>
      </c>
      <c r="E200" s="278">
        <f>IF(E$59=0,0,E$59/NMM!E$10*1000)</f>
        <v>3.9543788408381966</v>
      </c>
      <c r="F200" s="278">
        <f>IF(F$59=0,0,F$59/NMM!F$10*1000)</f>
        <v>3.8566095253128196</v>
      </c>
      <c r="G200" s="278">
        <f>IF(G$59=0,0,G$59/NMM!G$10*1000)</f>
        <v>3.9077818762861911</v>
      </c>
      <c r="H200" s="278">
        <f>IF(H$59=0,0,H$59/NMM!H$10*1000)</f>
        <v>3.4902082546428641</v>
      </c>
      <c r="I200" s="278">
        <f>IF(I$59=0,0,I$59/NMM!I$10*1000)</f>
        <v>3.0516961204853721</v>
      </c>
      <c r="J200" s="278">
        <f>IF(J$59=0,0,J$59/NMM!J$10*1000)</f>
        <v>2.4566710459000225</v>
      </c>
      <c r="K200" s="278">
        <f>IF(K$59=0,0,K$59/NMM!K$10*1000)</f>
        <v>2.7990296031385191</v>
      </c>
      <c r="L200" s="278">
        <f>IF(L$59=0,0,L$59/NMM!L$10*1000)</f>
        <v>2.9607065301326672</v>
      </c>
      <c r="M200" s="278">
        <f>IF(M$59=0,0,M$59/NMM!M$10*1000)</f>
        <v>2.5192050478744927</v>
      </c>
      <c r="N200" s="278">
        <f>IF(N$59=0,0,N$59/NMM!N$10*1000)</f>
        <v>2.9830774430386091</v>
      </c>
      <c r="O200" s="278">
        <f>IF(O$59=0,0,O$59/NMM!O$10*1000)</f>
        <v>1.8611947880109605</v>
      </c>
      <c r="P200" s="278">
        <f>IF(P$59=0,0,P$59/NMM!P$10*1000)</f>
        <v>2.7911577365627616</v>
      </c>
      <c r="Q200" s="278">
        <f>IF(Q$59=0,0,Q$59/NMM!Q$10*1000)</f>
        <v>3.3013291140686483</v>
      </c>
      <c r="R200" s="278">
        <f>IF(R$59=0,0,R$59/NMM!R$10*1000)</f>
        <v>4.0866641726243857</v>
      </c>
      <c r="S200" s="278">
        <f>IF(S$59=0,0,S$59/NMM!S$10*1000)</f>
        <v>2.7493985360811344</v>
      </c>
      <c r="T200" s="278">
        <f>IF(T$59=0,0,T$59/NMM!T$10*1000)</f>
        <v>3.1731782276455247</v>
      </c>
      <c r="U200" s="278">
        <f>IF(U$59=0,0,U$59/NMM!U$10*1000)</f>
        <v>3.1342690446186472</v>
      </c>
      <c r="V200" s="278">
        <f>IF(V$59=0,0,V$59/NMM!V$10*1000)</f>
        <v>5.2888265253243905</v>
      </c>
      <c r="W200" s="278">
        <f>IF(W$59=0,0,W$59/NMM!W$10*1000)</f>
        <v>6.1905881511330145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15.442442809663364</v>
      </c>
      <c r="C201" s="278">
        <f>IF(C$60=0,0,C$60/NMM!C$10*1000)</f>
        <v>13.811716003405028</v>
      </c>
      <c r="D201" s="278">
        <f>IF(D$60=0,0,D$60/NMM!D$10*1000)</f>
        <v>13.093360125903514</v>
      </c>
      <c r="E201" s="278">
        <f>IF(E$60=0,0,E$60/NMM!E$10*1000)</f>
        <v>11.432160996755261</v>
      </c>
      <c r="F201" s="278">
        <f>IF(F$60=0,0,F$60/NMM!F$10*1000)</f>
        <v>11.737512465964064</v>
      </c>
      <c r="G201" s="278">
        <f>IF(G$60=0,0,G$60/NMM!G$10*1000)</f>
        <v>12.760349873912038</v>
      </c>
      <c r="H201" s="278">
        <f>IF(H$60=0,0,H$60/NMM!H$10*1000)</f>
        <v>11.450615230175742</v>
      </c>
      <c r="I201" s="278">
        <f>IF(I$60=0,0,I$60/NMM!I$10*1000)</f>
        <v>14.437969486022228</v>
      </c>
      <c r="J201" s="278">
        <f>IF(J$60=0,0,J$60/NMM!J$10*1000)</f>
        <v>12.995614293122591</v>
      </c>
      <c r="K201" s="278">
        <f>IF(K$60=0,0,K$60/NMM!K$10*1000)</f>
        <v>10.95147162214651</v>
      </c>
      <c r="L201" s="278">
        <f>IF(L$60=0,0,L$60/NMM!L$10*1000)</f>
        <v>10.792662992037497</v>
      </c>
      <c r="M201" s="278">
        <f>IF(M$60=0,0,M$60/NMM!M$10*1000)</f>
        <v>10.990625068924437</v>
      </c>
      <c r="N201" s="278">
        <f>IF(N$60=0,0,N$60/NMM!N$10*1000)</f>
        <v>10.816768529724762</v>
      </c>
      <c r="O201" s="278">
        <f>IF(O$60=0,0,O$60/NMM!O$10*1000)</f>
        <v>11.385985346943128</v>
      </c>
      <c r="P201" s="278">
        <f>IF(P$60=0,0,P$60/NMM!P$10*1000)</f>
        <v>11.165281980398575</v>
      </c>
      <c r="Q201" s="278">
        <f>IF(Q$60=0,0,Q$60/NMM!Q$10*1000)</f>
        <v>11.054592551771199</v>
      </c>
      <c r="R201" s="278">
        <f>IF(R$60=0,0,R$60/NMM!R$10*1000)</f>
        <v>10.995480974616855</v>
      </c>
      <c r="S201" s="278">
        <f>IF(S$60=0,0,S$60/NMM!S$10*1000)</f>
        <v>10.671900213011183</v>
      </c>
      <c r="T201" s="278">
        <f>IF(T$60=0,0,T$60/NMM!T$10*1000)</f>
        <v>10.642455594529359</v>
      </c>
      <c r="U201" s="278">
        <f>IF(U$60=0,0,U$60/NMM!U$10*1000)</f>
        <v>10.350970189766576</v>
      </c>
      <c r="V201" s="278">
        <f>IF(V$60=0,0,V$60/NMM!V$10*1000)</f>
        <v>5.2833221286470353</v>
      </c>
      <c r="W201" s="278">
        <f>IF(W$60=0,0,W$60/NMM!W$10*1000)</f>
        <v>3.0205495134894229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63.144336383806568</v>
      </c>
      <c r="C202" s="278">
        <f>IF(C$79=0,0,C$79/NMM!C$10*1000)</f>
        <v>56.118616348608505</v>
      </c>
      <c r="D202" s="278">
        <f>IF(D$79=0,0,D$79/NMM!D$10*1000)</f>
        <v>54.779938193550755</v>
      </c>
      <c r="E202" s="278">
        <f>IF(E$79=0,0,E$79/NMM!E$10*1000)</f>
        <v>47.666419844614254</v>
      </c>
      <c r="F202" s="278">
        <f>IF(F$79=0,0,F$79/NMM!F$10*1000)</f>
        <v>47.949812155608967</v>
      </c>
      <c r="G202" s="278">
        <f>IF(G$79=0,0,G$79/NMM!G$10*1000)</f>
        <v>52.05311795305623</v>
      </c>
      <c r="H202" s="278">
        <f>IF(H$79=0,0,H$79/NMM!H$10*1000)</f>
        <v>46.772493152097198</v>
      </c>
      <c r="I202" s="278">
        <f>IF(I$79=0,0,I$79/NMM!I$10*1000)</f>
        <v>58.551818898324832</v>
      </c>
      <c r="J202" s="278">
        <f>IF(J$79=0,0,J$79/NMM!J$10*1000)</f>
        <v>52.009585786342953</v>
      </c>
      <c r="K202" s="278">
        <f>IF(K$79=0,0,K$79/NMM!K$10*1000)</f>
        <v>45.093070307536287</v>
      </c>
      <c r="L202" s="278">
        <f>IF(L$79=0,0,L$79/NMM!L$10*1000)</f>
        <v>44.966470018484479</v>
      </c>
      <c r="M202" s="278">
        <f>IF(M$79=0,0,M$79/NMM!M$10*1000)</f>
        <v>45.25848464986332</v>
      </c>
      <c r="N202" s="278">
        <f>IF(N$79=0,0,N$79/NMM!N$10*1000)</f>
        <v>44.863609121803108</v>
      </c>
      <c r="O202" s="278">
        <f>IF(O$79=0,0,O$79/NMM!O$10*1000)</f>
        <v>50.824210097251125</v>
      </c>
      <c r="P202" s="278">
        <f>IF(P$79=0,0,P$79/NMM!P$10*1000)</f>
        <v>47.230868506222329</v>
      </c>
      <c r="Q202" s="278">
        <f>IF(Q$79=0,0,Q$79/NMM!Q$10*1000)</f>
        <v>49.290356713499889</v>
      </c>
      <c r="R202" s="278">
        <f>IF(R$79=0,0,R$79/NMM!R$10*1000)</f>
        <v>47.752237157197875</v>
      </c>
      <c r="S202" s="278">
        <f>IF(S$79=0,0,S$79/NMM!S$10*1000)</f>
        <v>46.360413385277752</v>
      </c>
      <c r="T202" s="278">
        <f>IF(T$79=0,0,T$79/NMM!T$10*1000)</f>
        <v>45.534950010698594</v>
      </c>
      <c r="U202" s="278">
        <f>IF(U$79=0,0,U$79/NMM!U$10*1000)</f>
        <v>44.332139674744624</v>
      </c>
      <c r="V202" s="278">
        <f>IF(V$79=0,0,V$79/NMM!V$10*1000)</f>
        <v>24.057964060006178</v>
      </c>
      <c r="W202" s="278">
        <f>IF(W$79=0,0,W$79/NMM!W$10*1000)</f>
        <v>16.168478385250786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9.4779262778746656</v>
      </c>
      <c r="C203" s="279">
        <f>IF(C$89=0,0,C$89/NMM!C$10*1000)</f>
        <v>7.9588887659249563</v>
      </c>
      <c r="D203" s="279">
        <f>IF(D$89=0,0,D$89/NMM!D$10*1000)</f>
        <v>9.6317648098383568</v>
      </c>
      <c r="E203" s="279">
        <f>IF(E$89=0,0,E$89/NMM!E$10*1000)</f>
        <v>9.0225494029332953</v>
      </c>
      <c r="F203" s="279">
        <f>IF(F$89=0,0,F$89/NMM!F$10*1000)</f>
        <v>8.9645625303245833</v>
      </c>
      <c r="G203" s="279">
        <f>IF(G$89=0,0,G$89/NMM!G$10*1000)</f>
        <v>9.4711990609812968</v>
      </c>
      <c r="H203" s="279">
        <f>IF(H$89=0,0,H$89/NMM!H$10*1000)</f>
        <v>8.4894525452876515</v>
      </c>
      <c r="I203" s="279">
        <f>IF(I$89=0,0,I$89/NMM!I$10*1000)</f>
        <v>9.3958487675488538</v>
      </c>
      <c r="J203" s="279">
        <f>IF(J$89=0,0,J$89/NMM!J$10*1000)</f>
        <v>8.1082320970271518</v>
      </c>
      <c r="K203" s="279">
        <f>IF(K$89=0,0,K$89/NMM!K$10*1000)</f>
        <v>7.6557844004274056</v>
      </c>
      <c r="L203" s="279">
        <f>IF(L$89=0,0,L$89/NMM!L$10*1000)</f>
        <v>7.7937714735858652</v>
      </c>
      <c r="M203" s="279">
        <f>IF(M$89=0,0,M$89/NMM!M$10*1000)</f>
        <v>7.4141106734388424</v>
      </c>
      <c r="N203" s="279">
        <f>IF(N$89=0,0,N$89/NMM!N$10*1000)</f>
        <v>7.8039607665502491</v>
      </c>
      <c r="O203" s="279">
        <f>IF(O$89=0,0,O$89/NMM!O$10*1000)</f>
        <v>6.8365159629128014</v>
      </c>
      <c r="P203" s="279">
        <f>IF(P$89=0,0,P$89/NMM!P$10*1000)</f>
        <v>7.7594922733983775</v>
      </c>
      <c r="Q203" s="279">
        <f>IF(Q$89=0,0,Q$89/NMM!Q$10*1000)</f>
        <v>8.0950473511522141</v>
      </c>
      <c r="R203" s="279">
        <f>IF(R$89=0,0,R$89/NMM!R$10*1000)</f>
        <v>8.8177638257003359</v>
      </c>
      <c r="S203" s="279">
        <f>IF(S$89=0,0,S$89/NMM!S$10*1000)</f>
        <v>7.3858934544848891</v>
      </c>
      <c r="T203" s="279">
        <f>IF(T$89=0,0,T$89/NMM!T$10*1000)</f>
        <v>7.7860170463864549</v>
      </c>
      <c r="U203" s="279">
        <f>IF(U$89=0,0,U$89/NMM!U$10*1000)</f>
        <v>7.6169491394710214</v>
      </c>
      <c r="V203" s="279">
        <f>IF(V$89=0,0,V$89/NMM!V$10*1000)</f>
        <v>7.5847106878673518</v>
      </c>
      <c r="W203" s="279">
        <f>IF(W$89=0,0,W$89/NMM!W$10*1000)</f>
        <v>7.5997357205797895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283.27261951730378</v>
      </c>
      <c r="C205" s="322">
        <f t="shared" si="51"/>
        <v>268.24435076031227</v>
      </c>
      <c r="D205" s="322">
        <f t="shared" si="51"/>
        <v>268.64991909385452</v>
      </c>
      <c r="E205" s="322">
        <f t="shared" si="51"/>
        <v>230.13787358877491</v>
      </c>
      <c r="F205" s="322">
        <f t="shared" si="51"/>
        <v>223.48489260798382</v>
      </c>
      <c r="G205" s="322">
        <f t="shared" si="51"/>
        <v>229.69796062866646</v>
      </c>
      <c r="H205" s="322">
        <f t="shared" si="51"/>
        <v>217.64879301094243</v>
      </c>
      <c r="I205" s="322">
        <f t="shared" si="51"/>
        <v>258.40499162006495</v>
      </c>
      <c r="J205" s="322">
        <f t="shared" si="51"/>
        <v>234.75716315992932</v>
      </c>
      <c r="K205" s="322">
        <f t="shared" si="51"/>
        <v>209.77586311217908</v>
      </c>
      <c r="L205" s="322">
        <f t="shared" si="51"/>
        <v>208.00624372360193</v>
      </c>
      <c r="M205" s="322">
        <f t="shared" si="51"/>
        <v>205.47555312774483</v>
      </c>
      <c r="N205" s="322">
        <f t="shared" si="51"/>
        <v>203.78345527274988</v>
      </c>
      <c r="O205" s="322">
        <f t="shared" si="51"/>
        <v>216.27141857012717</v>
      </c>
      <c r="P205" s="322">
        <f t="shared" si="51"/>
        <v>205.12092186847801</v>
      </c>
      <c r="Q205" s="322">
        <f t="shared" si="51"/>
        <v>213.07718556114943</v>
      </c>
      <c r="R205" s="322">
        <f t="shared" si="51"/>
        <v>208.34830238953555</v>
      </c>
      <c r="S205" s="322">
        <f t="shared" si="51"/>
        <v>204.99934066045736</v>
      </c>
      <c r="T205" s="322">
        <f t="shared" si="51"/>
        <v>200.35393277117186</v>
      </c>
      <c r="U205" s="322">
        <f t="shared" si="51"/>
        <v>192.79502879431283</v>
      </c>
      <c r="V205" s="322">
        <f t="shared" si="51"/>
        <v>179.61063430858485</v>
      </c>
      <c r="W205" s="322">
        <f t="shared" si="51"/>
        <v>139.19014197185268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2.4050149187303975</v>
      </c>
      <c r="C206" s="275">
        <f>IF(C$100=0,0,C$100/NMM!C$11*1000)</f>
        <v>2.2774233053043171</v>
      </c>
      <c r="D206" s="275">
        <f>IF(D$100=0,0,D$100/NMM!D$11*1000)</f>
        <v>2.2808666239544979</v>
      </c>
      <c r="E206" s="275">
        <f>IF(E$100=0,0,E$100/NMM!E$11*1000)</f>
        <v>1.9538952274410448</v>
      </c>
      <c r="F206" s="275">
        <f>IF(F$100=0,0,F$100/NMM!F$11*1000)</f>
        <v>1.8974107054302209</v>
      </c>
      <c r="G206" s="275">
        <f>IF(G$100=0,0,G$100/NMM!G$11*1000)</f>
        <v>1.9501603192335955</v>
      </c>
      <c r="H206" s="275">
        <f>IF(H$100=0,0,H$100/NMM!H$11*1000)</f>
        <v>1.8478615939717422</v>
      </c>
      <c r="I206" s="275">
        <f>IF(I$100=0,0,I$100/NMM!I$11*1000)</f>
        <v>2.193886091001942</v>
      </c>
      <c r="J206" s="275">
        <f>IF(J$100=0,0,J$100/NMM!J$11*1000)</f>
        <v>1.9931134913090089</v>
      </c>
      <c r="K206" s="275">
        <f>IF(K$100=0,0,K$100/NMM!K$11*1000)</f>
        <v>1.7810195748338287</v>
      </c>
      <c r="L206" s="275">
        <f>IF(L$100=0,0,L$100/NMM!L$11*1000)</f>
        <v>1.7659953164478484</v>
      </c>
      <c r="M206" s="275">
        <f>IF(M$100=0,0,M$100/NMM!M$11*1000)</f>
        <v>1.7445094818860216</v>
      </c>
      <c r="N206" s="275">
        <f>IF(N$100=0,0,N$100/NMM!N$11*1000)</f>
        <v>1.7301433896340606</v>
      </c>
      <c r="O206" s="275">
        <f>IF(O$100=0,0,O$100/NMM!O$11*1000)</f>
        <v>1.8361675372719821</v>
      </c>
      <c r="P206" s="275">
        <f>IF(P$100=0,0,P$100/NMM!P$11*1000)</f>
        <v>1.7414986244645418</v>
      </c>
      <c r="Q206" s="275">
        <f>IF(Q$100=0,0,Q$100/NMM!Q$11*1000)</f>
        <v>1.8090481564741752</v>
      </c>
      <c r="R206" s="275">
        <f>IF(R$100=0,0,R$100/NMM!R$11*1000)</f>
        <v>1.7688994311756696</v>
      </c>
      <c r="S206" s="275">
        <f>IF(S$100=0,0,S$100/NMM!S$11*1000)</f>
        <v>1.740466386975231</v>
      </c>
      <c r="T206" s="275">
        <f>IF(T$100=0,0,T$100/NMM!T$11*1000)</f>
        <v>1.7010263757823569</v>
      </c>
      <c r="U206" s="275">
        <f>IF(U$100=0,0,U$100/NMM!U$11*1000)</f>
        <v>1.6368504703821476</v>
      </c>
      <c r="V206" s="275">
        <f>IF(V$100=0,0,V$100/NMM!V$11*1000)</f>
        <v>1.524913547237281</v>
      </c>
      <c r="W206" s="275">
        <f>IF(W$100=0,0,W$100/NMM!W$11*1000)</f>
        <v>1.1817392324872238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2.6964772819036145</v>
      </c>
      <c r="C207" s="276">
        <f>IF(C$101=0,0,C$101/NMM!C$11*1000)</f>
        <v>2.5534229148452714</v>
      </c>
      <c r="D207" s="276">
        <f>IF(D$101=0,0,D$101/NMM!D$11*1000)</f>
        <v>2.5572835272856596</v>
      </c>
      <c r="E207" s="276">
        <f>IF(E$101=0,0,E$101/NMM!E$11*1000)</f>
        <v>2.1906866568611445</v>
      </c>
      <c r="F207" s="276">
        <f>IF(F$101=0,0,F$101/NMM!F$11*1000)</f>
        <v>2.1273568083869527</v>
      </c>
      <c r="G207" s="276">
        <f>IF(G$101=0,0,G$101/NMM!G$11*1000)</f>
        <v>2.1864991172941584</v>
      </c>
      <c r="H207" s="276">
        <f>IF(H$101=0,0,H$101/NMM!H$11*1000)</f>
        <v>2.0718028688476382</v>
      </c>
      <c r="I207" s="276">
        <f>IF(I$101=0,0,I$101/NMM!I$11*1000)</f>
        <v>2.4597618739903657</v>
      </c>
      <c r="J207" s="276">
        <f>IF(J$101=0,0,J$101/NMM!J$11*1000)</f>
        <v>2.2346577593819958</v>
      </c>
      <c r="K207" s="276">
        <f>IF(K$101=0,0,K$101/NMM!K$11*1000)</f>
        <v>1.9968603041765225</v>
      </c>
      <c r="L207" s="276">
        <f>IF(L$101=0,0,L$101/NMM!L$11*1000)</f>
        <v>1.9800152646303093</v>
      </c>
      <c r="M207" s="276">
        <f>IF(M$101=0,0,M$101/NMM!M$11*1000)</f>
        <v>1.955925574238996</v>
      </c>
      <c r="N207" s="276">
        <f>IF(N$101=0,0,N$101/NMM!N$11*1000)</f>
        <v>1.9398184635988684</v>
      </c>
      <c r="O207" s="276">
        <f>IF(O$101=0,0,O$101/NMM!O$11*1000)</f>
        <v>2.058691616198594</v>
      </c>
      <c r="P207" s="276">
        <f>IF(P$101=0,0,P$101/NMM!P$11*1000)</f>
        <v>1.9525498327528028</v>
      </c>
      <c r="Q207" s="276">
        <f>IF(Q$101=0,0,Q$101/NMM!Q$11*1000)</f>
        <v>2.0282856533702294</v>
      </c>
      <c r="R207" s="276">
        <f>IF(R$101=0,0,R$101/NMM!R$11*1000)</f>
        <v>1.9832713273377061</v>
      </c>
      <c r="S207" s="276">
        <f>IF(S$101=0,0,S$101/NMM!S$11*1000)</f>
        <v>1.951392499000826</v>
      </c>
      <c r="T207" s="276">
        <f>IF(T$101=0,0,T$101/NMM!T$11*1000)</f>
        <v>1.9071727757253658</v>
      </c>
      <c r="U207" s="276">
        <f>IF(U$101=0,0,U$101/NMM!U$11*1000)</f>
        <v>1.8352194295695707</v>
      </c>
      <c r="V207" s="276">
        <f>IF(V$101=0,0,V$101/NMM!V$11*1000)</f>
        <v>1.709716935628427</v>
      </c>
      <c r="W207" s="276">
        <f>IF(W$101=0,0,W$101/NMM!W$11*1000)</f>
        <v>1.3249535247033639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3.2003029748438756</v>
      </c>
      <c r="C208" s="276">
        <f>IF(C$102=0,0,C$102/NMM!C$11*1000)</f>
        <v>2.4508168318785217</v>
      </c>
      <c r="D208" s="276">
        <f>IF(D$102=0,0,D$102/NMM!D$11*1000)</f>
        <v>4.6316680964458943</v>
      </c>
      <c r="E208" s="276">
        <f>IF(E$102=0,0,E$102/NMM!E$11*1000)</f>
        <v>4.5888744024766508</v>
      </c>
      <c r="F208" s="276">
        <f>IF(F$102=0,0,F$102/NMM!F$11*1000)</f>
        <v>4.3525099339006861</v>
      </c>
      <c r="G208" s="276">
        <f>IF(G$102=0,0,G$102/NMM!G$11*1000)</f>
        <v>4.2442503671481697</v>
      </c>
      <c r="H208" s="276">
        <f>IF(H$102=0,0,H$102/NMM!H$11*1000)</f>
        <v>4.0036668013156902</v>
      </c>
      <c r="I208" s="276">
        <f>IF(I$102=0,0,I$102/NMM!I$11*1000)</f>
        <v>3.5677160031700739</v>
      </c>
      <c r="J208" s="276">
        <f>IF(J$102=0,0,J$102/NMM!J$11*1000)</f>
        <v>2.986011221162888</v>
      </c>
      <c r="K208" s="276">
        <f>IF(K$102=0,0,K$102/NMM!K$11*1000)</f>
        <v>3.3393202195212095</v>
      </c>
      <c r="L208" s="276">
        <f>IF(L$102=0,0,L$102/NMM!L$11*1000)</f>
        <v>3.4696156913290528</v>
      </c>
      <c r="M208" s="276">
        <f>IF(M$102=0,0,M$102/NMM!M$11*1000)</f>
        <v>2.9939116976506468</v>
      </c>
      <c r="N208" s="276">
        <f>IF(N$102=0,0,N$102/NMM!N$11*1000)</f>
        <v>3.4252375701908653</v>
      </c>
      <c r="O208" s="276">
        <f>IF(O$102=0,0,O$102/NMM!O$11*1000)</f>
        <v>2.4285345257158357</v>
      </c>
      <c r="P208" s="276">
        <f>IF(P$102=0,0,P$102/NMM!P$11*1000)</f>
        <v>3.20133902828589</v>
      </c>
      <c r="Q208" s="276">
        <f>IF(Q$102=0,0,Q$102/NMM!Q$11*1000)</f>
        <v>3.8802660432735174</v>
      </c>
      <c r="R208" s="276">
        <f>IF(R$102=0,0,R$102/NMM!R$11*1000)</f>
        <v>4.4623943474053984</v>
      </c>
      <c r="S208" s="276">
        <f>IF(S$102=0,0,S$102/NMM!S$11*1000)</f>
        <v>3.3355362409060167</v>
      </c>
      <c r="T208" s="276">
        <f>IF(T$102=0,0,T$102/NMM!T$11*1000)</f>
        <v>3.645446186535934</v>
      </c>
      <c r="U208" s="276">
        <f>IF(U$102=0,0,U$102/NMM!U$11*1000)</f>
        <v>3.5498431744799337</v>
      </c>
      <c r="V208" s="276">
        <f>IF(V$102=0,0,V$102/NMM!V$11*1000)</f>
        <v>6.7648258583958603</v>
      </c>
      <c r="W208" s="276">
        <f>IF(W$102=0,0,W$102/NMM!W$11*1000)</f>
        <v>6.6928400460099615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2.1585908812620791</v>
      </c>
      <c r="C209" s="276">
        <f>IF(C$103=0,0,C$103/NMM!C$11*1000)</f>
        <v>2.0440726339439124</v>
      </c>
      <c r="D209" s="276">
        <f>IF(D$103=0,0,D$103/NMM!D$11*1000)</f>
        <v>2.0471631412757691</v>
      </c>
      <c r="E209" s="276">
        <f>IF(E$103=0,0,E$103/NMM!E$11*1000)</f>
        <v>1.7536940781732164</v>
      </c>
      <c r="F209" s="276">
        <f>IF(F$103=0,0,F$103/NMM!F$11*1000)</f>
        <v>1.7029971061106168</v>
      </c>
      <c r="G209" s="276">
        <f>IF(G$103=0,0,G$103/NMM!G$11*1000)</f>
        <v>1.750341858302912</v>
      </c>
      <c r="H209" s="276">
        <f>IF(H$103=0,0,H$103/NMM!H$11*1000)</f>
        <v>1.6585249245304001</v>
      </c>
      <c r="I209" s="276">
        <f>IF(I$103=0,0,I$103/NMM!I$11*1000)</f>
        <v>1.9690948582824068</v>
      </c>
      <c r="J209" s="276">
        <f>IF(J$103=0,0,J$103/NMM!J$11*1000)</f>
        <v>1.7888939374776267</v>
      </c>
      <c r="K209" s="276">
        <f>IF(K$103=0,0,K$103/NMM!K$11*1000)</f>
        <v>1.5985317112357333</v>
      </c>
      <c r="L209" s="276">
        <f>IF(L$103=0,0,L$103/NMM!L$11*1000)</f>
        <v>1.5850468771512858</v>
      </c>
      <c r="M209" s="276">
        <f>IF(M$103=0,0,M$103/NMM!M$11*1000)</f>
        <v>1.5657625366674643</v>
      </c>
      <c r="N209" s="276">
        <f>IF(N$103=0,0,N$103/NMM!N$11*1000)</f>
        <v>1.5528684313157919</v>
      </c>
      <c r="O209" s="276">
        <f>IF(O$103=0,0,O$103/NMM!O$11*1000)</f>
        <v>1.6480290710700016</v>
      </c>
      <c r="P209" s="276">
        <f>IF(P$103=0,0,P$103/NMM!P$11*1000)</f>
        <v>1.5630601794703549</v>
      </c>
      <c r="Q209" s="276">
        <f>IF(Q$103=0,0,Q$103/NMM!Q$11*1000)</f>
        <v>1.6236884120413582</v>
      </c>
      <c r="R209" s="276">
        <f>IF(R$103=0,0,R$103/NMM!R$11*1000)</f>
        <v>1.5876534287866995</v>
      </c>
      <c r="S209" s="276">
        <f>IF(S$103=0,0,S$103/NMM!S$11*1000)</f>
        <v>1.5621337076990713</v>
      </c>
      <c r="T209" s="276">
        <f>IF(T$103=0,0,T$103/NMM!T$11*1000)</f>
        <v>1.5267348218731329</v>
      </c>
      <c r="U209" s="276">
        <f>IF(U$103=0,0,U$103/NMM!U$11*1000)</f>
        <v>1.4691345454196463</v>
      </c>
      <c r="V209" s="276">
        <f>IF(V$103=0,0,V$103/NMM!V$11*1000)</f>
        <v>1.3686669684016231</v>
      </c>
      <c r="W209" s="276">
        <f>IF(W$103=0,0,W$103/NMM!W$11*1000)</f>
        <v>1.0606551798951755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2.1659880459659391</v>
      </c>
      <c r="C210" s="277">
        <f>IF(C$104=0,0,C$104/NMM!C$11*1000)</f>
        <v>2.1109679439039355</v>
      </c>
      <c r="D210" s="277">
        <f>IF(D$104=0,0,D$104/NMM!D$11*1000)</f>
        <v>2.1618841017320616</v>
      </c>
      <c r="E210" s="277">
        <f>IF(E$104=0,0,E$104/NMM!E$11*1000)</f>
        <v>1.9347801074617401</v>
      </c>
      <c r="F210" s="277">
        <f>IF(F$104=0,0,F$104/NMM!F$11*1000)</f>
        <v>1.8606458641237897</v>
      </c>
      <c r="G210" s="277">
        <f>IF(G$104=0,0,G$104/NMM!G$11*1000)</f>
        <v>1.8893639995228197</v>
      </c>
      <c r="H210" s="277">
        <f>IF(H$104=0,0,H$104/NMM!H$11*1000)</f>
        <v>1.7873994816108651</v>
      </c>
      <c r="I210" s="277">
        <f>IF(I$104=0,0,I$104/NMM!I$11*1000)</f>
        <v>1.9733923661477224</v>
      </c>
      <c r="J210" s="277">
        <f>IF(J$104=0,0,J$104/NMM!J$11*1000)</f>
        <v>1.7549304422749592</v>
      </c>
      <c r="K210" s="277">
        <f>IF(K$104=0,0,K$104/NMM!K$11*1000)</f>
        <v>1.6461182781850774</v>
      </c>
      <c r="L210" s="277">
        <f>IF(L$104=0,0,L$104/NMM!L$11*1000)</f>
        <v>1.6588782556654798</v>
      </c>
      <c r="M210" s="277">
        <f>IF(M$104=0,0,M$104/NMM!M$11*1000)</f>
        <v>1.5853676121420766</v>
      </c>
      <c r="N210" s="277">
        <f>IF(N$104=0,0,N$104/NMM!N$11*1000)</f>
        <v>1.6286958941906768</v>
      </c>
      <c r="O210" s="277">
        <f>IF(O$104=0,0,O$104/NMM!O$11*1000)</f>
        <v>1.6263978177639704</v>
      </c>
      <c r="P210" s="277">
        <f>IF(P$104=0,0,P$104/NMM!P$11*1000)</f>
        <v>1.6009578188941993</v>
      </c>
      <c r="Q210" s="277">
        <f>IF(Q$104=0,0,Q$104/NMM!Q$11*1000)</f>
        <v>1.7462174652969253</v>
      </c>
      <c r="R210" s="277">
        <f>IF(R$104=0,0,R$104/NMM!R$11*1000)</f>
        <v>1.8016012786118272</v>
      </c>
      <c r="S210" s="277">
        <f>IF(S$104=0,0,S$104/NMM!S$11*1000)</f>
        <v>1.6258736590473888</v>
      </c>
      <c r="T210" s="277">
        <f>IF(T$104=0,0,T$104/NMM!T$11*1000)</f>
        <v>1.645806873780453</v>
      </c>
      <c r="U210" s="277">
        <f>IF(U$104=0,0,U$104/NMM!U$11*1000)</f>
        <v>1.6129230815700473</v>
      </c>
      <c r="V210" s="277">
        <f>IF(V$104=0,0,V$104/NMM!V$11*1000)</f>
        <v>2.4541849094556745</v>
      </c>
      <c r="W210" s="277">
        <f>IF(W$104=0,0,W$104/NMM!W$11*1000)</f>
        <v>2.3030179141800819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224.44346275052712</v>
      </c>
      <c r="C211" s="278">
        <f>IF(C$110=0,0,C$110/NMM!C$11*1000)</f>
        <v>217.60174191416823</v>
      </c>
      <c r="D211" s="278">
        <f>IF(D$110=0,0,D$110/NMM!D$11*1000)</f>
        <v>198.65491999402892</v>
      </c>
      <c r="E211" s="278">
        <f>IF(E$110=0,0,E$110/NMM!E$11*1000)</f>
        <v>164.61338402049051</v>
      </c>
      <c r="F211" s="278">
        <f>IF(F$110=0,0,F$110/NMM!F$11*1000)</f>
        <v>160.78751368625487</v>
      </c>
      <c r="G211" s="278">
        <f>IF(G$110=0,0,G$110/NMM!G$11*1000)</f>
        <v>167.30396639366327</v>
      </c>
      <c r="H211" s="278">
        <f>IF(H$110=0,0,H$110/NMM!H$11*1000)</f>
        <v>158.68892302803428</v>
      </c>
      <c r="I211" s="278">
        <f>IF(I$110=0,0,I$110/NMM!I$11*1000)</f>
        <v>199.01526885783781</v>
      </c>
      <c r="J211" s="278">
        <f>IF(J$110=0,0,J$110/NMM!J$11*1000)</f>
        <v>183.09177627548462</v>
      </c>
      <c r="K211" s="278">
        <f>IF(K$110=0,0,K$110/NMM!K$11*1000)</f>
        <v>157.60864096985694</v>
      </c>
      <c r="L211" s="278">
        <f>IF(L$110=0,0,L$110/NMM!L$11*1000)</f>
        <v>154.85470246782194</v>
      </c>
      <c r="M211" s="278">
        <f>IF(M$110=0,0,M$110/NMM!M$11*1000)</f>
        <v>156.84912546618006</v>
      </c>
      <c r="N211" s="278">
        <f>IF(N$110=0,0,N$110/NMM!N$11*1000)</f>
        <v>151.47753629050268</v>
      </c>
      <c r="O211" s="278">
        <f>IF(O$110=0,0,O$110/NMM!O$11*1000)</f>
        <v>171.5129011965594</v>
      </c>
      <c r="P211" s="278">
        <f>IF(P$110=0,0,P$110/NMM!P$11*1000)</f>
        <v>154.68355644080387</v>
      </c>
      <c r="Q211" s="278">
        <f>IF(Q$110=0,0,Q$110/NMM!Q$11*1000)</f>
        <v>155.70630287085476</v>
      </c>
      <c r="R211" s="278">
        <f>IF(R$110=0,0,R$110/NMM!R$11*1000)</f>
        <v>146.26087140618736</v>
      </c>
      <c r="S211" s="278">
        <f>IF(S$110=0,0,S$110/NMM!S$11*1000)</f>
        <v>153.36581162316745</v>
      </c>
      <c r="T211" s="278">
        <f>IF(T$110=0,0,T$110/NMM!T$11*1000)</f>
        <v>146.43279023850795</v>
      </c>
      <c r="U211" s="278">
        <f>IF(U$110=0,0,U$110/NMM!U$11*1000)</f>
        <v>140.5108541062497</v>
      </c>
      <c r="V211" s="278">
        <f>IF(V$110=0,0,V$110/NMM!V$11*1000)</f>
        <v>99.479919701207237</v>
      </c>
      <c r="W211" s="278">
        <f>IF(W$110=0,0,W$110/NMM!W$11*1000)</f>
        <v>63.910144224690022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13.177569139962499</v>
      </c>
      <c r="C212" s="278">
        <f>IF(C$118=0,0,C$118/NMM!C$11*1000)</f>
        <v>10.091484620464284</v>
      </c>
      <c r="D212" s="278">
        <f>IF(D$118=0,0,D$118/NMM!D$11*1000)</f>
        <v>19.071358885091726</v>
      </c>
      <c r="E212" s="278">
        <f>IF(E$118=0,0,E$118/NMM!E$11*1000)</f>
        <v>18.895151549265478</v>
      </c>
      <c r="F212" s="278">
        <f>IF(F$118=0,0,F$118/NMM!F$11*1000)</f>
        <v>17.921897094492415</v>
      </c>
      <c r="G212" s="278">
        <f>IF(G$118=0,0,G$118/NMM!G$11*1000)</f>
        <v>17.476127447944098</v>
      </c>
      <c r="H212" s="278">
        <f>IF(H$118=0,0,H$118/NMM!H$11*1000)</f>
        <v>16.485500436184108</v>
      </c>
      <c r="I212" s="278">
        <f>IF(I$118=0,0,I$118/NMM!I$11*1000)</f>
        <v>14.690429210321197</v>
      </c>
      <c r="J212" s="278">
        <f>IF(J$118=0,0,J$118/NMM!J$11*1000)</f>
        <v>12.295201307150414</v>
      </c>
      <c r="K212" s="278">
        <f>IF(K$118=0,0,K$118/NMM!K$11*1000)</f>
        <v>13.749986616614688</v>
      </c>
      <c r="L212" s="278">
        <f>IF(L$118=0,0,L$118/NMM!L$11*1000)</f>
        <v>14.286491316909725</v>
      </c>
      <c r="M212" s="278">
        <f>IF(M$118=0,0,M$118/NMM!M$11*1000)</f>
        <v>12.32773231311281</v>
      </c>
      <c r="N212" s="278">
        <f>IF(N$118=0,0,N$118/NMM!N$11*1000)</f>
        <v>14.103759942975151</v>
      </c>
      <c r="O212" s="278">
        <f>IF(O$118=0,0,O$118/NMM!O$11*1000)</f>
        <v>9.9997349853938946</v>
      </c>
      <c r="P212" s="278">
        <f>IF(P$118=0,0,P$118/NMM!P$11*1000)</f>
        <v>13.18183519413679</v>
      </c>
      <c r="Q212" s="278">
        <f>IF(Q$118=0,0,Q$118/NMM!Q$11*1000)</f>
        <v>15.977385412760777</v>
      </c>
      <c r="R212" s="278">
        <f>IF(R$118=0,0,R$118/NMM!R$11*1000)</f>
        <v>18.374357210845378</v>
      </c>
      <c r="S212" s="278">
        <f>IF(S$118=0,0,S$118/NMM!S$11*1000)</f>
        <v>13.734405704364258</v>
      </c>
      <c r="T212" s="278">
        <f>IF(T$118=0,0,T$118/NMM!T$11*1000)</f>
        <v>15.010491052470869</v>
      </c>
      <c r="U212" s="278">
        <f>IF(U$118=0,0,U$118/NMM!U$11*1000)</f>
        <v>14.61683604191111</v>
      </c>
      <c r="V212" s="278">
        <f>IF(V$118=0,0,V$118/NMM!V$11*1000)</f>
        <v>27.854850359337124</v>
      </c>
      <c r="W212" s="278">
        <f>IF(W$118=0,0,W$118/NMM!W$11*1000)</f>
        <v>27.558441542025758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21.266767214603274</v>
      </c>
      <c r="C213" s="278">
        <f>IF(C$119=0,0,C$119/NMM!C$11*1000)</f>
        <v>20.109711242158752</v>
      </c>
      <c r="D213" s="278">
        <f>IF(D$119=0,0,D$119/NMM!D$11*1000)</f>
        <v>20.227254488111939</v>
      </c>
      <c r="E213" s="278">
        <f>IF(E$119=0,0,E$119/NMM!E$11*1000)</f>
        <v>17.347118471875891</v>
      </c>
      <c r="F213" s="278">
        <f>IF(F$119=0,0,F$119/NMM!F$11*1000)</f>
        <v>16.84271477112177</v>
      </c>
      <c r="G213" s="278">
        <f>IF(G$119=0,0,G$119/NMM!G$11*1000)</f>
        <v>17.303168172007275</v>
      </c>
      <c r="H213" s="278">
        <f>IF(H$119=0,0,H$119/NMM!H$11*1000)</f>
        <v>16.394975025698788</v>
      </c>
      <c r="I213" s="278">
        <f>IF(I$119=0,0,I$119/NMM!I$11*1000)</f>
        <v>19.427059371642166</v>
      </c>
      <c r="J213" s="278">
        <f>IF(J$119=0,0,J$119/NMM!J$11*1000)</f>
        <v>17.641476020845847</v>
      </c>
      <c r="K213" s="278">
        <f>IF(K$119=0,0,K$119/NMM!K$11*1000)</f>
        <v>15.786166610621974</v>
      </c>
      <c r="L213" s="278">
        <f>IF(L$119=0,0,L$119/NMM!L$11*1000)</f>
        <v>15.657552435480678</v>
      </c>
      <c r="M213" s="278">
        <f>IF(M$119=0,0,M$119/NMM!M$11*1000)</f>
        <v>15.453088074166086</v>
      </c>
      <c r="N213" s="278">
        <f>IF(N$119=0,0,N$119/NMM!N$11*1000)</f>
        <v>15.340501802763885</v>
      </c>
      <c r="O213" s="278">
        <f>IF(O$119=0,0,O$119/NMM!O$11*1000)</f>
        <v>16.238121371648173</v>
      </c>
      <c r="P213" s="278">
        <f>IF(P$119=0,0,P$119/NMM!P$11*1000)</f>
        <v>15.433871807209021</v>
      </c>
      <c r="Q213" s="278">
        <f>IF(Q$119=0,0,Q$119/NMM!Q$11*1000)</f>
        <v>16.049247640306497</v>
      </c>
      <c r="R213" s="278">
        <f>IF(R$119=0,0,R$119/NMM!R$11*1000)</f>
        <v>15.713673678738857</v>
      </c>
      <c r="S213" s="278">
        <f>IF(S$119=0,0,S$119/NMM!S$11*1000)</f>
        <v>15.428404980018199</v>
      </c>
      <c r="T213" s="278">
        <f>IF(T$119=0,0,T$119/NMM!T$11*1000)</f>
        <v>15.090487815060209</v>
      </c>
      <c r="U213" s="278">
        <f>IF(U$119=0,0,U$119/NMM!U$11*1000)</f>
        <v>14.520652707333051</v>
      </c>
      <c r="V213" s="278">
        <f>IF(V$119=0,0,V$119/NMM!V$11*1000)</f>
        <v>13.59845878520537</v>
      </c>
      <c r="W213" s="278">
        <f>IF(W$119=0,0,W$119/NMM!W$11*1000)</f>
        <v>10.567740931899603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11.758446309505016</v>
      </c>
      <c r="C214" s="279">
        <f>IF(C$127=0,0,C$127/NMM!C$11*1000)</f>
        <v>9.0047093536450689</v>
      </c>
      <c r="D214" s="279">
        <f>IF(D$127=0,0,D$127/NMM!D$11*1000)</f>
        <v>17.017520235928039</v>
      </c>
      <c r="E214" s="279">
        <f>IF(E$127=0,0,E$127/NMM!E$11*1000)</f>
        <v>16.860289074729224</v>
      </c>
      <c r="F214" s="279">
        <f>IF(F$127=0,0,F$127/NMM!F$11*1000)</f>
        <v>15.991846638162503</v>
      </c>
      <c r="G214" s="279">
        <f>IF(G$127=0,0,G$127/NMM!G$11*1000)</f>
        <v>15.594082953550149</v>
      </c>
      <c r="H214" s="279">
        <f>IF(H$127=0,0,H$127/NMM!H$11*1000)</f>
        <v>14.710138850748919</v>
      </c>
      <c r="I214" s="279">
        <f>IF(I$127=0,0,I$127/NMM!I$11*1000)</f>
        <v>13.10838298767124</v>
      </c>
      <c r="J214" s="279">
        <f>IF(J$127=0,0,J$127/NMM!J$11*1000)</f>
        <v>10.971102704841931</v>
      </c>
      <c r="K214" s="279">
        <f>IF(K$127=0,0,K$127/NMM!K$11*1000)</f>
        <v>12.269218827133129</v>
      </c>
      <c r="L214" s="279">
        <f>IF(L$127=0,0,L$127/NMM!L$11*1000)</f>
        <v>12.747946098165619</v>
      </c>
      <c r="M214" s="279">
        <f>IF(M$127=0,0,M$127/NMM!M$11*1000)</f>
        <v>11.000130371700674</v>
      </c>
      <c r="N214" s="279">
        <f>IF(N$127=0,0,N$127/NMM!N$11*1000)</f>
        <v>12.584893487577846</v>
      </c>
      <c r="O214" s="279">
        <f>IF(O$127=0,0,O$127/NMM!O$11*1000)</f>
        <v>8.9228404485053385</v>
      </c>
      <c r="P214" s="279">
        <f>IF(P$127=0,0,P$127/NMM!P$11*1000)</f>
        <v>11.762252942460545</v>
      </c>
      <c r="Q214" s="279">
        <f>IF(Q$127=0,0,Q$127/NMM!Q$11*1000)</f>
        <v>14.256743906771183</v>
      </c>
      <c r="R214" s="279">
        <f>IF(R$127=0,0,R$127/NMM!R$11*1000)</f>
        <v>16.395580280446666</v>
      </c>
      <c r="S214" s="279">
        <f>IF(S$127=0,0,S$127/NMM!S$11*1000)</f>
        <v>12.255315859278907</v>
      </c>
      <c r="T214" s="279">
        <f>IF(T$127=0,0,T$127/NMM!T$11*1000)</f>
        <v>13.393976631435573</v>
      </c>
      <c r="U214" s="279">
        <f>IF(U$127=0,0,U$127/NMM!U$11*1000)</f>
        <v>13.042715237397621</v>
      </c>
      <c r="V214" s="279">
        <f>IF(V$127=0,0,V$127/NMM!V$11*1000)</f>
        <v>24.855097243716241</v>
      </c>
      <c r="W214" s="279">
        <f>IF(W$127=0,0,W$127/NMM!W$11*1000)</f>
        <v>24.590609375961485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EE: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16.227070561500341</v>
      </c>
      <c r="C5" s="225">
        <v>19.30690127882762</v>
      </c>
      <c r="D5" s="225">
        <v>20.260074910989399</v>
      </c>
      <c r="E5" s="225">
        <v>18.21437682013006</v>
      </c>
      <c r="F5" s="225">
        <v>23.068843104663969</v>
      </c>
      <c r="G5" s="225">
        <v>31.42675378872875</v>
      </c>
      <c r="H5" s="225">
        <v>27.868064280932661</v>
      </c>
      <c r="I5" s="225">
        <v>45.098127380269297</v>
      </c>
      <c r="J5" s="225">
        <v>36.231697415862001</v>
      </c>
      <c r="K5" s="225">
        <v>12.89926184337242</v>
      </c>
      <c r="L5" s="225">
        <v>14.82476580012005</v>
      </c>
      <c r="M5" s="225">
        <v>17.69113992457936</v>
      </c>
      <c r="N5" s="225">
        <v>19.06036382827385</v>
      </c>
      <c r="O5" s="225">
        <v>19.579414864792689</v>
      </c>
      <c r="P5" s="225">
        <v>18.9303772310844</v>
      </c>
      <c r="Q5" s="225">
        <v>17.38224009169658</v>
      </c>
      <c r="R5" s="225">
        <v>17.705003631620539</v>
      </c>
      <c r="S5" s="225">
        <v>22.109825261032231</v>
      </c>
      <c r="T5" s="225">
        <v>22.519100256653719</v>
      </c>
      <c r="U5" s="225">
        <v>17.160656405395059</v>
      </c>
      <c r="V5" s="225">
        <v>10.910323953885889</v>
      </c>
      <c r="W5" s="225">
        <v>12.56455676958204</v>
      </c>
      <c r="DA5" s="89" t="s">
        <v>1581</v>
      </c>
    </row>
    <row r="6" spans="1:105" ht="12" customHeight="1" x14ac:dyDescent="0.25">
      <c r="A6" s="55" t="s">
        <v>92</v>
      </c>
      <c r="B6" s="261">
        <v>5.7233510733391488E-2</v>
      </c>
      <c r="C6" s="261">
        <v>6.8310797838577672E-2</v>
      </c>
      <c r="D6" s="261">
        <v>7.1126937537222407E-2</v>
      </c>
      <c r="E6" s="261">
        <v>6.3740615394531241E-2</v>
      </c>
      <c r="F6" s="261">
        <v>8.0459370958219145E-2</v>
      </c>
      <c r="G6" s="261">
        <v>0.1096455665113981</v>
      </c>
      <c r="H6" s="261">
        <v>9.7143292614491769E-2</v>
      </c>
      <c r="I6" s="261">
        <v>0.15793388723366131</v>
      </c>
      <c r="J6" s="261">
        <v>0.126824716258649</v>
      </c>
      <c r="K6" s="261">
        <v>4.5156236470377469E-2</v>
      </c>
      <c r="L6" s="261">
        <v>5.1994509075840793E-2</v>
      </c>
      <c r="M6" s="261">
        <v>6.2100906654758738E-2</v>
      </c>
      <c r="N6" s="261">
        <v>6.679103390161055E-2</v>
      </c>
      <c r="O6" s="261">
        <v>6.9804174300786337E-2</v>
      </c>
      <c r="P6" s="261">
        <v>6.6676907047959769E-2</v>
      </c>
      <c r="Q6" s="261">
        <v>6.1397797965586642E-2</v>
      </c>
      <c r="R6" s="261">
        <v>6.2124608442607129E-2</v>
      </c>
      <c r="S6" s="261">
        <v>7.8111751568873081E-2</v>
      </c>
      <c r="T6" s="261">
        <v>7.9195165016972158E-2</v>
      </c>
      <c r="U6" s="261">
        <v>6.0271394011664058E-2</v>
      </c>
      <c r="V6" s="261">
        <v>3.7324706185405947E-2</v>
      </c>
      <c r="W6" s="261">
        <v>4.2168207195342061E-2</v>
      </c>
      <c r="DA6" s="67" t="s">
        <v>1582</v>
      </c>
    </row>
    <row r="7" spans="1:105" ht="12" customHeight="1" x14ac:dyDescent="0.25">
      <c r="A7" s="202" t="s">
        <v>93</v>
      </c>
      <c r="B7" s="226">
        <v>5.9280033594357002E-3</v>
      </c>
      <c r="C7" s="226">
        <v>7.0753415941784119E-3</v>
      </c>
      <c r="D7" s="226">
        <v>7.3670253539248956E-3</v>
      </c>
      <c r="E7" s="226">
        <v>6.6019815550268264E-3</v>
      </c>
      <c r="F7" s="226">
        <v>8.3336390730987218E-3</v>
      </c>
      <c r="G7" s="226">
        <v>1.1356620942834879E-2</v>
      </c>
      <c r="H7" s="226">
        <v>1.006168864335239E-2</v>
      </c>
      <c r="I7" s="226">
        <v>1.635811960672999E-2</v>
      </c>
      <c r="J7" s="226">
        <v>1.3135964130226279E-2</v>
      </c>
      <c r="K7" s="226">
        <v>4.6770907125167054E-3</v>
      </c>
      <c r="L7" s="226">
        <v>5.3853698737716758E-3</v>
      </c>
      <c r="M7" s="226">
        <v>6.4321475051264624E-3</v>
      </c>
      <c r="N7" s="226">
        <v>6.9179309162653042E-3</v>
      </c>
      <c r="O7" s="226">
        <v>7.2300191698056286E-3</v>
      </c>
      <c r="P7" s="226">
        <v>6.9061101426804829E-3</v>
      </c>
      <c r="Q7" s="226">
        <v>6.3593225007181819E-3</v>
      </c>
      <c r="R7" s="226">
        <v>6.4346024353970277E-3</v>
      </c>
      <c r="S7" s="226">
        <v>8.090482652176937E-3</v>
      </c>
      <c r="T7" s="226">
        <v>8.202698004296554E-3</v>
      </c>
      <c r="U7" s="226">
        <v>6.2426543750454524E-3</v>
      </c>
      <c r="V7" s="226">
        <v>3.865934149797798E-3</v>
      </c>
      <c r="W7" s="226">
        <v>4.367603362299557E-3</v>
      </c>
      <c r="DA7" s="174" t="s">
        <v>1583</v>
      </c>
    </row>
    <row r="8" spans="1:105" ht="12" customHeight="1" x14ac:dyDescent="0.25">
      <c r="A8" s="202" t="s">
        <v>94</v>
      </c>
      <c r="B8" s="226">
        <v>8.5675710547363143E-2</v>
      </c>
      <c r="C8" s="226">
        <v>8.0441920377969253E-2</v>
      </c>
      <c r="D8" s="226">
        <v>0.17640237889738661</v>
      </c>
      <c r="E8" s="226">
        <v>0.189179864627774</v>
      </c>
      <c r="F8" s="226">
        <v>0.229994615313726</v>
      </c>
      <c r="G8" s="226">
        <v>0.29335604262434711</v>
      </c>
      <c r="H8" s="226">
        <v>0.2585364590763426</v>
      </c>
      <c r="I8" s="226">
        <v>0.29688677343749142</v>
      </c>
      <c r="J8" s="226">
        <v>0.2155265407936813</v>
      </c>
      <c r="K8" s="226">
        <v>0.10109984371948991</v>
      </c>
      <c r="L8" s="226">
        <v>0.1237908235492147</v>
      </c>
      <c r="M8" s="226">
        <v>0.125204133850012</v>
      </c>
      <c r="N8" s="226">
        <v>0.16023333811287091</v>
      </c>
      <c r="O8" s="226">
        <v>9.3292096067642175E-2</v>
      </c>
      <c r="P8" s="226">
        <v>0.14273830003226529</v>
      </c>
      <c r="Q8" s="226">
        <v>0.14778418656842709</v>
      </c>
      <c r="R8" s="226">
        <v>0.18873843929465511</v>
      </c>
      <c r="S8" s="226">
        <v>0.16680365931799529</v>
      </c>
      <c r="T8" s="226">
        <v>0.19746969073117049</v>
      </c>
      <c r="U8" s="226">
        <v>0.1523645979355141</v>
      </c>
      <c r="V8" s="226">
        <v>0.27683279946082018</v>
      </c>
      <c r="W8" s="226">
        <v>0.52384411983444401</v>
      </c>
      <c r="DA8" s="174" t="s">
        <v>1584</v>
      </c>
    </row>
    <row r="9" spans="1:105" ht="12" customHeight="1" x14ac:dyDescent="0.25">
      <c r="A9" s="202" t="s">
        <v>95</v>
      </c>
      <c r="B9" s="226">
        <v>1.128690905369953E-2</v>
      </c>
      <c r="C9" s="226">
        <v>1.34714392444189E-2</v>
      </c>
      <c r="D9" s="226">
        <v>1.402680466327608E-2</v>
      </c>
      <c r="E9" s="226">
        <v>1.2570162475900299E-2</v>
      </c>
      <c r="F9" s="226">
        <v>1.5867235661178172E-2</v>
      </c>
      <c r="G9" s="226">
        <v>2.1622988376868688E-2</v>
      </c>
      <c r="H9" s="226">
        <v>1.915743931949633E-2</v>
      </c>
      <c r="I9" s="226">
        <v>3.1145833950451101E-2</v>
      </c>
      <c r="J9" s="226">
        <v>2.5010855001377199E-2</v>
      </c>
      <c r="K9" s="226">
        <v>8.9051733454321071E-3</v>
      </c>
      <c r="L9" s="226">
        <v>1.025373575219775E-2</v>
      </c>
      <c r="M9" s="226">
        <v>1.2246798712552281E-2</v>
      </c>
      <c r="N9" s="226">
        <v>1.3171729561755101E-2</v>
      </c>
      <c r="O9" s="226">
        <v>1.37659451046378E-2</v>
      </c>
      <c r="P9" s="226">
        <v>1.314922282747941E-2</v>
      </c>
      <c r="Q9" s="226">
        <v>1.2108140018932749E-2</v>
      </c>
      <c r="R9" s="226">
        <v>1.22514728959184E-2</v>
      </c>
      <c r="S9" s="226">
        <v>1.5404266218963059E-2</v>
      </c>
      <c r="T9" s="226">
        <v>1.561792407254489E-2</v>
      </c>
      <c r="U9" s="226">
        <v>1.1886004091523451E-2</v>
      </c>
      <c r="V9" s="226">
        <v>7.3607325284162153E-3</v>
      </c>
      <c r="W9" s="226">
        <v>8.3159099183776532E-3</v>
      </c>
      <c r="DA9" s="174" t="s">
        <v>1585</v>
      </c>
    </row>
    <row r="10" spans="1:105" ht="12" customHeight="1" x14ac:dyDescent="0.25">
      <c r="A10" s="56" t="s">
        <v>96</v>
      </c>
      <c r="B10" s="262">
        <v>6.2978137809589385E-2</v>
      </c>
      <c r="C10" s="262">
        <v>7.3750785766234839E-2</v>
      </c>
      <c r="D10" s="262">
        <v>9.5362507910154437E-2</v>
      </c>
      <c r="E10" s="262">
        <v>9.4391471922002618E-2</v>
      </c>
      <c r="F10" s="262">
        <v>0.1155387717201299</v>
      </c>
      <c r="G10" s="262">
        <v>0.15346363071646349</v>
      </c>
      <c r="H10" s="262">
        <v>0.13555714561473139</v>
      </c>
      <c r="I10" s="262">
        <v>0.1845013122627405</v>
      </c>
      <c r="J10" s="262">
        <v>0.14156943090111601</v>
      </c>
      <c r="K10" s="262">
        <v>5.8255356682258487E-2</v>
      </c>
      <c r="L10" s="262">
        <v>6.8937026032052484E-2</v>
      </c>
      <c r="M10" s="262">
        <v>7.5481996676803942E-2</v>
      </c>
      <c r="N10" s="262">
        <v>8.8559062086599749E-2</v>
      </c>
      <c r="O10" s="262">
        <v>6.8799301871231663E-2</v>
      </c>
      <c r="P10" s="262">
        <v>8.3050708967878584E-2</v>
      </c>
      <c r="Q10" s="262">
        <v>7.8279233329754144E-2</v>
      </c>
      <c r="R10" s="262">
        <v>9.1506978569529496E-2</v>
      </c>
      <c r="S10" s="262">
        <v>9.3931075620061755E-2</v>
      </c>
      <c r="T10" s="262">
        <v>0.10556714009493939</v>
      </c>
      <c r="U10" s="262">
        <v>8.4108601934570093E-2</v>
      </c>
      <c r="V10" s="262">
        <v>0.12983384323239461</v>
      </c>
      <c r="W10" s="262">
        <v>0.2346643238958501</v>
      </c>
      <c r="DA10" s="68" t="s">
        <v>1586</v>
      </c>
    </row>
    <row r="11" spans="1:105" ht="12" customHeight="1" x14ac:dyDescent="0.25">
      <c r="A11" s="37" t="s">
        <v>160</v>
      </c>
      <c r="B11" s="228">
        <v>6.7450277137500259E-3</v>
      </c>
      <c r="C11" s="228">
        <v>6.3782139260370272E-3</v>
      </c>
      <c r="D11" s="228">
        <v>6.7000259875231259E-3</v>
      </c>
      <c r="E11" s="228">
        <v>4.5596598588795081E-3</v>
      </c>
      <c r="F11" s="228">
        <v>7.4364207595346123E-3</v>
      </c>
      <c r="G11" s="228">
        <v>8.287713496292445E-3</v>
      </c>
      <c r="H11" s="228">
        <v>6.9195970354312434E-3</v>
      </c>
      <c r="I11" s="228">
        <v>1.93399094506802E-2</v>
      </c>
      <c r="J11" s="228">
        <v>1.450625378085593E-2</v>
      </c>
      <c r="K11" s="228">
        <v>1.455469736800508E-3</v>
      </c>
      <c r="L11" s="228">
        <v>2.9437610660249061E-3</v>
      </c>
      <c r="M11" s="228">
        <v>3.874382604887882E-3</v>
      </c>
      <c r="N11" s="228">
        <v>1.813195995027472E-3</v>
      </c>
      <c r="O11" s="228">
        <v>2.1384292172047011E-3</v>
      </c>
      <c r="P11" s="228">
        <v>2.060265714738916E-3</v>
      </c>
      <c r="Q11" s="228">
        <v>1.866249127277092E-3</v>
      </c>
      <c r="R11" s="228">
        <v>1.55548664223647E-3</v>
      </c>
      <c r="S11" s="228">
        <v>2.758231296726863E-3</v>
      </c>
      <c r="T11" s="228">
        <v>2.1536536170109529E-3</v>
      </c>
      <c r="U11" s="228">
        <v>4.0518559990229469E-4</v>
      </c>
      <c r="V11" s="228">
        <v>1.435029060292137E-5</v>
      </c>
      <c r="W11" s="228">
        <v>4.4526799567130606E-6</v>
      </c>
      <c r="DA11" s="69" t="s">
        <v>1587</v>
      </c>
    </row>
    <row r="12" spans="1:105" ht="12" customHeight="1" x14ac:dyDescent="0.25">
      <c r="A12" s="37" t="s">
        <v>162</v>
      </c>
      <c r="B12" s="228">
        <v>4.1130262526968803E-2</v>
      </c>
      <c r="C12" s="228">
        <v>5.7863464024467827E-2</v>
      </c>
      <c r="D12" s="228">
        <v>3.87471591800186E-2</v>
      </c>
      <c r="E12" s="228">
        <v>3.2360485195142313E-2</v>
      </c>
      <c r="F12" s="228">
        <v>4.0372820039832009E-2</v>
      </c>
      <c r="G12" s="228">
        <v>5.6080157037388903E-2</v>
      </c>
      <c r="H12" s="228">
        <v>5.0524825327695699E-2</v>
      </c>
      <c r="I12" s="228">
        <v>9.1119697367402261E-2</v>
      </c>
      <c r="J12" s="228">
        <v>7.3961603381559701E-2</v>
      </c>
      <c r="K12" s="228">
        <v>2.5320248455128432E-2</v>
      </c>
      <c r="L12" s="228">
        <v>2.918429071143901E-2</v>
      </c>
      <c r="M12" s="228">
        <v>3.8867690116282348E-2</v>
      </c>
      <c r="N12" s="228">
        <v>4.1387435842583697E-2</v>
      </c>
      <c r="O12" s="228">
        <v>4.8457768172651731E-2</v>
      </c>
      <c r="P12" s="228">
        <v>3.788418846151656E-2</v>
      </c>
      <c r="Q12" s="228">
        <v>3.1717533657796372E-2</v>
      </c>
      <c r="R12" s="228">
        <v>2.985067299216787E-2</v>
      </c>
      <c r="S12" s="228">
        <v>4.522231098653668E-2</v>
      </c>
      <c r="T12" s="228">
        <v>4.0478635837923688E-2</v>
      </c>
      <c r="U12" s="228">
        <v>2.473527616731212E-2</v>
      </c>
      <c r="V12" s="228">
        <v>5.0003350846955959E-3</v>
      </c>
      <c r="W12" s="228">
        <v>2.3575974880777218E-3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1590</v>
      </c>
    </row>
    <row r="15" spans="1:105" ht="12" customHeight="1" x14ac:dyDescent="0.25">
      <c r="A15" s="37" t="s">
        <v>38</v>
      </c>
      <c r="B15" s="228">
        <v>1.5102847568870559E-2</v>
      </c>
      <c r="C15" s="228">
        <v>9.5091078157299742E-3</v>
      </c>
      <c r="D15" s="228">
        <v>4.9915322742612719E-2</v>
      </c>
      <c r="E15" s="228">
        <v>5.7471326867980801E-2</v>
      </c>
      <c r="F15" s="228">
        <v>6.7729530920763253E-2</v>
      </c>
      <c r="G15" s="228">
        <v>8.909576018278216E-2</v>
      </c>
      <c r="H15" s="228">
        <v>7.8112723251604482E-2</v>
      </c>
      <c r="I15" s="228">
        <v>7.404170544465806E-2</v>
      </c>
      <c r="J15" s="228">
        <v>5.3101573738700308E-2</v>
      </c>
      <c r="K15" s="228">
        <v>3.1479638490329559E-2</v>
      </c>
      <c r="L15" s="228">
        <v>3.680897425458856E-2</v>
      </c>
      <c r="M15" s="228">
        <v>3.2739923955633722E-2</v>
      </c>
      <c r="N15" s="228">
        <v>4.5358430248988557E-2</v>
      </c>
      <c r="O15" s="228">
        <v>1.8203104481375229E-2</v>
      </c>
      <c r="P15" s="228">
        <v>4.3106254791623097E-2</v>
      </c>
      <c r="Q15" s="228">
        <v>4.4695450544680673E-2</v>
      </c>
      <c r="R15" s="228">
        <v>6.0100818935125172E-2</v>
      </c>
      <c r="S15" s="228">
        <v>4.5950533336798202E-2</v>
      </c>
      <c r="T15" s="228">
        <v>6.29348506400048E-2</v>
      </c>
      <c r="U15" s="228">
        <v>5.896814016735568E-2</v>
      </c>
      <c r="V15" s="228">
        <v>0.1248191578570961</v>
      </c>
      <c r="W15" s="228">
        <v>0.2323022737278157</v>
      </c>
      <c r="DA15" s="69" t="s">
        <v>1591</v>
      </c>
    </row>
    <row r="16" spans="1:105" ht="12" customHeight="1" x14ac:dyDescent="0.25">
      <c r="A16" s="57" t="s">
        <v>1452</v>
      </c>
      <c r="B16" s="263">
        <v>0.33387800593529188</v>
      </c>
      <c r="C16" s="263">
        <v>0.31348194018833841</v>
      </c>
      <c r="D16" s="263">
        <v>0.68743958039241404</v>
      </c>
      <c r="E16" s="263">
        <v>0.73723340677883153</v>
      </c>
      <c r="F16" s="263">
        <v>0.89628837678971263</v>
      </c>
      <c r="G16" s="263">
        <v>1.143207682956298</v>
      </c>
      <c r="H16" s="263">
        <v>1.0075158626231799</v>
      </c>
      <c r="I16" s="263">
        <v>1.1569669311242521</v>
      </c>
      <c r="J16" s="263">
        <v>0.83990633058765296</v>
      </c>
      <c r="K16" s="263">
        <v>0.39398581004790739</v>
      </c>
      <c r="L16" s="263">
        <v>0.48241249539273789</v>
      </c>
      <c r="M16" s="263">
        <v>0.48792016170776831</v>
      </c>
      <c r="N16" s="263">
        <v>0.62442887338419939</v>
      </c>
      <c r="O16" s="263">
        <v>0.36355903914410781</v>
      </c>
      <c r="P16" s="263">
        <v>0.55625075859768169</v>
      </c>
      <c r="Q16" s="263">
        <v>0.57591456440805877</v>
      </c>
      <c r="R16" s="263">
        <v>0.73551317348225975</v>
      </c>
      <c r="S16" s="263">
        <v>0.6500333968635652</v>
      </c>
      <c r="T16" s="263">
        <v>0.76953883606876183</v>
      </c>
      <c r="U16" s="263">
        <v>0.59376441477797093</v>
      </c>
      <c r="V16" s="263">
        <v>1.0788166502613019</v>
      </c>
      <c r="W16" s="263">
        <v>2.0414190793849811</v>
      </c>
      <c r="DA16" s="70" t="s">
        <v>1592</v>
      </c>
    </row>
    <row r="17" spans="1:105" ht="12" customHeight="1" x14ac:dyDescent="0.25">
      <c r="A17" s="57" t="s">
        <v>1454</v>
      </c>
      <c r="B17" s="263">
        <v>1.440257297527068</v>
      </c>
      <c r="C17" s="263">
        <v>1.7431828179280351</v>
      </c>
      <c r="D17" s="263">
        <v>1.7386291568202401</v>
      </c>
      <c r="E17" s="263">
        <v>1.5388213497841501</v>
      </c>
      <c r="F17" s="263">
        <v>1.9283280707389481</v>
      </c>
      <c r="G17" s="263">
        <v>2.6201504559620088</v>
      </c>
      <c r="H17" s="263">
        <v>2.3282827021427739</v>
      </c>
      <c r="I17" s="263">
        <v>3.8632904657461409</v>
      </c>
      <c r="J17" s="263">
        <v>3.1002968162121141</v>
      </c>
      <c r="K17" s="263">
        <v>1.099419990649253</v>
      </c>
      <c r="L17" s="263">
        <v>1.2731551237015559</v>
      </c>
      <c r="M17" s="263">
        <v>1.5318691001857401</v>
      </c>
      <c r="N17" s="263">
        <v>1.6357802687427021</v>
      </c>
      <c r="O17" s="263">
        <v>1.7196708630017239</v>
      </c>
      <c r="P17" s="263">
        <v>1.6198055292161371</v>
      </c>
      <c r="Q17" s="263">
        <v>1.4662408688693911</v>
      </c>
      <c r="R17" s="263">
        <v>1.462830622092218</v>
      </c>
      <c r="S17" s="263">
        <v>1.8780398633936319</v>
      </c>
      <c r="T17" s="263">
        <v>1.880699396275505</v>
      </c>
      <c r="U17" s="263">
        <v>1.415229722193263</v>
      </c>
      <c r="V17" s="263">
        <v>0.74173048690732224</v>
      </c>
      <c r="W17" s="263">
        <v>0.70801240066856752</v>
      </c>
      <c r="DA17" s="70" t="s">
        <v>1593</v>
      </c>
    </row>
    <row r="18" spans="1:105" ht="12" customHeight="1" x14ac:dyDescent="0.25">
      <c r="A18" s="18" t="s">
        <v>30</v>
      </c>
      <c r="B18" s="232">
        <v>1.0985309318807941</v>
      </c>
      <c r="C18" s="232">
        <v>1.2897231070026789</v>
      </c>
      <c r="D18" s="232">
        <v>1.239386385631505</v>
      </c>
      <c r="E18" s="232">
        <v>0.96637710282667622</v>
      </c>
      <c r="F18" s="232">
        <v>1.2698684494882559</v>
      </c>
      <c r="G18" s="232">
        <v>1.9214692776297859</v>
      </c>
      <c r="H18" s="232">
        <v>1.71580586055025</v>
      </c>
      <c r="I18" s="232">
        <v>3.1825870739767632</v>
      </c>
      <c r="J18" s="232">
        <v>2.6068728174911389</v>
      </c>
      <c r="K18" s="232">
        <v>0.87947231010842242</v>
      </c>
      <c r="L18" s="232">
        <v>0.95172734474887855</v>
      </c>
      <c r="M18" s="232">
        <v>1.1955130091259309</v>
      </c>
      <c r="N18" s="232">
        <v>1.2039018393498979</v>
      </c>
      <c r="O18" s="232">
        <v>0.62332096727926223</v>
      </c>
      <c r="P18" s="232">
        <v>1.0331698810056169</v>
      </c>
      <c r="Q18" s="232">
        <v>0.4910308771458502</v>
      </c>
      <c r="R18" s="232">
        <v>0.47420493288759019</v>
      </c>
      <c r="S18" s="232">
        <v>0.74432410852350506</v>
      </c>
      <c r="T18" s="232">
        <v>0.84659481700017569</v>
      </c>
      <c r="U18" s="232">
        <v>0.74436530348085805</v>
      </c>
      <c r="V18" s="232">
        <v>0.2082926436491214</v>
      </c>
      <c r="W18" s="232">
        <v>0</v>
      </c>
      <c r="DA18" s="71" t="s">
        <v>1594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1595</v>
      </c>
    </row>
    <row r="20" spans="1:105" ht="12" customHeight="1" x14ac:dyDescent="0.25">
      <c r="A20" s="18" t="s">
        <v>160</v>
      </c>
      <c r="B20" s="297">
        <v>4.2274714747719919E-2</v>
      </c>
      <c r="C20" s="297">
        <v>3.6965713773593457E-2</v>
      </c>
      <c r="D20" s="297">
        <v>6.6348147656009104E-2</v>
      </c>
      <c r="E20" s="297">
        <v>6.3470209155544535E-2</v>
      </c>
      <c r="F20" s="297">
        <v>9.5981671752875655E-2</v>
      </c>
      <c r="G20" s="297">
        <v>8.3273094588591653E-2</v>
      </c>
      <c r="H20" s="297">
        <v>7.318584704524439E-2</v>
      </c>
      <c r="I20" s="297">
        <v>0.1177685359490719</v>
      </c>
      <c r="J20" s="297">
        <v>7.6927269820139338E-2</v>
      </c>
      <c r="K20" s="297">
        <v>1.1951207395989059E-2</v>
      </c>
      <c r="L20" s="297">
        <v>2.8531177940721748E-2</v>
      </c>
      <c r="M20" s="297">
        <v>2.9677693949116929E-2</v>
      </c>
      <c r="N20" s="297">
        <v>1.771520319675414E-2</v>
      </c>
      <c r="O20" s="297">
        <v>1.007832369992992E-2</v>
      </c>
      <c r="P20" s="297">
        <v>1.496900634065078E-2</v>
      </c>
      <c r="Q20" s="297">
        <v>1.8546633918630401E-2</v>
      </c>
      <c r="R20" s="297">
        <v>2.3173650350284219E-2</v>
      </c>
      <c r="S20" s="297">
        <v>2.1628974889767921E-2</v>
      </c>
      <c r="T20" s="297">
        <v>2.0486677364767308E-2</v>
      </c>
      <c r="U20" s="297">
        <v>3.4736870032849379E-3</v>
      </c>
      <c r="V20" s="297">
        <v>1.0728446522344419E-3</v>
      </c>
      <c r="W20" s="297">
        <v>1.345667303449931E-3</v>
      </c>
      <c r="DA20" s="122" t="s">
        <v>1596</v>
      </c>
    </row>
    <row r="21" spans="1:105" ht="12" customHeight="1" x14ac:dyDescent="0.25">
      <c r="A21" s="18" t="s">
        <v>70</v>
      </c>
      <c r="B21" s="297">
        <v>3.8164279519715197E-2</v>
      </c>
      <c r="C21" s="297">
        <v>7.8118362950557213E-2</v>
      </c>
      <c r="D21" s="297">
        <v>3.9386581535845178E-2</v>
      </c>
      <c r="E21" s="297">
        <v>5.6247740807129527E-2</v>
      </c>
      <c r="F21" s="297">
        <v>4.2548262859319272E-2</v>
      </c>
      <c r="G21" s="297">
        <v>4.9349418060286233E-2</v>
      </c>
      <c r="H21" s="297">
        <v>0</v>
      </c>
      <c r="I21" s="297">
        <v>0</v>
      </c>
      <c r="J21" s="297">
        <v>1.7416177114153868E-2</v>
      </c>
      <c r="K21" s="297">
        <v>0</v>
      </c>
      <c r="L21" s="297">
        <v>1.2741465653634709E-2</v>
      </c>
      <c r="M21" s="297">
        <v>1.3159693555475121E-2</v>
      </c>
      <c r="N21" s="297">
        <v>1.561145522844584E-2</v>
      </c>
      <c r="O21" s="297">
        <v>9.0249123061442969E-3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1597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0</v>
      </c>
      <c r="H22" s="297">
        <v>0</v>
      </c>
      <c r="I22" s="297">
        <v>0</v>
      </c>
      <c r="J22" s="297">
        <v>0</v>
      </c>
      <c r="K22" s="297">
        <v>0</v>
      </c>
      <c r="L22" s="297">
        <v>0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0</v>
      </c>
      <c r="S22" s="297">
        <v>0</v>
      </c>
      <c r="T22" s="297">
        <v>0</v>
      </c>
      <c r="U22" s="297">
        <v>0</v>
      </c>
      <c r="V22" s="297">
        <v>0</v>
      </c>
      <c r="W22" s="297">
        <v>0</v>
      </c>
      <c r="DA22" s="122" t="s">
        <v>1598</v>
      </c>
    </row>
    <row r="23" spans="1:105" ht="12" customHeight="1" x14ac:dyDescent="0.25">
      <c r="A23" s="18" t="s">
        <v>162</v>
      </c>
      <c r="B23" s="297">
        <v>0.25161276594002979</v>
      </c>
      <c r="C23" s="297">
        <v>0.32732463124129763</v>
      </c>
      <c r="D23" s="297">
        <v>0.37451259272539172</v>
      </c>
      <c r="E23" s="297">
        <v>0.43966991610822898</v>
      </c>
      <c r="F23" s="297">
        <v>0.50861326679940722</v>
      </c>
      <c r="G23" s="297">
        <v>0.54998828505891462</v>
      </c>
      <c r="H23" s="297">
        <v>0.52158532450306816</v>
      </c>
      <c r="I23" s="297">
        <v>0.54157842052761207</v>
      </c>
      <c r="J23" s="297">
        <v>0.38282968746921392</v>
      </c>
      <c r="K23" s="297">
        <v>0.2029321278251992</v>
      </c>
      <c r="L23" s="297">
        <v>0.27608355022285952</v>
      </c>
      <c r="M23" s="297">
        <v>0.29059666119942368</v>
      </c>
      <c r="N23" s="297">
        <v>0.3946791193518604</v>
      </c>
      <c r="O23" s="297">
        <v>0.22291078147384549</v>
      </c>
      <c r="P23" s="297">
        <v>0.26865935532888352</v>
      </c>
      <c r="Q23" s="297">
        <v>0.30765865313544</v>
      </c>
      <c r="R23" s="297">
        <v>0.43406676412320488</v>
      </c>
      <c r="S23" s="297">
        <v>0.34612442689871659</v>
      </c>
      <c r="T23" s="297">
        <v>0.37583375590791412</v>
      </c>
      <c r="U23" s="297">
        <v>0.20697966892423589</v>
      </c>
      <c r="V23" s="297">
        <v>0.36487952696844311</v>
      </c>
      <c r="W23" s="297">
        <v>0.69544073017159214</v>
      </c>
      <c r="DA23" s="122" t="s">
        <v>1599</v>
      </c>
    </row>
    <row r="24" spans="1:105" ht="12" customHeight="1" x14ac:dyDescent="0.25">
      <c r="A24" s="18" t="s">
        <v>73</v>
      </c>
      <c r="B24" s="297">
        <v>9.6746054388087959E-3</v>
      </c>
      <c r="C24" s="297">
        <v>1.105100295990818E-2</v>
      </c>
      <c r="D24" s="297">
        <v>1.899544927148929E-2</v>
      </c>
      <c r="E24" s="297">
        <v>1.30563808865712E-2</v>
      </c>
      <c r="F24" s="297">
        <v>1.131641983908958E-2</v>
      </c>
      <c r="G24" s="297">
        <v>1.6070380624430721E-2</v>
      </c>
      <c r="H24" s="297">
        <v>1.7705670044211579E-2</v>
      </c>
      <c r="I24" s="297">
        <v>2.1356435292694011E-2</v>
      </c>
      <c r="J24" s="297">
        <v>1.6250864317467861E-2</v>
      </c>
      <c r="K24" s="297">
        <v>5.064345319642497E-3</v>
      </c>
      <c r="L24" s="297">
        <v>4.0715851354611596E-3</v>
      </c>
      <c r="M24" s="297">
        <v>2.9220423557935098E-3</v>
      </c>
      <c r="N24" s="297">
        <v>3.8726516157435841E-3</v>
      </c>
      <c r="O24" s="297">
        <v>0.85433587824254187</v>
      </c>
      <c r="P24" s="297">
        <v>0.30300728654098619</v>
      </c>
      <c r="Q24" s="297">
        <v>0.64900470466947058</v>
      </c>
      <c r="R24" s="297">
        <v>0.53138527473113861</v>
      </c>
      <c r="S24" s="297">
        <v>0.76596235308164273</v>
      </c>
      <c r="T24" s="297">
        <v>0.63778414600264777</v>
      </c>
      <c r="U24" s="297">
        <v>0.46041106278488381</v>
      </c>
      <c r="V24" s="297">
        <v>0.16748547163752331</v>
      </c>
      <c r="W24" s="297">
        <v>1.122600319352535E-2</v>
      </c>
      <c r="DA24" s="122" t="s">
        <v>1600</v>
      </c>
    </row>
    <row r="25" spans="1:105" ht="12" customHeight="1" x14ac:dyDescent="0.25">
      <c r="A25" s="57" t="s">
        <v>1463</v>
      </c>
      <c r="B25" s="263">
        <v>12.59142031121071</v>
      </c>
      <c r="C25" s="263">
        <v>15.174584002693409</v>
      </c>
      <c r="D25" s="263">
        <v>15.05664442449892</v>
      </c>
      <c r="E25" s="263">
        <v>13.09019150953602</v>
      </c>
      <c r="F25" s="263">
        <v>16.497996887742371</v>
      </c>
      <c r="G25" s="263">
        <v>22.749092454246149</v>
      </c>
      <c r="H25" s="263">
        <v>20.207114765558622</v>
      </c>
      <c r="I25" s="263">
        <v>34.145461778230363</v>
      </c>
      <c r="J25" s="263">
        <v>27.499106592863839</v>
      </c>
      <c r="K25" s="263">
        <v>9.6501252684369252</v>
      </c>
      <c r="L25" s="263">
        <v>11.064723499436271</v>
      </c>
      <c r="M25" s="263">
        <v>13.3997443585104</v>
      </c>
      <c r="N25" s="263">
        <v>14.16374874840662</v>
      </c>
      <c r="O25" s="263">
        <v>15.30691182515571</v>
      </c>
      <c r="P25" s="263">
        <v>14.29034501025227</v>
      </c>
      <c r="Q25" s="263">
        <v>12.823275229980609</v>
      </c>
      <c r="R25" s="263">
        <v>12.54296548591285</v>
      </c>
      <c r="S25" s="263">
        <v>16.51514394123075</v>
      </c>
      <c r="T25" s="263">
        <v>16.479371342600881</v>
      </c>
      <c r="U25" s="263">
        <v>12.55725617847987</v>
      </c>
      <c r="V25" s="263">
        <v>6.0946207223001334</v>
      </c>
      <c r="W25" s="263">
        <v>5.155026889161701</v>
      </c>
      <c r="DA25" s="70" t="s">
        <v>1601</v>
      </c>
    </row>
    <row r="26" spans="1:105" ht="12" customHeight="1" x14ac:dyDescent="0.25">
      <c r="A26" s="18" t="s">
        <v>30</v>
      </c>
      <c r="B26" s="232">
        <v>10.039294977615659</v>
      </c>
      <c r="C26" s="232">
        <v>11.786569075919189</v>
      </c>
      <c r="D26" s="232">
        <v>11.32654999098904</v>
      </c>
      <c r="E26" s="232">
        <v>8.8315626928048978</v>
      </c>
      <c r="F26" s="232">
        <v>11.60512059988441</v>
      </c>
      <c r="G26" s="232">
        <v>17.559994269369142</v>
      </c>
      <c r="H26" s="232">
        <v>15.68046985158068</v>
      </c>
      <c r="I26" s="232">
        <v>29.085144077733212</v>
      </c>
      <c r="J26" s="232">
        <v>23.823785406855979</v>
      </c>
      <c r="K26" s="232">
        <v>8.0373539693660838</v>
      </c>
      <c r="L26" s="232">
        <v>8.6976809436201776</v>
      </c>
      <c r="M26" s="232">
        <v>10.92559836038785</v>
      </c>
      <c r="N26" s="232">
        <v>11.002262511292869</v>
      </c>
      <c r="O26" s="232">
        <v>5.6964286344995507</v>
      </c>
      <c r="P26" s="232">
        <v>9.4419709963424037</v>
      </c>
      <c r="Q26" s="232">
        <v>4.4874510819140729</v>
      </c>
      <c r="R26" s="232">
        <v>4.3336815222382423</v>
      </c>
      <c r="S26" s="232">
        <v>6.8022566024833111</v>
      </c>
      <c r="T26" s="232">
        <v>7.7368919233196394</v>
      </c>
      <c r="U26" s="232">
        <v>6.8026330764782204</v>
      </c>
      <c r="V26" s="232">
        <v>1.903552490489022</v>
      </c>
      <c r="W26" s="232">
        <v>0</v>
      </c>
      <c r="DA26" s="71" t="s">
        <v>1602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</v>
      </c>
      <c r="T27" s="297">
        <v>0</v>
      </c>
      <c r="U27" s="297">
        <v>0</v>
      </c>
      <c r="V27" s="297">
        <v>0</v>
      </c>
      <c r="W27" s="297">
        <v>0</v>
      </c>
      <c r="DA27" s="122" t="s">
        <v>1603</v>
      </c>
    </row>
    <row r="28" spans="1:105" ht="12" customHeight="1" x14ac:dyDescent="0.25">
      <c r="A28" s="18" t="s">
        <v>160</v>
      </c>
      <c r="B28" s="297">
        <v>0.3368393435764182</v>
      </c>
      <c r="C28" s="297">
        <v>0.29453792501349879</v>
      </c>
      <c r="D28" s="297">
        <v>0.52865327743380552</v>
      </c>
      <c r="E28" s="297">
        <v>0.50572224357267082</v>
      </c>
      <c r="F28" s="297">
        <v>0.76476928351952045</v>
      </c>
      <c r="G28" s="297">
        <v>0.66350901919003591</v>
      </c>
      <c r="H28" s="297">
        <v>0.58313516306183588</v>
      </c>
      <c r="I28" s="297">
        <v>0.93836413988294831</v>
      </c>
      <c r="J28" s="297">
        <v>0.61294632557489492</v>
      </c>
      <c r="K28" s="297">
        <v>9.52256420471225E-2</v>
      </c>
      <c r="L28" s="297">
        <v>0.2273326575085414</v>
      </c>
      <c r="M28" s="297">
        <v>0.23646794563460771</v>
      </c>
      <c r="N28" s="297">
        <v>0.1411523992941755</v>
      </c>
      <c r="O28" s="297">
        <v>8.0302752122488261E-2</v>
      </c>
      <c r="P28" s="297">
        <v>0.1192710654552198</v>
      </c>
      <c r="Q28" s="297">
        <v>0.14777712947289709</v>
      </c>
      <c r="R28" s="297">
        <v>0.18464458527612371</v>
      </c>
      <c r="S28" s="297">
        <v>0.17233681522341199</v>
      </c>
      <c r="T28" s="297">
        <v>0.16323513941586729</v>
      </c>
      <c r="U28" s="297">
        <v>2.7677879246708371E-2</v>
      </c>
      <c r="V28" s="297">
        <v>8.5482844904970229E-3</v>
      </c>
      <c r="W28" s="297">
        <v>1.072209934168203E-2</v>
      </c>
      <c r="DA28" s="122" t="s">
        <v>1604</v>
      </c>
    </row>
    <row r="29" spans="1:105" ht="12" customHeight="1" x14ac:dyDescent="0.25">
      <c r="A29" s="18" t="s">
        <v>70</v>
      </c>
      <c r="B29" s="297">
        <v>0.30253238447629521</v>
      </c>
      <c r="C29" s="297">
        <v>0.61925273874508902</v>
      </c>
      <c r="D29" s="297">
        <v>0.31222170517469727</v>
      </c>
      <c r="E29" s="297">
        <v>0.44588194410940868</v>
      </c>
      <c r="F29" s="297">
        <v>0.33728469605994821</v>
      </c>
      <c r="G29" s="297">
        <v>0.39119819124538657</v>
      </c>
      <c r="H29" s="297">
        <v>0</v>
      </c>
      <c r="I29" s="297">
        <v>0</v>
      </c>
      <c r="J29" s="297">
        <v>0.1380599255931079</v>
      </c>
      <c r="K29" s="297">
        <v>0</v>
      </c>
      <c r="L29" s="297">
        <v>0.1010029806517278</v>
      </c>
      <c r="M29" s="297">
        <v>0.1043183186062392</v>
      </c>
      <c r="N29" s="297">
        <v>0.1237536993975431</v>
      </c>
      <c r="O29" s="297">
        <v>7.1541459029950724E-2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1605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1606</v>
      </c>
    </row>
    <row r="31" spans="1:105" ht="12" customHeight="1" x14ac:dyDescent="0.25">
      <c r="A31" s="18" t="s">
        <v>162</v>
      </c>
      <c r="B31" s="297">
        <v>1.823941236063763</v>
      </c>
      <c r="C31" s="297">
        <v>2.37277663663005</v>
      </c>
      <c r="D31" s="297">
        <v>2.7148422248965121</v>
      </c>
      <c r="E31" s="297">
        <v>3.1871677386894972</v>
      </c>
      <c r="F31" s="297">
        <v>3.6869381688910252</v>
      </c>
      <c r="G31" s="297">
        <v>3.9868657248894892</v>
      </c>
      <c r="H31" s="297">
        <v>3.7809726304331912</v>
      </c>
      <c r="I31" s="297">
        <v>3.9259026070164902</v>
      </c>
      <c r="J31" s="297">
        <v>2.775132854471015</v>
      </c>
      <c r="K31" s="297">
        <v>1.4710552331464879</v>
      </c>
      <c r="L31" s="297">
        <v>2.0013299800947881</v>
      </c>
      <c r="M31" s="297">
        <v>2.106535538623699</v>
      </c>
      <c r="N31" s="297">
        <v>2.8610294001170291</v>
      </c>
      <c r="O31" s="297">
        <v>1.6158805169299311</v>
      </c>
      <c r="P31" s="297">
        <v>1.947511982581402</v>
      </c>
      <c r="Q31" s="297">
        <v>2.2302179382238259</v>
      </c>
      <c r="R31" s="297">
        <v>3.1465504833636921</v>
      </c>
      <c r="S31" s="297">
        <v>2.509056377449367</v>
      </c>
      <c r="T31" s="297">
        <v>2.7244193383596111</v>
      </c>
      <c r="U31" s="297">
        <v>1.5003958633311889</v>
      </c>
      <c r="V31" s="297">
        <v>2.6450121199009642</v>
      </c>
      <c r="W31" s="297">
        <v>5.0412506704869831</v>
      </c>
      <c r="DA31" s="122" t="s">
        <v>1607</v>
      </c>
    </row>
    <row r="32" spans="1:105" ht="12" customHeight="1" x14ac:dyDescent="0.25">
      <c r="A32" s="18" t="s">
        <v>73</v>
      </c>
      <c r="B32" s="297">
        <v>8.8812369478575778E-2</v>
      </c>
      <c r="C32" s="297">
        <v>0.10144762638558261</v>
      </c>
      <c r="D32" s="297">
        <v>0.17437722600486419</v>
      </c>
      <c r="E32" s="297">
        <v>0.1198568903595463</v>
      </c>
      <c r="F32" s="297">
        <v>0.1038841393874617</v>
      </c>
      <c r="G32" s="297">
        <v>0.1475252495520912</v>
      </c>
      <c r="H32" s="297">
        <v>0.16253712048290869</v>
      </c>
      <c r="I32" s="297">
        <v>0.19605095359770799</v>
      </c>
      <c r="J32" s="297">
        <v>0.14918208036883671</v>
      </c>
      <c r="K32" s="297">
        <v>4.6490423877230992E-2</v>
      </c>
      <c r="L32" s="297">
        <v>3.7376937561039908E-2</v>
      </c>
      <c r="M32" s="297">
        <v>2.682419525800675E-2</v>
      </c>
      <c r="N32" s="297">
        <v>3.5550738305000128E-2</v>
      </c>
      <c r="O32" s="297">
        <v>7.8427584625737934</v>
      </c>
      <c r="P32" s="297">
        <v>2.7815909658732489</v>
      </c>
      <c r="Q32" s="297">
        <v>5.9578290803698106</v>
      </c>
      <c r="R32" s="297">
        <v>4.8780888950347903</v>
      </c>
      <c r="S32" s="297">
        <v>7.0314941460746656</v>
      </c>
      <c r="T32" s="297">
        <v>5.8548249415057656</v>
      </c>
      <c r="U32" s="297">
        <v>4.2265493594237498</v>
      </c>
      <c r="V32" s="297">
        <v>1.537507827419651</v>
      </c>
      <c r="W32" s="297">
        <v>0.1030541193330365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1.6384126753237875</v>
      </c>
      <c r="C33" s="263">
        <f t="shared" si="0"/>
        <v>1.8326022331964513</v>
      </c>
      <c r="D33" s="263">
        <f t="shared" si="0"/>
        <v>2.4130760949158625</v>
      </c>
      <c r="E33" s="263">
        <f t="shared" si="0"/>
        <v>2.4816464580558231</v>
      </c>
      <c r="F33" s="263">
        <f t="shared" si="0"/>
        <v>3.296036136666582</v>
      </c>
      <c r="G33" s="263">
        <f t="shared" si="0"/>
        <v>4.324858346392384</v>
      </c>
      <c r="H33" s="263">
        <f t="shared" si="0"/>
        <v>3.8046949253396662</v>
      </c>
      <c r="I33" s="263">
        <f t="shared" si="0"/>
        <v>5.245582278677472</v>
      </c>
      <c r="J33" s="263">
        <f t="shared" si="0"/>
        <v>4.270320169113341</v>
      </c>
      <c r="K33" s="263">
        <f t="shared" si="0"/>
        <v>1.5376370733082578</v>
      </c>
      <c r="L33" s="263">
        <f t="shared" si="0"/>
        <v>1.7441132173064049</v>
      </c>
      <c r="M33" s="263">
        <f t="shared" si="0"/>
        <v>1.9901403207762001</v>
      </c>
      <c r="N33" s="263">
        <f t="shared" si="0"/>
        <v>2.3007328431612395</v>
      </c>
      <c r="O33" s="263">
        <f t="shared" si="0"/>
        <v>1.936381600977044</v>
      </c>
      <c r="P33" s="263">
        <f t="shared" si="0"/>
        <v>2.1514546840000452</v>
      </c>
      <c r="Q33" s="263">
        <f t="shared" si="0"/>
        <v>2.2108807480551027</v>
      </c>
      <c r="R33" s="263">
        <f t="shared" si="0"/>
        <v>2.6026382484951105</v>
      </c>
      <c r="S33" s="263">
        <f t="shared" si="0"/>
        <v>2.7042668241662065</v>
      </c>
      <c r="T33" s="263">
        <f t="shared" si="0"/>
        <v>2.9834380637886424</v>
      </c>
      <c r="U33" s="263">
        <f t="shared" si="0"/>
        <v>2.2795328375956476</v>
      </c>
      <c r="V33" s="263">
        <f t="shared" si="0"/>
        <v>2.5399380788602999</v>
      </c>
      <c r="W33" s="263">
        <f t="shared" si="0"/>
        <v>3.8467382361604727</v>
      </c>
      <c r="DA33" s="70"/>
    </row>
    <row r="34" spans="1:105" ht="12" customHeight="1" x14ac:dyDescent="0.25">
      <c r="A34" s="60" t="s">
        <v>1473</v>
      </c>
      <c r="B34" s="264">
        <v>0.42790222616693357</v>
      </c>
      <c r="C34" s="264">
        <v>0.40176237333739429</v>
      </c>
      <c r="D34" s="264">
        <v>0.88103115981286451</v>
      </c>
      <c r="E34" s="264">
        <v>0.94484755017506006</v>
      </c>
      <c r="F34" s="264">
        <v>1.1486943880639899</v>
      </c>
      <c r="G34" s="264">
        <v>1.465149257549325</v>
      </c>
      <c r="H34" s="264">
        <v>1.2912449243467421</v>
      </c>
      <c r="I34" s="264">
        <v>1.482783282003729</v>
      </c>
      <c r="J34" s="264">
        <v>1.076434452827693</v>
      </c>
      <c r="K34" s="264">
        <v>0.50493713931655571</v>
      </c>
      <c r="L34" s="264">
        <v>0.61826588466358889</v>
      </c>
      <c r="M34" s="264">
        <v>0.62532457866346514</v>
      </c>
      <c r="N34" s="264">
        <v>0.80027585002347723</v>
      </c>
      <c r="O34" s="264">
        <v>0.46594180936561991</v>
      </c>
      <c r="P34" s="264">
        <v>0.71289792582840528</v>
      </c>
      <c r="Q34" s="264">
        <v>0.73809930516935351</v>
      </c>
      <c r="R34" s="264">
        <v>0.94264287767778765</v>
      </c>
      <c r="S34" s="264">
        <v>0.83309092739304647</v>
      </c>
      <c r="T34" s="264">
        <v>0.9862505921984952</v>
      </c>
      <c r="U34" s="264">
        <v>0.76097589654180964</v>
      </c>
      <c r="V34" s="264">
        <v>1.3826249051045081</v>
      </c>
      <c r="W34" s="264">
        <v>2.616308211622008</v>
      </c>
      <c r="DA34" s="72" t="s">
        <v>1609</v>
      </c>
    </row>
    <row r="35" spans="1:105" ht="12" customHeight="1" x14ac:dyDescent="0.25">
      <c r="A35" s="60" t="s">
        <v>1475</v>
      </c>
      <c r="B35" s="264">
        <v>1.2105104491568539</v>
      </c>
      <c r="C35" s="264">
        <v>1.430839859859057</v>
      </c>
      <c r="D35" s="264">
        <v>1.5320449351029981</v>
      </c>
      <c r="E35" s="264">
        <v>1.5367989078807629</v>
      </c>
      <c r="F35" s="264">
        <v>2.1473417486025919</v>
      </c>
      <c r="G35" s="264">
        <v>2.8597090888430592</v>
      </c>
      <c r="H35" s="264">
        <v>2.5134500009929241</v>
      </c>
      <c r="I35" s="264">
        <v>3.7627989966737432</v>
      </c>
      <c r="J35" s="264">
        <v>3.193885716285648</v>
      </c>
      <c r="K35" s="264">
        <v>1.032699933991702</v>
      </c>
      <c r="L35" s="264">
        <v>1.125847332642816</v>
      </c>
      <c r="M35" s="264">
        <v>1.3648157421127349</v>
      </c>
      <c r="N35" s="264">
        <v>1.500456993137762</v>
      </c>
      <c r="O35" s="264">
        <v>1.470439791611424</v>
      </c>
      <c r="P35" s="264">
        <v>1.4385567581716401</v>
      </c>
      <c r="Q35" s="264">
        <v>1.4727814428857491</v>
      </c>
      <c r="R35" s="264">
        <v>1.659995370817323</v>
      </c>
      <c r="S35" s="264">
        <v>1.87117589677316</v>
      </c>
      <c r="T35" s="264">
        <v>1.997187471590147</v>
      </c>
      <c r="U35" s="264">
        <v>1.518556941053838</v>
      </c>
      <c r="V35" s="264">
        <v>1.157313173755792</v>
      </c>
      <c r="W35" s="264">
        <v>1.230430024538465</v>
      </c>
      <c r="DA35" s="72" t="s">
        <v>1610</v>
      </c>
    </row>
    <row r="36" spans="1:105" ht="12" customHeight="1" x14ac:dyDescent="0.25">
      <c r="A36" s="64" t="s">
        <v>30</v>
      </c>
      <c r="B36" s="231">
        <v>0.71421886809944568</v>
      </c>
      <c r="C36" s="231">
        <v>0.85327633057729124</v>
      </c>
      <c r="D36" s="231">
        <v>0.77478274197536678</v>
      </c>
      <c r="E36" s="231">
        <v>0.54304359054911366</v>
      </c>
      <c r="F36" s="231">
        <v>0.64883787549065908</v>
      </c>
      <c r="G36" s="231">
        <v>1.0021069471776689</v>
      </c>
      <c r="H36" s="231">
        <v>0.90461831108497637</v>
      </c>
      <c r="I36" s="231">
        <v>1.8406705004671391</v>
      </c>
      <c r="J36" s="231">
        <v>1.443022051969953</v>
      </c>
      <c r="K36" s="231">
        <v>0.52479459107805182</v>
      </c>
      <c r="L36" s="231">
        <v>0.59442037853259133</v>
      </c>
      <c r="M36" s="231">
        <v>0.74286072595825459</v>
      </c>
      <c r="N36" s="231">
        <v>0.72903836064369665</v>
      </c>
      <c r="O36" s="231">
        <v>0.40777353918482723</v>
      </c>
      <c r="P36" s="231">
        <v>0.64833331995794197</v>
      </c>
      <c r="Q36" s="231">
        <v>0.28082901018531292</v>
      </c>
      <c r="R36" s="231">
        <v>0.24135293178215819</v>
      </c>
      <c r="S36" s="231">
        <v>0.42809698483221531</v>
      </c>
      <c r="T36" s="231">
        <v>0.46018741964213122</v>
      </c>
      <c r="U36" s="231">
        <v>0.40305614628706937</v>
      </c>
      <c r="V36" s="231">
        <v>7.5075717503904571E-2</v>
      </c>
      <c r="W36" s="231">
        <v>0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1613</v>
      </c>
    </row>
    <row r="39" spans="1:105" ht="12" customHeight="1" x14ac:dyDescent="0.25">
      <c r="A39" s="64" t="s">
        <v>160</v>
      </c>
      <c r="B39" s="231">
        <v>2.8287106445784301E-2</v>
      </c>
      <c r="C39" s="231">
        <v>2.5169878791411741E-2</v>
      </c>
      <c r="D39" s="231">
        <v>4.2686527759146872E-2</v>
      </c>
      <c r="E39" s="231">
        <v>3.6706823212449259E-2</v>
      </c>
      <c r="F39" s="231">
        <v>5.0472472529385311E-2</v>
      </c>
      <c r="G39" s="231">
        <v>4.4696564362833917E-2</v>
      </c>
      <c r="H39" s="231">
        <v>3.9711211904004617E-2</v>
      </c>
      <c r="I39" s="231">
        <v>7.0099326204029672E-2</v>
      </c>
      <c r="J39" s="231">
        <v>4.3825033185301412E-2</v>
      </c>
      <c r="K39" s="231">
        <v>7.3395219341121226E-3</v>
      </c>
      <c r="L39" s="231">
        <v>1.8339591362727711E-2</v>
      </c>
      <c r="M39" s="231">
        <v>1.8978944412513469E-2</v>
      </c>
      <c r="N39" s="231">
        <v>1.1040640039115991E-2</v>
      </c>
      <c r="O39" s="231">
        <v>6.7855400409647113E-3</v>
      </c>
      <c r="P39" s="231">
        <v>9.6673710319198185E-3</v>
      </c>
      <c r="Q39" s="231">
        <v>1.0916591931703931E-2</v>
      </c>
      <c r="R39" s="231">
        <v>1.2138632718872489E-2</v>
      </c>
      <c r="S39" s="231">
        <v>1.2802796114557719E-2</v>
      </c>
      <c r="T39" s="231">
        <v>1.1460919826893731E-2</v>
      </c>
      <c r="U39" s="231">
        <v>1.935793023207335E-3</v>
      </c>
      <c r="V39" s="231">
        <v>3.9797080172939358E-4</v>
      </c>
      <c r="W39" s="231">
        <v>4.0154761766999109E-4</v>
      </c>
      <c r="DA39" s="73" t="s">
        <v>1614</v>
      </c>
    </row>
    <row r="40" spans="1:105" ht="12" customHeight="1" x14ac:dyDescent="0.25">
      <c r="A40" s="64" t="s">
        <v>70</v>
      </c>
      <c r="B40" s="231">
        <v>2.4757243984096022E-2</v>
      </c>
      <c r="C40" s="231">
        <v>5.1567081314348631E-2</v>
      </c>
      <c r="D40" s="231">
        <v>2.45667499646605E-2</v>
      </c>
      <c r="E40" s="231">
        <v>3.1536924918726457E-2</v>
      </c>
      <c r="F40" s="231">
        <v>2.169129564979029E-2</v>
      </c>
      <c r="G40" s="231">
        <v>2.567963599372694E-2</v>
      </c>
      <c r="H40" s="231">
        <v>0</v>
      </c>
      <c r="I40" s="231">
        <v>0</v>
      </c>
      <c r="J40" s="231">
        <v>9.6190494327500729E-3</v>
      </c>
      <c r="K40" s="231">
        <v>0</v>
      </c>
      <c r="L40" s="231">
        <v>7.9401138550935762E-3</v>
      </c>
      <c r="M40" s="231">
        <v>8.1587770928275277E-3</v>
      </c>
      <c r="N40" s="231">
        <v>9.432545096780447E-3</v>
      </c>
      <c r="O40" s="231">
        <v>5.8908300679195611E-3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1615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1616</v>
      </c>
    </row>
    <row r="42" spans="1:105" ht="12" customHeight="1" x14ac:dyDescent="0.25">
      <c r="A42" s="64" t="s">
        <v>162</v>
      </c>
      <c r="B42" s="231">
        <v>0.16482176301792639</v>
      </c>
      <c r="C42" s="231">
        <v>0.21818995839448771</v>
      </c>
      <c r="D42" s="231">
        <v>0.23588617959930369</v>
      </c>
      <c r="E42" s="231">
        <v>0.2489302445331448</v>
      </c>
      <c r="F42" s="231">
        <v>0.26183518087235602</v>
      </c>
      <c r="G42" s="231">
        <v>0.28899938681532028</v>
      </c>
      <c r="H42" s="231">
        <v>0.27706741019024062</v>
      </c>
      <c r="I42" s="231">
        <v>0.31558762366842058</v>
      </c>
      <c r="J42" s="231">
        <v>0.2135116552951328</v>
      </c>
      <c r="K42" s="231">
        <v>0.12200590291511711</v>
      </c>
      <c r="L42" s="231">
        <v>0.1737338835619289</v>
      </c>
      <c r="M42" s="231">
        <v>0.1819309413232576</v>
      </c>
      <c r="N42" s="231">
        <v>0.24080544762111411</v>
      </c>
      <c r="O42" s="231">
        <v>0.14692687219724471</v>
      </c>
      <c r="P42" s="231">
        <v>0.1698601203567851</v>
      </c>
      <c r="Q42" s="231">
        <v>0.1772822094368153</v>
      </c>
      <c r="R42" s="231">
        <v>0.22259012810547121</v>
      </c>
      <c r="S42" s="231">
        <v>0.2005742546837079</v>
      </c>
      <c r="T42" s="231">
        <v>0.20583431342114519</v>
      </c>
      <c r="U42" s="231">
        <v>0.1129197658549743</v>
      </c>
      <c r="V42" s="231">
        <v>0.13250672186654791</v>
      </c>
      <c r="W42" s="231">
        <v>0.2031578090355228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6.6241584002688656E-3</v>
      </c>
      <c r="C44" s="231">
        <v>7.6996916072205324E-3</v>
      </c>
      <c r="D44" s="231">
        <v>1.2505504150850969E-2</v>
      </c>
      <c r="E44" s="231">
        <v>7.7266152991511466E-3</v>
      </c>
      <c r="F44" s="231">
        <v>6.0892657727198143E-3</v>
      </c>
      <c r="G44" s="231">
        <v>8.8264325928299105E-3</v>
      </c>
      <c r="H44" s="231">
        <v>9.830780784397166E-3</v>
      </c>
      <c r="I44" s="231">
        <v>1.3007772705087999E-2</v>
      </c>
      <c r="J44" s="231">
        <v>9.4734464909779648E-3</v>
      </c>
      <c r="K44" s="231">
        <v>3.1825036369519618E-3</v>
      </c>
      <c r="L44" s="231">
        <v>2.678077127708664E-3</v>
      </c>
      <c r="M44" s="231">
        <v>1.912132647900408E-3</v>
      </c>
      <c r="N44" s="231">
        <v>2.4697110794757518E-3</v>
      </c>
      <c r="O44" s="231">
        <v>0.58859201706261022</v>
      </c>
      <c r="P44" s="231">
        <v>0.20024334662534349</v>
      </c>
      <c r="Q44" s="231">
        <v>0.39089438283710842</v>
      </c>
      <c r="R44" s="231">
        <v>0.28482259867310539</v>
      </c>
      <c r="S44" s="231">
        <v>0.46394438777457231</v>
      </c>
      <c r="T44" s="231">
        <v>0.36509952996177619</v>
      </c>
      <c r="U44" s="231">
        <v>0.262544905068331</v>
      </c>
      <c r="V44" s="231">
        <v>6.3574231312426038E-2</v>
      </c>
      <c r="W44" s="231">
        <v>3.4277893317922548E-3</v>
      </c>
      <c r="DA44" s="73" t="s">
        <v>1619</v>
      </c>
    </row>
    <row r="45" spans="1:105" ht="12" customHeight="1" x14ac:dyDescent="0.25">
      <c r="A45" s="146" t="s">
        <v>79</v>
      </c>
      <c r="B45" s="327">
        <v>0.27180130920933299</v>
      </c>
      <c r="C45" s="327">
        <v>0.27493691917429741</v>
      </c>
      <c r="D45" s="327">
        <v>0.44161723165366912</v>
      </c>
      <c r="E45" s="327">
        <v>0.66885470936817804</v>
      </c>
      <c r="F45" s="327">
        <v>1.1584156582876819</v>
      </c>
      <c r="G45" s="327">
        <v>1.4894001219006781</v>
      </c>
      <c r="H45" s="327">
        <v>1.282222287029305</v>
      </c>
      <c r="I45" s="327">
        <v>1.523433773629066</v>
      </c>
      <c r="J45" s="327">
        <v>1.474434479911533</v>
      </c>
      <c r="K45" s="327">
        <v>0.37537741442746858</v>
      </c>
      <c r="L45" s="327">
        <v>0.32873528820276571</v>
      </c>
      <c r="M45" s="327">
        <v>0.41097422067798139</v>
      </c>
      <c r="N45" s="327">
        <v>0.50767028865757913</v>
      </c>
      <c r="O45" s="327">
        <v>0.31447099305785781</v>
      </c>
      <c r="P45" s="327">
        <v>0.41045260019964919</v>
      </c>
      <c r="Q45" s="327">
        <v>0.61285924849480866</v>
      </c>
      <c r="R45" s="327">
        <v>0.89909107953771605</v>
      </c>
      <c r="S45" s="327">
        <v>0.7657574733681074</v>
      </c>
      <c r="T45" s="327">
        <v>0.95460528873820039</v>
      </c>
      <c r="U45" s="327">
        <v>0.73810033082025595</v>
      </c>
      <c r="V45" s="327">
        <v>0.88575853227118384</v>
      </c>
      <c r="W45" s="327">
        <v>1.0234428785534799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23.699536220336832</v>
      </c>
      <c r="C48" s="225">
        <v>36.381107791211718</v>
      </c>
      <c r="D48" s="225">
        <v>13.32917963827237</v>
      </c>
      <c r="E48" s="225">
        <v>13.838898422144281</v>
      </c>
      <c r="F48" s="225">
        <v>13.23219266342752</v>
      </c>
      <c r="G48" s="225">
        <v>12.9071324324706</v>
      </c>
      <c r="H48" s="225">
        <v>16.188405527528769</v>
      </c>
      <c r="I48" s="225">
        <v>29.1459603496507</v>
      </c>
      <c r="J48" s="225">
        <v>36.560648582018423</v>
      </c>
      <c r="K48" s="225">
        <v>27.246647754655779</v>
      </c>
      <c r="L48" s="225">
        <v>23.209987458818269</v>
      </c>
      <c r="M48" s="225">
        <v>26.173288970823759</v>
      </c>
      <c r="N48" s="225">
        <v>21.68430638904276</v>
      </c>
      <c r="O48" s="225">
        <v>38.252825768579228</v>
      </c>
      <c r="P48" s="225">
        <v>27.633500888355758</v>
      </c>
      <c r="Q48" s="225">
        <v>10.324063808894451</v>
      </c>
      <c r="R48" s="225">
        <v>6.8224836694237467</v>
      </c>
      <c r="S48" s="225">
        <v>10.79838083664645</v>
      </c>
      <c r="T48" s="225">
        <v>15.465219668276839</v>
      </c>
      <c r="U48" s="225">
        <v>16.04902719864198</v>
      </c>
      <c r="V48" s="225">
        <v>1.432576307022901</v>
      </c>
      <c r="W48" s="225">
        <v>9.919994697101274E-2</v>
      </c>
      <c r="DA48" s="89" t="s">
        <v>1621</v>
      </c>
    </row>
    <row r="49" spans="1:105" ht="12" customHeight="1" x14ac:dyDescent="0.25">
      <c r="A49" s="55" t="s">
        <v>92</v>
      </c>
      <c r="B49" s="261">
        <v>0.15155904024163069</v>
      </c>
      <c r="C49" s="261">
        <v>0.23346338916378079</v>
      </c>
      <c r="D49" s="261">
        <v>8.465864196903769E-2</v>
      </c>
      <c r="E49" s="261">
        <v>8.7651995293339224E-2</v>
      </c>
      <c r="F49" s="261">
        <v>8.3741586359813228E-2</v>
      </c>
      <c r="G49" s="261">
        <v>8.1745502334975712E-2</v>
      </c>
      <c r="H49" s="261">
        <v>0.1024252866773839</v>
      </c>
      <c r="I49" s="261">
        <v>0.1854137750477543</v>
      </c>
      <c r="J49" s="261">
        <v>0.2328417143987429</v>
      </c>
      <c r="K49" s="261">
        <v>0.1729281405266056</v>
      </c>
      <c r="L49" s="261">
        <v>0.14734999985237759</v>
      </c>
      <c r="M49" s="261">
        <v>0.16652638194557851</v>
      </c>
      <c r="N49" s="261">
        <v>0.13761697453570351</v>
      </c>
      <c r="O49" s="261">
        <v>0.24444626419424531</v>
      </c>
      <c r="P49" s="261">
        <v>0.17573956685575531</v>
      </c>
      <c r="Q49" s="261">
        <v>6.5355000903155477E-2</v>
      </c>
      <c r="R49" s="261">
        <v>4.3007346582904657E-2</v>
      </c>
      <c r="S49" s="261">
        <v>6.8585090270077739E-2</v>
      </c>
      <c r="T49" s="261">
        <v>9.7991816465397244E-2</v>
      </c>
      <c r="U49" s="261">
        <v>0.10164966448277631</v>
      </c>
      <c r="V49" s="261">
        <v>8.8078583732663536E-3</v>
      </c>
      <c r="W49" s="261">
        <v>5.9823566048236685E-4</v>
      </c>
      <c r="DA49" s="67" t="s">
        <v>1622</v>
      </c>
    </row>
    <row r="50" spans="1:105" ht="12" customHeight="1" x14ac:dyDescent="0.25">
      <c r="A50" s="202" t="s">
        <v>93</v>
      </c>
      <c r="B50" s="226">
        <v>4.4050145169205412E-2</v>
      </c>
      <c r="C50" s="226">
        <v>6.7855379447925399E-2</v>
      </c>
      <c r="D50" s="226">
        <v>2.4605760650228369E-2</v>
      </c>
      <c r="E50" s="226">
        <v>2.5475769118664081E-2</v>
      </c>
      <c r="F50" s="226">
        <v>2.4339221401562191E-2</v>
      </c>
      <c r="G50" s="226">
        <v>2.3759066031589941E-2</v>
      </c>
      <c r="H50" s="226">
        <v>2.976957850843473E-2</v>
      </c>
      <c r="I50" s="226">
        <v>5.3889914413567913E-2</v>
      </c>
      <c r="J50" s="226">
        <v>6.7674691686876676E-2</v>
      </c>
      <c r="K50" s="226">
        <v>5.0261005096714342E-2</v>
      </c>
      <c r="L50" s="226">
        <v>4.2826801184748603E-2</v>
      </c>
      <c r="M50" s="226">
        <v>4.8400354657236341E-2</v>
      </c>
      <c r="N50" s="226">
        <v>3.9997928836048711E-2</v>
      </c>
      <c r="O50" s="226">
        <v>7.1047516576109124E-2</v>
      </c>
      <c r="P50" s="226">
        <v>5.1078137072043048E-2</v>
      </c>
      <c r="Q50" s="226">
        <v>1.899521976866389E-2</v>
      </c>
      <c r="R50" s="226">
        <v>1.2499946273735371E-2</v>
      </c>
      <c r="S50" s="226">
        <v>1.9934034802696749E-2</v>
      </c>
      <c r="T50" s="226">
        <v>2.8481004721414169E-2</v>
      </c>
      <c r="U50" s="226">
        <v>2.954414642457848E-2</v>
      </c>
      <c r="V50" s="226">
        <v>2.559975566971232E-3</v>
      </c>
      <c r="W50" s="226">
        <v>1.7387526107073611E-4</v>
      </c>
      <c r="DA50" s="174" t="s">
        <v>1623</v>
      </c>
    </row>
    <row r="51" spans="1:105" ht="12" customHeight="1" x14ac:dyDescent="0.25">
      <c r="A51" s="202" t="s">
        <v>94</v>
      </c>
      <c r="B51" s="226">
        <v>0.1933460779132524</v>
      </c>
      <c r="C51" s="226">
        <v>0.2365080704768302</v>
      </c>
      <c r="D51" s="226">
        <v>0.1736996484268418</v>
      </c>
      <c r="E51" s="226">
        <v>0.21278619254026299</v>
      </c>
      <c r="F51" s="226">
        <v>0.19718918175164571</v>
      </c>
      <c r="G51" s="226">
        <v>0.18103314042130311</v>
      </c>
      <c r="H51" s="226">
        <v>0.2256668930184885</v>
      </c>
      <c r="I51" s="226">
        <v>0.29472317153218169</v>
      </c>
      <c r="J51" s="226">
        <v>0.33718595336744939</v>
      </c>
      <c r="K51" s="226">
        <v>0.32331603335852038</v>
      </c>
      <c r="L51" s="226">
        <v>0.29112097983986501</v>
      </c>
      <c r="M51" s="226">
        <v>0.2818898137110894</v>
      </c>
      <c r="N51" s="226">
        <v>0.27410668236192598</v>
      </c>
      <c r="O51" s="226">
        <v>0.28640600884034229</v>
      </c>
      <c r="P51" s="226">
        <v>0.31619725594292042</v>
      </c>
      <c r="Q51" s="226">
        <v>0.13347011493814581</v>
      </c>
      <c r="R51" s="226">
        <v>0.1084863684917798</v>
      </c>
      <c r="S51" s="226">
        <v>0.1247758616307168</v>
      </c>
      <c r="T51" s="226">
        <v>0.20543713393830221</v>
      </c>
      <c r="U51" s="226">
        <v>0.21590109211060471</v>
      </c>
      <c r="V51" s="226">
        <v>4.7641324457285077E-2</v>
      </c>
      <c r="W51" s="226">
        <v>4.7472221129855737E-3</v>
      </c>
      <c r="DA51" s="174" t="s">
        <v>1624</v>
      </c>
    </row>
    <row r="52" spans="1:105" ht="12" customHeight="1" x14ac:dyDescent="0.25">
      <c r="A52" s="202" t="s">
        <v>95</v>
      </c>
      <c r="B52" s="226">
        <v>0.1236184716962784</v>
      </c>
      <c r="C52" s="226">
        <v>0.1904233975053414</v>
      </c>
      <c r="D52" s="226">
        <v>6.9051452948038647E-2</v>
      </c>
      <c r="E52" s="226">
        <v>7.1492968562067244E-2</v>
      </c>
      <c r="F52" s="226">
        <v>6.8303460530746402E-2</v>
      </c>
      <c r="G52" s="226">
        <v>6.6675363281421179E-2</v>
      </c>
      <c r="H52" s="226">
        <v>8.354273939663974E-2</v>
      </c>
      <c r="I52" s="226">
        <v>0.15123193882924221</v>
      </c>
      <c r="J52" s="226">
        <v>0.1899163311883233</v>
      </c>
      <c r="K52" s="226">
        <v>0.1410480853606404</v>
      </c>
      <c r="L52" s="226">
        <v>0.1201853862175248</v>
      </c>
      <c r="M52" s="226">
        <v>0.1358265188299114</v>
      </c>
      <c r="N52" s="226">
        <v>0.1122466864691614</v>
      </c>
      <c r="O52" s="226">
        <v>0.19938153173430381</v>
      </c>
      <c r="P52" s="226">
        <v>0.1433412130126899</v>
      </c>
      <c r="Q52" s="226">
        <v>5.3306522108324823E-2</v>
      </c>
      <c r="R52" s="226">
        <v>3.5078755103059057E-2</v>
      </c>
      <c r="S52" s="226">
        <v>5.5941130445410693E-2</v>
      </c>
      <c r="T52" s="226">
        <v>7.9926598709531976E-2</v>
      </c>
      <c r="U52" s="226">
        <v>8.2910106528562427E-2</v>
      </c>
      <c r="V52" s="226">
        <v>7.1840913566393631E-3</v>
      </c>
      <c r="W52" s="226">
        <v>4.8794831337768192E-4</v>
      </c>
      <c r="DA52" s="174" t="s">
        <v>1625</v>
      </c>
    </row>
    <row r="53" spans="1:105" ht="12" customHeight="1" x14ac:dyDescent="0.25">
      <c r="A53" s="56" t="s">
        <v>96</v>
      </c>
      <c r="B53" s="262">
        <v>0.23064780015322331</v>
      </c>
      <c r="C53" s="262">
        <v>0.35189414184151452</v>
      </c>
      <c r="D53" s="262">
        <v>0.15238913920988259</v>
      </c>
      <c r="E53" s="262">
        <v>0.1722991527333031</v>
      </c>
      <c r="F53" s="262">
        <v>0.1607588952221877</v>
      </c>
      <c r="G53" s="262">
        <v>0.1536916827915672</v>
      </c>
      <c r="H53" s="262">
        <v>0.19202170375417441</v>
      </c>
      <c r="I53" s="262">
        <v>0.29723828147613479</v>
      </c>
      <c r="J53" s="262">
        <v>0.35943474164875422</v>
      </c>
      <c r="K53" s="262">
        <v>0.3023392096845538</v>
      </c>
      <c r="L53" s="262">
        <v>0.2630991506500816</v>
      </c>
      <c r="M53" s="262">
        <v>0.27579471798818378</v>
      </c>
      <c r="N53" s="262">
        <v>0.24585644710912191</v>
      </c>
      <c r="O53" s="262">
        <v>0.34277027736605231</v>
      </c>
      <c r="P53" s="262">
        <v>0.29856766442390442</v>
      </c>
      <c r="Q53" s="262">
        <v>0.114731978428135</v>
      </c>
      <c r="R53" s="262">
        <v>8.5359306527859724E-2</v>
      </c>
      <c r="S53" s="262">
        <v>0.1140292188661622</v>
      </c>
      <c r="T53" s="262">
        <v>0.17823340663371151</v>
      </c>
      <c r="U53" s="262">
        <v>0.19341628322578569</v>
      </c>
      <c r="V53" s="262">
        <v>3.6260688425316212E-2</v>
      </c>
      <c r="W53" s="262">
        <v>3.451170356414705E-3</v>
      </c>
      <c r="DA53" s="68" t="s">
        <v>1626</v>
      </c>
    </row>
    <row r="54" spans="1:105" ht="12" customHeight="1" x14ac:dyDescent="0.25">
      <c r="A54" s="37" t="s">
        <v>160</v>
      </c>
      <c r="B54" s="228">
        <v>2.4702632663617531E-2</v>
      </c>
      <c r="C54" s="228">
        <v>3.043297902070586E-2</v>
      </c>
      <c r="D54" s="228">
        <v>1.0706631099555769E-2</v>
      </c>
      <c r="E54" s="228">
        <v>8.3230562511639652E-3</v>
      </c>
      <c r="F54" s="228">
        <v>1.03469230970009E-2</v>
      </c>
      <c r="G54" s="228">
        <v>8.3000293150429262E-3</v>
      </c>
      <c r="H54" s="228">
        <v>9.8018647855878556E-3</v>
      </c>
      <c r="I54" s="228">
        <v>3.115729302151499E-2</v>
      </c>
      <c r="J54" s="228">
        <v>3.6830349227405947E-2</v>
      </c>
      <c r="K54" s="228">
        <v>7.553735742177093E-3</v>
      </c>
      <c r="L54" s="228">
        <v>1.123490641774748E-2</v>
      </c>
      <c r="M54" s="228">
        <v>1.4156147226319259E-2</v>
      </c>
      <c r="N54" s="228">
        <v>5.0337697209803392E-3</v>
      </c>
      <c r="O54" s="228">
        <v>1.065403217725708E-2</v>
      </c>
      <c r="P54" s="228">
        <v>7.4066643161367482E-3</v>
      </c>
      <c r="Q54" s="228">
        <v>2.735316194402408E-3</v>
      </c>
      <c r="R54" s="228">
        <v>1.4509850851841619E-3</v>
      </c>
      <c r="S54" s="228">
        <v>3.3484015608439498E-3</v>
      </c>
      <c r="T54" s="228">
        <v>3.6361032469352421E-3</v>
      </c>
      <c r="U54" s="228">
        <v>9.3176549065311328E-4</v>
      </c>
      <c r="V54" s="228">
        <v>4.0078257210169614E-6</v>
      </c>
      <c r="W54" s="228">
        <v>6.5484845834641094E-8</v>
      </c>
      <c r="DA54" s="69" t="s">
        <v>1627</v>
      </c>
    </row>
    <row r="55" spans="1:105" ht="12" customHeight="1" x14ac:dyDescent="0.25">
      <c r="A55" s="37" t="s">
        <v>162</v>
      </c>
      <c r="B55" s="228">
        <v>0.15063329754608001</v>
      </c>
      <c r="C55" s="228">
        <v>0.27608945186574069</v>
      </c>
      <c r="D55" s="228">
        <v>6.1917900060203777E-2</v>
      </c>
      <c r="E55" s="228">
        <v>5.9069787424958338E-2</v>
      </c>
      <c r="F55" s="228">
        <v>5.6174129688076113E-2</v>
      </c>
      <c r="G55" s="228">
        <v>5.616349402169464E-2</v>
      </c>
      <c r="H55" s="228">
        <v>7.1570281281076592E-2</v>
      </c>
      <c r="I55" s="228">
        <v>0.14679712529926389</v>
      </c>
      <c r="J55" s="228">
        <v>0.1877832639021294</v>
      </c>
      <c r="K55" s="228">
        <v>0.1314094418594724</v>
      </c>
      <c r="L55" s="228">
        <v>0.1113822649519953</v>
      </c>
      <c r="M55" s="228">
        <v>0.14201404449289531</v>
      </c>
      <c r="N55" s="228">
        <v>0.11489922873465069</v>
      </c>
      <c r="O55" s="228">
        <v>0.24142516254260271</v>
      </c>
      <c r="P55" s="228">
        <v>0.1361938243287576</v>
      </c>
      <c r="Q55" s="228">
        <v>4.6487621718144002E-2</v>
      </c>
      <c r="R55" s="228">
        <v>2.7845228700948702E-2</v>
      </c>
      <c r="S55" s="228">
        <v>5.4898389729672002E-2</v>
      </c>
      <c r="T55" s="228">
        <v>6.8341769558124321E-2</v>
      </c>
      <c r="U55" s="228">
        <v>5.6881282898586343E-2</v>
      </c>
      <c r="V55" s="228">
        <v>1.396520260158827E-3</v>
      </c>
      <c r="W55" s="228">
        <v>3.4672805938847231E-5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1630</v>
      </c>
    </row>
    <row r="58" spans="1:105" ht="12" customHeight="1" x14ac:dyDescent="0.25">
      <c r="A58" s="37" t="s">
        <v>38</v>
      </c>
      <c r="B58" s="228">
        <v>5.5311869943525778E-2</v>
      </c>
      <c r="C58" s="228">
        <v>4.537171095506784E-2</v>
      </c>
      <c r="D58" s="228">
        <v>7.9764608050123073E-2</v>
      </c>
      <c r="E58" s="228">
        <v>0.1049063090571808</v>
      </c>
      <c r="F58" s="228">
        <v>9.4237842437110739E-2</v>
      </c>
      <c r="G58" s="228">
        <v>8.9228159454829661E-2</v>
      </c>
      <c r="H58" s="228">
        <v>0.11064955768750991</v>
      </c>
      <c r="I58" s="228">
        <v>0.119283863155356</v>
      </c>
      <c r="J58" s="228">
        <v>0.13482112851921879</v>
      </c>
      <c r="K58" s="228">
        <v>0.1633760320829043</v>
      </c>
      <c r="L58" s="228">
        <v>0.14048197928033879</v>
      </c>
      <c r="M58" s="228">
        <v>0.1196245262689692</v>
      </c>
      <c r="N58" s="228">
        <v>0.12592344865349089</v>
      </c>
      <c r="O58" s="228">
        <v>9.0691082646192495E-2</v>
      </c>
      <c r="P58" s="228">
        <v>0.15496717577901009</v>
      </c>
      <c r="Q58" s="228">
        <v>6.5509040515588618E-2</v>
      </c>
      <c r="R58" s="228">
        <v>5.6063092741726869E-2</v>
      </c>
      <c r="S58" s="228">
        <v>5.5782427575646241E-2</v>
      </c>
      <c r="T58" s="228">
        <v>0.10625553382865199</v>
      </c>
      <c r="U58" s="228">
        <v>0.13560323483654621</v>
      </c>
      <c r="V58" s="228">
        <v>3.4860160339436369E-2</v>
      </c>
      <c r="W58" s="228">
        <v>3.416432065630024E-3</v>
      </c>
      <c r="DA58" s="69" t="s">
        <v>1631</v>
      </c>
    </row>
    <row r="59" spans="1:105" ht="12" customHeight="1" x14ac:dyDescent="0.25">
      <c r="A59" s="57" t="s">
        <v>1498</v>
      </c>
      <c r="B59" s="263">
        <v>0.70024026554024665</v>
      </c>
      <c r="C59" s="263">
        <v>0.85655978057859294</v>
      </c>
      <c r="D59" s="263">
        <v>0.62908691632850677</v>
      </c>
      <c r="E59" s="263">
        <v>0.77064640553269248</v>
      </c>
      <c r="F59" s="263">
        <v>0.71415881036587636</v>
      </c>
      <c r="G59" s="263">
        <v>0.65564657782752545</v>
      </c>
      <c r="H59" s="263">
        <v>0.8172963568560585</v>
      </c>
      <c r="I59" s="263">
        <v>1.0673970432808719</v>
      </c>
      <c r="J59" s="263">
        <v>1.2211842312539629</v>
      </c>
      <c r="K59" s="263">
        <v>1.170951629822907</v>
      </c>
      <c r="L59" s="263">
        <v>1.0543510084485199</v>
      </c>
      <c r="M59" s="263">
        <v>1.020918552558931</v>
      </c>
      <c r="N59" s="263">
        <v>0.9927304350574323</v>
      </c>
      <c r="O59" s="263">
        <v>1.037274827848665</v>
      </c>
      <c r="P59" s="263">
        <v>1.145169598753943</v>
      </c>
      <c r="Q59" s="263">
        <v>0.48338786974467179</v>
      </c>
      <c r="R59" s="263">
        <v>0.3929043935107101</v>
      </c>
      <c r="S59" s="263">
        <v>0.4518999476188364</v>
      </c>
      <c r="T59" s="263">
        <v>0.7440303665499064</v>
      </c>
      <c r="U59" s="263">
        <v>0.78192761757385909</v>
      </c>
      <c r="V59" s="263">
        <v>0.17254228298143179</v>
      </c>
      <c r="W59" s="263">
        <v>1.719298425317424E-2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2.7668151846616711</v>
      </c>
      <c r="C60" s="263">
        <f t="shared" si="1"/>
        <v>4.34050623060529</v>
      </c>
      <c r="D60" s="263">
        <f t="shared" si="1"/>
        <v>1.473036815763656</v>
      </c>
      <c r="E60" s="263">
        <f t="shared" si="1"/>
        <v>1.535210131379197</v>
      </c>
      <c r="F60" s="263">
        <f t="shared" si="1"/>
        <v>1.5092582230636227</v>
      </c>
      <c r="G60" s="263">
        <f t="shared" si="1"/>
        <v>1.4680598392093733</v>
      </c>
      <c r="H60" s="263">
        <f t="shared" si="1"/>
        <v>1.8395856143782594</v>
      </c>
      <c r="I60" s="263">
        <f t="shared" si="1"/>
        <v>3.3805178281034993</v>
      </c>
      <c r="J60" s="263">
        <f t="shared" si="1"/>
        <v>4.3365539597779907</v>
      </c>
      <c r="K60" s="263">
        <f t="shared" si="1"/>
        <v>3.0714749825091734</v>
      </c>
      <c r="L60" s="263">
        <f t="shared" si="1"/>
        <v>2.5787665925908176</v>
      </c>
      <c r="M60" s="263">
        <f t="shared" si="1"/>
        <v>2.9758585217314364</v>
      </c>
      <c r="N60" s="263">
        <f t="shared" si="1"/>
        <v>2.4310536639460558</v>
      </c>
      <c r="O60" s="263">
        <f t="shared" si="1"/>
        <v>4.2660296291279636</v>
      </c>
      <c r="P60" s="263">
        <f t="shared" si="1"/>
        <v>3.0623216499193058</v>
      </c>
      <c r="Q60" s="263">
        <f t="shared" si="1"/>
        <v>1.1277104163916742</v>
      </c>
      <c r="R60" s="263">
        <f t="shared" si="1"/>
        <v>0.75583168769771214</v>
      </c>
      <c r="S60" s="263">
        <f t="shared" si="1"/>
        <v>1.2077664389577376</v>
      </c>
      <c r="T60" s="263">
        <f t="shared" si="1"/>
        <v>1.7265490407262731</v>
      </c>
      <c r="U60" s="263">
        <f t="shared" si="1"/>
        <v>1.7641516631999483</v>
      </c>
      <c r="V60" s="263">
        <f t="shared" si="1"/>
        <v>0.13012113988113955</v>
      </c>
      <c r="W60" s="263">
        <f t="shared" si="1"/>
        <v>6.7710241026270671E-3</v>
      </c>
      <c r="DA60" s="70"/>
    </row>
    <row r="61" spans="1:105" ht="12" customHeight="1" x14ac:dyDescent="0.25">
      <c r="A61" s="60" t="s">
        <v>1501</v>
      </c>
      <c r="B61" s="264">
        <v>2.1529179370024658</v>
      </c>
      <c r="C61" s="264">
        <v>3.3951453216897298</v>
      </c>
      <c r="D61" s="264">
        <v>1.1340146273613141</v>
      </c>
      <c r="E61" s="264">
        <v>1.1467228409678869</v>
      </c>
      <c r="F61" s="264">
        <v>1.0954696668748889</v>
      </c>
      <c r="G61" s="264">
        <v>1.0714229527176951</v>
      </c>
      <c r="H61" s="264">
        <v>1.346499939314987</v>
      </c>
      <c r="I61" s="264">
        <v>2.5410198097941068</v>
      </c>
      <c r="J61" s="264">
        <v>3.2135415366601809</v>
      </c>
      <c r="K61" s="264">
        <v>2.3292630495901592</v>
      </c>
      <c r="L61" s="264">
        <v>1.9837522789244071</v>
      </c>
      <c r="M61" s="264">
        <v>2.285301723886505</v>
      </c>
      <c r="N61" s="264">
        <v>1.854204406982052</v>
      </c>
      <c r="O61" s="264">
        <v>3.2515767053129272</v>
      </c>
      <c r="P61" s="264">
        <v>2.346168155981029</v>
      </c>
      <c r="Q61" s="264">
        <v>0.82877193344085198</v>
      </c>
      <c r="R61" s="264">
        <v>0.54137775838950397</v>
      </c>
      <c r="S61" s="264">
        <v>0.89319035055940721</v>
      </c>
      <c r="T61" s="264">
        <v>1.2595703715673361</v>
      </c>
      <c r="U61" s="264">
        <v>1.280532880464474</v>
      </c>
      <c r="V61" s="264">
        <v>8.5352508029927637E-2</v>
      </c>
      <c r="W61" s="264">
        <v>4.264544355258036E-3</v>
      </c>
      <c r="DA61" s="72" t="s">
        <v>1633</v>
      </c>
    </row>
    <row r="62" spans="1:105" ht="12" customHeight="1" x14ac:dyDescent="0.25">
      <c r="A62" s="59" t="s">
        <v>30</v>
      </c>
      <c r="B62" s="232">
        <v>1.653205341206718</v>
      </c>
      <c r="C62" s="232">
        <v>2.5279816092378988</v>
      </c>
      <c r="D62" s="232">
        <v>0.81731492240986525</v>
      </c>
      <c r="E62" s="232">
        <v>0.72630235939970011</v>
      </c>
      <c r="F62" s="232">
        <v>0.72566192630224136</v>
      </c>
      <c r="G62" s="232">
        <v>0.79056950148799188</v>
      </c>
      <c r="H62" s="232">
        <v>0.99989416280524135</v>
      </c>
      <c r="I62" s="232">
        <v>2.1049338008584031</v>
      </c>
      <c r="J62" s="232">
        <v>2.7163324446095372</v>
      </c>
      <c r="K62" s="232">
        <v>1.8718981930743801</v>
      </c>
      <c r="L62" s="232">
        <v>1.487680859207626</v>
      </c>
      <c r="M62" s="232">
        <v>1.7869212192094781</v>
      </c>
      <c r="N62" s="232">
        <v>1.367896119037916</v>
      </c>
      <c r="O62" s="232">
        <v>2.342186520636758</v>
      </c>
      <c r="P62" s="232">
        <v>1.840821316414891</v>
      </c>
      <c r="Q62" s="232">
        <v>0.49796206685215999</v>
      </c>
      <c r="R62" s="232">
        <v>0.27561896606308178</v>
      </c>
      <c r="S62" s="232">
        <v>0.59782084005584635</v>
      </c>
      <c r="T62" s="232">
        <v>0.8579392263324449</v>
      </c>
      <c r="U62" s="232">
        <v>0.99828824750321044</v>
      </c>
      <c r="V62" s="232">
        <v>3.0959432066264721E-2</v>
      </c>
      <c r="W62" s="232">
        <v>0</v>
      </c>
      <c r="DA62" s="71" t="s">
        <v>1634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0</v>
      </c>
      <c r="T63" s="297">
        <v>0</v>
      </c>
      <c r="U63" s="297">
        <v>0</v>
      </c>
      <c r="V63" s="297">
        <v>0</v>
      </c>
      <c r="W63" s="297">
        <v>0</v>
      </c>
      <c r="DA63" s="122" t="s">
        <v>1635</v>
      </c>
    </row>
    <row r="64" spans="1:105" ht="12" customHeight="1" x14ac:dyDescent="0.25">
      <c r="A64" s="59" t="s">
        <v>160</v>
      </c>
      <c r="B64" s="297">
        <v>6.3620224238260165E-2</v>
      </c>
      <c r="C64" s="297">
        <v>7.2456362210312986E-2</v>
      </c>
      <c r="D64" s="297">
        <v>4.3753370040351777E-2</v>
      </c>
      <c r="E64" s="297">
        <v>4.7702457484169528E-2</v>
      </c>
      <c r="F64" s="297">
        <v>5.4848393817461587E-2</v>
      </c>
      <c r="G64" s="297">
        <v>3.4261889920755489E-2</v>
      </c>
      <c r="H64" s="297">
        <v>4.2649406289490863E-2</v>
      </c>
      <c r="I64" s="297">
        <v>7.7891025833601232E-2</v>
      </c>
      <c r="J64" s="297">
        <v>8.0157358458622527E-2</v>
      </c>
      <c r="K64" s="297">
        <v>2.54373483650112E-2</v>
      </c>
      <c r="L64" s="297">
        <v>4.4598158860569663E-2</v>
      </c>
      <c r="M64" s="297">
        <v>4.4358949379944078E-2</v>
      </c>
      <c r="N64" s="297">
        <v>2.0128350093636831E-2</v>
      </c>
      <c r="O64" s="297">
        <v>3.7870238865258803E-2</v>
      </c>
      <c r="P64" s="297">
        <v>2.667060515798161E-2</v>
      </c>
      <c r="Q64" s="297">
        <v>1.880843056744954E-2</v>
      </c>
      <c r="R64" s="297">
        <v>1.3469066022910319E-2</v>
      </c>
      <c r="S64" s="297">
        <v>1.7371803210562722E-2</v>
      </c>
      <c r="T64" s="297">
        <v>2.0761199779997259E-2</v>
      </c>
      <c r="U64" s="297">
        <v>4.6586546883202141E-3</v>
      </c>
      <c r="V64" s="297">
        <v>1.5946151792311611E-4</v>
      </c>
      <c r="W64" s="297">
        <v>8.2358925544155104E-6</v>
      </c>
      <c r="DA64" s="122" t="s">
        <v>1636</v>
      </c>
    </row>
    <row r="65" spans="1:105" ht="12" customHeight="1" x14ac:dyDescent="0.25">
      <c r="A65" s="59" t="s">
        <v>70</v>
      </c>
      <c r="B65" s="297">
        <v>5.7434332447314183E-2</v>
      </c>
      <c r="C65" s="297">
        <v>0.15311952140000679</v>
      </c>
      <c r="D65" s="297">
        <v>2.5973531099873041E-2</v>
      </c>
      <c r="E65" s="297">
        <v>4.2274249606727383E-2</v>
      </c>
      <c r="F65" s="297">
        <v>2.4314057412600749E-2</v>
      </c>
      <c r="G65" s="297">
        <v>2.0304329238492229E-2</v>
      </c>
      <c r="H65" s="297">
        <v>0</v>
      </c>
      <c r="I65" s="297">
        <v>0</v>
      </c>
      <c r="J65" s="297">
        <v>1.8147462599181079E-2</v>
      </c>
      <c r="K65" s="297">
        <v>0</v>
      </c>
      <c r="L65" s="297">
        <v>1.9916664868093341E-2</v>
      </c>
      <c r="M65" s="297">
        <v>1.9669661035111068E-2</v>
      </c>
      <c r="N65" s="297">
        <v>1.7738031724460829E-2</v>
      </c>
      <c r="O65" s="297">
        <v>3.3911947556722617E-2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1637</v>
      </c>
    </row>
    <row r="66" spans="1:105" ht="12" customHeight="1" x14ac:dyDescent="0.25">
      <c r="A66" s="59" t="s">
        <v>162</v>
      </c>
      <c r="B66" s="297">
        <v>0.37865803911017359</v>
      </c>
      <c r="C66" s="297">
        <v>0.64158782884151155</v>
      </c>
      <c r="D66" s="297">
        <v>0.24697280381122361</v>
      </c>
      <c r="E66" s="297">
        <v>0.3304437744772899</v>
      </c>
      <c r="F66" s="297">
        <v>0.29064528934258499</v>
      </c>
      <c r="G66" s="297">
        <v>0.22628723207045551</v>
      </c>
      <c r="H66" s="297">
        <v>0.30395637022025529</v>
      </c>
      <c r="I66" s="297">
        <v>0.3581949831021029</v>
      </c>
      <c r="J66" s="297">
        <v>0.39890427099284048</v>
      </c>
      <c r="K66" s="297">
        <v>0.43192750815076719</v>
      </c>
      <c r="L66" s="297">
        <v>0.43155659598811752</v>
      </c>
      <c r="M66" s="297">
        <v>0.43435189426197152</v>
      </c>
      <c r="N66" s="297">
        <v>0.44844190612603851</v>
      </c>
      <c r="O66" s="297">
        <v>0.83760799825418752</v>
      </c>
      <c r="P66" s="297">
        <v>0.47867623440815638</v>
      </c>
      <c r="Q66" s="297">
        <v>0.31200143602124242</v>
      </c>
      <c r="R66" s="297">
        <v>0.25228972630351182</v>
      </c>
      <c r="S66" s="297">
        <v>0.27799770729299811</v>
      </c>
      <c r="T66" s="297">
        <v>0.38086994545489372</v>
      </c>
      <c r="U66" s="297">
        <v>0.27758597827294318</v>
      </c>
      <c r="V66" s="297">
        <v>5.4233614445739799E-2</v>
      </c>
      <c r="W66" s="297">
        <v>4.2563084627036214E-3</v>
      </c>
      <c r="DA66" s="122" t="s">
        <v>1638</v>
      </c>
    </row>
    <row r="67" spans="1:105" ht="12" customHeight="1" x14ac:dyDescent="0.25">
      <c r="A67" s="60" t="s">
        <v>1508</v>
      </c>
      <c r="B67" s="264">
        <v>0.6138972476592055</v>
      </c>
      <c r="C67" s="264">
        <v>0.94536090891556013</v>
      </c>
      <c r="D67" s="264">
        <v>0.33902218840234188</v>
      </c>
      <c r="E67" s="264">
        <v>0.38848729041131019</v>
      </c>
      <c r="F67" s="264">
        <v>0.41378855618873378</v>
      </c>
      <c r="G67" s="264">
        <v>0.39663688649167822</v>
      </c>
      <c r="H67" s="264">
        <v>0.49308567506327228</v>
      </c>
      <c r="I67" s="264">
        <v>0.83949801830939252</v>
      </c>
      <c r="J67" s="264">
        <v>1.12301242311781</v>
      </c>
      <c r="K67" s="264">
        <v>0.74221193291901422</v>
      </c>
      <c r="L67" s="264">
        <v>0.59501431366641044</v>
      </c>
      <c r="M67" s="264">
        <v>0.69055679784493151</v>
      </c>
      <c r="N67" s="264">
        <v>0.57684925696400391</v>
      </c>
      <c r="O67" s="264">
        <v>1.0144529238150359</v>
      </c>
      <c r="P67" s="264">
        <v>0.71615349393827665</v>
      </c>
      <c r="Q67" s="264">
        <v>0.2989384829508222</v>
      </c>
      <c r="R67" s="264">
        <v>0.2144539293082082</v>
      </c>
      <c r="S67" s="264">
        <v>0.3145760883983304</v>
      </c>
      <c r="T67" s="264">
        <v>0.46697866915893699</v>
      </c>
      <c r="U67" s="264">
        <v>0.48361878273547432</v>
      </c>
      <c r="V67" s="264">
        <v>4.476863185121191E-2</v>
      </c>
      <c r="W67" s="264">
        <v>2.5064797473690311E-3</v>
      </c>
      <c r="DA67" s="72" t="s">
        <v>1639</v>
      </c>
    </row>
    <row r="68" spans="1:105" ht="12" customHeight="1" x14ac:dyDescent="0.25">
      <c r="A68" s="147" t="s">
        <v>30</v>
      </c>
      <c r="B68" s="231">
        <v>0.3621712471851164</v>
      </c>
      <c r="C68" s="231">
        <v>0.56371323515816263</v>
      </c>
      <c r="D68" s="231">
        <v>0.171427084086237</v>
      </c>
      <c r="E68" s="231">
        <v>0.13724869483078489</v>
      </c>
      <c r="F68" s="231">
        <v>0.1249990199355783</v>
      </c>
      <c r="G68" s="231">
        <v>0.1389575401676999</v>
      </c>
      <c r="H68" s="231">
        <v>0.17742565832898011</v>
      </c>
      <c r="I68" s="231">
        <v>0.41058632635518938</v>
      </c>
      <c r="J68" s="231">
        <v>0.50727876338293609</v>
      </c>
      <c r="K68" s="231">
        <v>0.37711265427468887</v>
      </c>
      <c r="L68" s="231">
        <v>0.31411142989797852</v>
      </c>
      <c r="M68" s="231">
        <v>0.37581413499615729</v>
      </c>
      <c r="N68" s="231">
        <v>0.28023483588511172</v>
      </c>
      <c r="O68" s="231">
        <v>0.2812945466877525</v>
      </c>
      <c r="P68" s="231">
        <v>0.32271631087900121</v>
      </c>
      <c r="Q68" s="231">
        <v>5.6990574633877432E-2</v>
      </c>
      <c r="R68" s="231">
        <v>3.1172554197621351E-2</v>
      </c>
      <c r="S68" s="231">
        <v>7.195685449187994E-2</v>
      </c>
      <c r="T68" s="231">
        <v>0.1075767058203736</v>
      </c>
      <c r="U68" s="231">
        <v>0.12833387715621691</v>
      </c>
      <c r="V68" s="231">
        <v>2.9031586620088222E-3</v>
      </c>
      <c r="W68" s="231">
        <v>0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1642</v>
      </c>
    </row>
    <row r="71" spans="1:105" ht="12" customHeight="1" x14ac:dyDescent="0.25">
      <c r="A71" s="147" t="s">
        <v>160</v>
      </c>
      <c r="B71" s="231">
        <v>1.434402965016794E-2</v>
      </c>
      <c r="C71" s="231">
        <v>1.6628369138572172E-2</v>
      </c>
      <c r="D71" s="231">
        <v>9.4447470072189822E-3</v>
      </c>
      <c r="E71" s="231">
        <v>9.2772728837453786E-3</v>
      </c>
      <c r="F71" s="231">
        <v>9.7235531990601063E-3</v>
      </c>
      <c r="G71" s="231">
        <v>6.1978660614010377E-3</v>
      </c>
      <c r="H71" s="231">
        <v>7.7886859339151701E-3</v>
      </c>
      <c r="I71" s="231">
        <v>1.5636598086828761E-2</v>
      </c>
      <c r="J71" s="231">
        <v>1.540621545533994E-2</v>
      </c>
      <c r="K71" s="231">
        <v>5.2741141862658186E-3</v>
      </c>
      <c r="L71" s="231">
        <v>9.6912479362030648E-3</v>
      </c>
      <c r="M71" s="231">
        <v>9.6014708118109891E-3</v>
      </c>
      <c r="N71" s="231">
        <v>4.2439082995529504E-3</v>
      </c>
      <c r="O71" s="231">
        <v>4.6808711856842914E-3</v>
      </c>
      <c r="P71" s="231">
        <v>4.8120591974542852E-3</v>
      </c>
      <c r="Q71" s="231">
        <v>2.2153795536323639E-3</v>
      </c>
      <c r="R71" s="231">
        <v>1.567796104733478E-3</v>
      </c>
      <c r="S71" s="231">
        <v>2.1519631526148268E-3</v>
      </c>
      <c r="T71" s="231">
        <v>2.6791866705253051E-3</v>
      </c>
      <c r="U71" s="231">
        <v>6.1636034167610444E-4</v>
      </c>
      <c r="V71" s="231">
        <v>1.5389428415481951E-5</v>
      </c>
      <c r="W71" s="231">
        <v>8.176727603272156E-7</v>
      </c>
      <c r="DA71" s="73" t="s">
        <v>1643</v>
      </c>
    </row>
    <row r="72" spans="1:105" ht="12" customHeight="1" x14ac:dyDescent="0.25">
      <c r="A72" s="147" t="s">
        <v>70</v>
      </c>
      <c r="B72" s="231">
        <v>1.2554081572286069E-2</v>
      </c>
      <c r="C72" s="231">
        <v>3.4067564273942287E-2</v>
      </c>
      <c r="D72" s="231">
        <v>5.4355964372413846E-3</v>
      </c>
      <c r="E72" s="231">
        <v>7.9706341431907551E-3</v>
      </c>
      <c r="F72" s="231">
        <v>4.1788415870548119E-3</v>
      </c>
      <c r="G72" s="231">
        <v>3.5608764714586561E-3</v>
      </c>
      <c r="H72" s="231">
        <v>0</v>
      </c>
      <c r="I72" s="231">
        <v>0</v>
      </c>
      <c r="J72" s="231">
        <v>3.3814725800644912E-3</v>
      </c>
      <c r="K72" s="231">
        <v>0</v>
      </c>
      <c r="L72" s="231">
        <v>4.1958193336728714E-3</v>
      </c>
      <c r="M72" s="231">
        <v>4.127535147065705E-3</v>
      </c>
      <c r="N72" s="231">
        <v>3.6257731689746538E-3</v>
      </c>
      <c r="O72" s="231">
        <v>4.063673128184361E-3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1644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1645</v>
      </c>
    </row>
    <row r="74" spans="1:105" ht="12" customHeight="1" x14ac:dyDescent="0.25">
      <c r="A74" s="147" t="s">
        <v>162</v>
      </c>
      <c r="B74" s="231">
        <v>8.3579006578611559E-2</v>
      </c>
      <c r="C74" s="231">
        <v>0.14414623131801529</v>
      </c>
      <c r="D74" s="231">
        <v>5.2191766483921903E-2</v>
      </c>
      <c r="E74" s="231">
        <v>6.2914564798628808E-2</v>
      </c>
      <c r="F74" s="231">
        <v>5.0442710313341688E-2</v>
      </c>
      <c r="G74" s="231">
        <v>4.0074209658892399E-2</v>
      </c>
      <c r="H74" s="231">
        <v>5.4342109873443852E-2</v>
      </c>
      <c r="I74" s="231">
        <v>7.0396066548736494E-2</v>
      </c>
      <c r="J74" s="231">
        <v>7.5057708451578095E-2</v>
      </c>
      <c r="K74" s="231">
        <v>8.7672340126418807E-2</v>
      </c>
      <c r="L74" s="231">
        <v>9.1806742430473848E-2</v>
      </c>
      <c r="M74" s="231">
        <v>9.2039082096095237E-2</v>
      </c>
      <c r="N74" s="231">
        <v>9.256313348828607E-2</v>
      </c>
      <c r="O74" s="231">
        <v>0.1013546097022255</v>
      </c>
      <c r="P74" s="231">
        <v>8.4550075893925727E-2</v>
      </c>
      <c r="Q74" s="231">
        <v>3.5977105718175258E-2</v>
      </c>
      <c r="R74" s="231">
        <v>2.8749196378049621E-2</v>
      </c>
      <c r="S74" s="231">
        <v>3.3713604557970581E-2</v>
      </c>
      <c r="T74" s="231">
        <v>4.8117302728233648E-2</v>
      </c>
      <c r="U74" s="231">
        <v>3.5953877625326702E-2</v>
      </c>
      <c r="V74" s="231">
        <v>5.1240008107981813E-3</v>
      </c>
      <c r="W74" s="231">
        <v>4.1369092776594928E-4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3.3590259464317302E-3</v>
      </c>
      <c r="C76" s="231">
        <v>5.0867672172388656E-3</v>
      </c>
      <c r="D76" s="231">
        <v>2.7669461327222938E-3</v>
      </c>
      <c r="E76" s="231">
        <v>1.9528227268012649E-3</v>
      </c>
      <c r="F76" s="231">
        <v>1.173100835307504E-3</v>
      </c>
      <c r="G76" s="231">
        <v>1.2239206254481779E-3</v>
      </c>
      <c r="H76" s="231">
        <v>1.928142213335884E-3</v>
      </c>
      <c r="I76" s="231">
        <v>2.9015587568171249E-3</v>
      </c>
      <c r="J76" s="231">
        <v>3.3302874438801621E-3</v>
      </c>
      <c r="K76" s="231">
        <v>2.286918375634149E-3</v>
      </c>
      <c r="L76" s="231">
        <v>1.4151847183272791E-3</v>
      </c>
      <c r="M76" s="231">
        <v>9.6735020705480935E-4</v>
      </c>
      <c r="N76" s="231">
        <v>9.4933149804277475E-4</v>
      </c>
      <c r="O76" s="231">
        <v>0.40602861322154532</v>
      </c>
      <c r="P76" s="231">
        <v>9.9673720464016985E-2</v>
      </c>
      <c r="Q76" s="231">
        <v>7.9326902460473664E-2</v>
      </c>
      <c r="R76" s="231">
        <v>3.6786990024461258E-2</v>
      </c>
      <c r="S76" s="231">
        <v>7.7982279684832304E-2</v>
      </c>
      <c r="T76" s="231">
        <v>8.5348279969057333E-2</v>
      </c>
      <c r="U76" s="231">
        <v>8.3594818998324716E-2</v>
      </c>
      <c r="V76" s="231">
        <v>2.458399152903508E-3</v>
      </c>
      <c r="W76" s="231">
        <v>6.9800189103605246E-6</v>
      </c>
      <c r="DA76" s="73" t="s">
        <v>1648</v>
      </c>
    </row>
    <row r="77" spans="1:105" ht="12" customHeight="1" x14ac:dyDescent="0.25">
      <c r="A77" s="147" t="s">
        <v>79</v>
      </c>
      <c r="B77" s="231">
        <v>0.13788985672659179</v>
      </c>
      <c r="C77" s="231">
        <v>0.18171874180962891</v>
      </c>
      <c r="D77" s="231">
        <v>9.7756048255000325E-2</v>
      </c>
      <c r="E77" s="231">
        <v>0.16912330102815909</v>
      </c>
      <c r="F77" s="231">
        <v>0.2232713303183915</v>
      </c>
      <c r="G77" s="231">
        <v>0.20662247350677801</v>
      </c>
      <c r="H77" s="231">
        <v>0.25160107871359733</v>
      </c>
      <c r="I77" s="231">
        <v>0.33997746856182071</v>
      </c>
      <c r="J77" s="231">
        <v>0.51855797580401097</v>
      </c>
      <c r="K77" s="231">
        <v>0.26986590595600651</v>
      </c>
      <c r="L77" s="231">
        <v>0.17379388934975479</v>
      </c>
      <c r="M77" s="231">
        <v>0.20800722458674739</v>
      </c>
      <c r="N77" s="231">
        <v>0.19523227462403581</v>
      </c>
      <c r="O77" s="231">
        <v>0.21703060988964379</v>
      </c>
      <c r="P77" s="231">
        <v>0.2044013275038784</v>
      </c>
      <c r="Q77" s="231">
        <v>0.1244285205846635</v>
      </c>
      <c r="R77" s="231">
        <v>0.11617739260334251</v>
      </c>
      <c r="S77" s="231">
        <v>0.12877138651103279</v>
      </c>
      <c r="T77" s="231">
        <v>0.22325719397074709</v>
      </c>
      <c r="U77" s="231">
        <v>0.23511984861392979</v>
      </c>
      <c r="V77" s="231">
        <v>3.4267683797085911E-2</v>
      </c>
      <c r="W77" s="231">
        <v>2.084991127932393E-3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17.57185759063232</v>
      </c>
      <c r="C79" s="263">
        <f t="shared" si="2"/>
        <v>27.328821217023577</v>
      </c>
      <c r="D79" s="263">
        <f t="shared" si="2"/>
        <v>9.4514530454668115</v>
      </c>
      <c r="E79" s="263">
        <f t="shared" si="2"/>
        <v>9.5428700044587167</v>
      </c>
      <c r="F79" s="263">
        <f t="shared" si="2"/>
        <v>9.1395929424853595</v>
      </c>
      <c r="G79" s="263">
        <f t="shared" si="2"/>
        <v>9.0139711445261703</v>
      </c>
      <c r="H79" s="263">
        <f t="shared" si="2"/>
        <v>11.31810657320335</v>
      </c>
      <c r="I79" s="263">
        <f t="shared" si="2"/>
        <v>21.210657237206803</v>
      </c>
      <c r="J79" s="263">
        <f t="shared" si="2"/>
        <v>26.777212970920068</v>
      </c>
      <c r="K79" s="263">
        <f t="shared" si="2"/>
        <v>19.524943736223477</v>
      </c>
      <c r="L79" s="263">
        <f t="shared" si="2"/>
        <v>16.53485530766687</v>
      </c>
      <c r="M79" s="263">
        <f t="shared" si="2"/>
        <v>18.954092988179987</v>
      </c>
      <c r="N79" s="263">
        <f t="shared" si="2"/>
        <v>15.408200573674089</v>
      </c>
      <c r="O79" s="263">
        <f t="shared" si="2"/>
        <v>28.929979410358445</v>
      </c>
      <c r="P79" s="263">
        <f t="shared" si="2"/>
        <v>19.968044673522286</v>
      </c>
      <c r="Q79" s="263">
        <f t="shared" si="2"/>
        <v>7.3743545866818394</v>
      </c>
      <c r="R79" s="263">
        <f t="shared" si="2"/>
        <v>4.6895153732451922</v>
      </c>
      <c r="S79" s="263">
        <f t="shared" si="2"/>
        <v>7.7979654513394623</v>
      </c>
      <c r="T79" s="263">
        <f t="shared" si="2"/>
        <v>10.947162886082307</v>
      </c>
      <c r="U79" s="263">
        <f t="shared" si="2"/>
        <v>11.372252335640397</v>
      </c>
      <c r="V79" s="263">
        <f t="shared" si="2"/>
        <v>0.80611078868087349</v>
      </c>
      <c r="W79" s="263">
        <f t="shared" si="2"/>
        <v>4.6113319813046838E-2</v>
      </c>
      <c r="DA79" s="70"/>
    </row>
    <row r="80" spans="1:105" ht="12" customHeight="1" x14ac:dyDescent="0.25">
      <c r="A80" s="60" t="s">
        <v>1523</v>
      </c>
      <c r="B80" s="264">
        <v>16.820000410658992</v>
      </c>
      <c r="C80" s="264">
        <v>26.40912171844143</v>
      </c>
      <c r="D80" s="264">
        <v>8.7759941520769047</v>
      </c>
      <c r="E80" s="264">
        <v>8.7154168262651375</v>
      </c>
      <c r="F80" s="264">
        <v>8.3727912379296612</v>
      </c>
      <c r="G80" s="264">
        <v>8.3099947933744023</v>
      </c>
      <c r="H80" s="264">
        <v>10.440564728913399</v>
      </c>
      <c r="I80" s="264">
        <v>20.064578997541648</v>
      </c>
      <c r="J80" s="264">
        <v>25.46601140551147</v>
      </c>
      <c r="K80" s="264">
        <v>18.267677575437091</v>
      </c>
      <c r="L80" s="264">
        <v>15.40278476713241</v>
      </c>
      <c r="M80" s="264">
        <v>17.857919315109061</v>
      </c>
      <c r="N80" s="264">
        <v>14.34229285298607</v>
      </c>
      <c r="O80" s="264">
        <v>27.816243789454202</v>
      </c>
      <c r="P80" s="264">
        <v>18.73846101848061</v>
      </c>
      <c r="Q80" s="264">
        <v>6.8553346752816502</v>
      </c>
      <c r="R80" s="264">
        <v>4.2676487599675594</v>
      </c>
      <c r="S80" s="264">
        <v>7.3127545359336477</v>
      </c>
      <c r="T80" s="264">
        <v>10.148287698896169</v>
      </c>
      <c r="U80" s="264">
        <v>10.53268637175117</v>
      </c>
      <c r="V80" s="264">
        <v>0.62084987083220777</v>
      </c>
      <c r="W80" s="264">
        <v>2.765298656450919E-2</v>
      </c>
      <c r="DA80" s="72" t="s">
        <v>1651</v>
      </c>
    </row>
    <row r="81" spans="1:105" ht="12" customHeight="1" x14ac:dyDescent="0.25">
      <c r="A81" s="59" t="s">
        <v>30</v>
      </c>
      <c r="B81" s="232">
        <v>13.41079413383394</v>
      </c>
      <c r="C81" s="232">
        <v>20.51278224915545</v>
      </c>
      <c r="D81" s="232">
        <v>6.6018518922043663</v>
      </c>
      <c r="E81" s="232">
        <v>5.8800323921170401</v>
      </c>
      <c r="F81" s="232">
        <v>5.8896393747062854</v>
      </c>
      <c r="G81" s="232">
        <v>6.4144739507138064</v>
      </c>
      <c r="H81" s="232">
        <v>8.1017484368544554</v>
      </c>
      <c r="I81" s="232">
        <v>17.091031739234651</v>
      </c>
      <c r="J81" s="232">
        <v>22.062418240558159</v>
      </c>
      <c r="K81" s="232">
        <v>15.21470310362311</v>
      </c>
      <c r="L81" s="232">
        <v>12.10771399344919</v>
      </c>
      <c r="M81" s="232">
        <v>14.56061017053489</v>
      </c>
      <c r="N81" s="232">
        <v>11.1409538382375</v>
      </c>
      <c r="O81" s="232">
        <v>10.35174497876584</v>
      </c>
      <c r="P81" s="232">
        <v>12.38094708879693</v>
      </c>
      <c r="Q81" s="232">
        <v>2.3989954558217979</v>
      </c>
      <c r="R81" s="232">
        <v>1.474502229576083</v>
      </c>
      <c r="S81" s="232">
        <v>3.0119769468195998</v>
      </c>
      <c r="T81" s="232">
        <v>4.7645145861930613</v>
      </c>
      <c r="U81" s="232">
        <v>5.705864376601383</v>
      </c>
      <c r="V81" s="232">
        <v>0.19391203680947239</v>
      </c>
      <c r="W81" s="232">
        <v>0</v>
      </c>
      <c r="DA81" s="71" t="s">
        <v>1652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0</v>
      </c>
      <c r="T82" s="297">
        <v>0</v>
      </c>
      <c r="U82" s="297">
        <v>0</v>
      </c>
      <c r="V82" s="297">
        <v>0</v>
      </c>
      <c r="W82" s="297">
        <v>0</v>
      </c>
      <c r="DA82" s="122" t="s">
        <v>1653</v>
      </c>
    </row>
    <row r="83" spans="1:105" ht="12" customHeight="1" x14ac:dyDescent="0.25">
      <c r="A83" s="59" t="s">
        <v>160</v>
      </c>
      <c r="B83" s="297">
        <v>0.44996019172174623</v>
      </c>
      <c r="C83" s="297">
        <v>0.51259974645749928</v>
      </c>
      <c r="D83" s="297">
        <v>0.30813360138109053</v>
      </c>
      <c r="E83" s="297">
        <v>0.3367086071918009</v>
      </c>
      <c r="F83" s="297">
        <v>0.38812309152800573</v>
      </c>
      <c r="G83" s="297">
        <v>0.24237259160626451</v>
      </c>
      <c r="H83" s="297">
        <v>0.30129291025899002</v>
      </c>
      <c r="I83" s="297">
        <v>0.55140216100827388</v>
      </c>
      <c r="J83" s="297">
        <v>0.56762928153117964</v>
      </c>
      <c r="K83" s="297">
        <v>0.18026204608145791</v>
      </c>
      <c r="L83" s="297">
        <v>0.3164612287259313</v>
      </c>
      <c r="M83" s="297">
        <v>0.3151422430734982</v>
      </c>
      <c r="N83" s="297">
        <v>0.14293172545908331</v>
      </c>
      <c r="O83" s="297">
        <v>0.1459289081637159</v>
      </c>
      <c r="P83" s="297">
        <v>0.1563962387935259</v>
      </c>
      <c r="Q83" s="297">
        <v>7.9001788678809262E-2</v>
      </c>
      <c r="R83" s="297">
        <v>6.2823918017902797E-2</v>
      </c>
      <c r="S83" s="297">
        <v>7.6309163984158837E-2</v>
      </c>
      <c r="T83" s="297">
        <v>0.10052307960797489</v>
      </c>
      <c r="U83" s="297">
        <v>2.321545546234691E-2</v>
      </c>
      <c r="V83" s="297">
        <v>8.7080091831523963E-4</v>
      </c>
      <c r="W83" s="297">
        <v>5.7516299218971062E-5</v>
      </c>
      <c r="DA83" s="122" t="s">
        <v>1654</v>
      </c>
    </row>
    <row r="84" spans="1:105" ht="12" customHeight="1" x14ac:dyDescent="0.25">
      <c r="A84" s="59" t="s">
        <v>70</v>
      </c>
      <c r="B84" s="297">
        <v>0.40413191723878228</v>
      </c>
      <c r="C84" s="297">
        <v>1.077717909703128</v>
      </c>
      <c r="D84" s="297">
        <v>0.18198316846124299</v>
      </c>
      <c r="E84" s="297">
        <v>0.29686708520559252</v>
      </c>
      <c r="F84" s="297">
        <v>0.1711731652681229</v>
      </c>
      <c r="G84" s="297">
        <v>0.14290042290543639</v>
      </c>
      <c r="H84" s="297">
        <v>0</v>
      </c>
      <c r="I84" s="297">
        <v>0</v>
      </c>
      <c r="J84" s="297">
        <v>0.1278527223393697</v>
      </c>
      <c r="K84" s="297">
        <v>0</v>
      </c>
      <c r="L84" s="297">
        <v>0.1406024445072363</v>
      </c>
      <c r="M84" s="297">
        <v>0.13902564608069529</v>
      </c>
      <c r="N84" s="297">
        <v>0.12531370260289609</v>
      </c>
      <c r="O84" s="297">
        <v>0.13000758664853129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1655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0</v>
      </c>
      <c r="H85" s="297">
        <v>0</v>
      </c>
      <c r="I85" s="297">
        <v>0</v>
      </c>
      <c r="J85" s="297">
        <v>0</v>
      </c>
      <c r="K85" s="297">
        <v>0</v>
      </c>
      <c r="L85" s="297">
        <v>0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0</v>
      </c>
      <c r="S85" s="297">
        <v>0</v>
      </c>
      <c r="T85" s="297">
        <v>0</v>
      </c>
      <c r="U85" s="297">
        <v>0</v>
      </c>
      <c r="V85" s="297">
        <v>0</v>
      </c>
      <c r="W85" s="297">
        <v>0</v>
      </c>
      <c r="DA85" s="122" t="s">
        <v>1656</v>
      </c>
    </row>
    <row r="86" spans="1:105" ht="12" customHeight="1" x14ac:dyDescent="0.25">
      <c r="A86" s="59" t="s">
        <v>162</v>
      </c>
      <c r="B86" s="297">
        <v>2.436475916247173</v>
      </c>
      <c r="C86" s="297">
        <v>4.1294672062387168</v>
      </c>
      <c r="D86" s="297">
        <v>1.58238707229723</v>
      </c>
      <c r="E86" s="297">
        <v>2.1220083233823082</v>
      </c>
      <c r="F86" s="297">
        <v>1.871134041625069</v>
      </c>
      <c r="G86" s="297">
        <v>1.4563584671497789</v>
      </c>
      <c r="H86" s="297">
        <v>1.9535440830756521</v>
      </c>
      <c r="I86" s="297">
        <v>2.3069415053381528</v>
      </c>
      <c r="J86" s="297">
        <v>2.569958579749211</v>
      </c>
      <c r="K86" s="297">
        <v>2.7847060993781469</v>
      </c>
      <c r="L86" s="297">
        <v>2.785976073688595</v>
      </c>
      <c r="M86" s="297">
        <v>2.8073924902350691</v>
      </c>
      <c r="N86" s="297">
        <v>2.8970947060959178</v>
      </c>
      <c r="O86" s="297">
        <v>2.9364333516107521</v>
      </c>
      <c r="P86" s="297">
        <v>2.5537086293188969</v>
      </c>
      <c r="Q86" s="297">
        <v>1.192276551126016</v>
      </c>
      <c r="R86" s="297">
        <v>1.070589908230549</v>
      </c>
      <c r="S86" s="297">
        <v>1.110987192748546</v>
      </c>
      <c r="T86" s="297">
        <v>1.677745508812964</v>
      </c>
      <c r="U86" s="297">
        <v>1.258491412242043</v>
      </c>
      <c r="V86" s="297">
        <v>0.2694434170417716</v>
      </c>
      <c r="W86" s="297">
        <v>2.704265953537428E-2</v>
      </c>
      <c r="DA86" s="122" t="s">
        <v>1657</v>
      </c>
    </row>
    <row r="87" spans="1:105" ht="12" customHeight="1" x14ac:dyDescent="0.25">
      <c r="A87" s="59" t="s">
        <v>73</v>
      </c>
      <c r="B87" s="297">
        <v>0.1186382516173512</v>
      </c>
      <c r="C87" s="297">
        <v>0.1765546068866394</v>
      </c>
      <c r="D87" s="297">
        <v>0.1016384177329744</v>
      </c>
      <c r="E87" s="297">
        <v>7.9800418368396464E-2</v>
      </c>
      <c r="F87" s="297">
        <v>5.272156480217572E-2</v>
      </c>
      <c r="G87" s="297">
        <v>5.388936099911603E-2</v>
      </c>
      <c r="H87" s="297">
        <v>8.3979298724297158E-2</v>
      </c>
      <c r="I87" s="297">
        <v>0.1152035919605727</v>
      </c>
      <c r="J87" s="297">
        <v>0.13815258133355521</v>
      </c>
      <c r="K87" s="297">
        <v>8.8006326354374637E-2</v>
      </c>
      <c r="L87" s="297">
        <v>5.2031026761452798E-2</v>
      </c>
      <c r="M87" s="297">
        <v>3.574876518491036E-2</v>
      </c>
      <c r="N87" s="297">
        <v>3.5998880590672841E-2</v>
      </c>
      <c r="O87" s="297">
        <v>14.25212896426536</v>
      </c>
      <c r="P87" s="297">
        <v>3.647409061571254</v>
      </c>
      <c r="Q87" s="297">
        <v>3.185060879655027</v>
      </c>
      <c r="R87" s="297">
        <v>1.6597327041430241</v>
      </c>
      <c r="S87" s="297">
        <v>3.1134812323813428</v>
      </c>
      <c r="T87" s="297">
        <v>3.6055045242821731</v>
      </c>
      <c r="U87" s="297">
        <v>3.5451151274454</v>
      </c>
      <c r="V87" s="297">
        <v>0.15662361606264849</v>
      </c>
      <c r="W87" s="297">
        <v>5.528107299159411E-4</v>
      </c>
      <c r="DA87" s="122" t="s">
        <v>1658</v>
      </c>
    </row>
    <row r="88" spans="1:105" ht="12" customHeight="1" x14ac:dyDescent="0.25">
      <c r="A88" s="60" t="s">
        <v>1532</v>
      </c>
      <c r="B88" s="264">
        <v>0.75185717997332968</v>
      </c>
      <c r="C88" s="264">
        <v>0.91969949858214772</v>
      </c>
      <c r="D88" s="264">
        <v>0.67545889338990606</v>
      </c>
      <c r="E88" s="264">
        <v>0.82745317819357911</v>
      </c>
      <c r="F88" s="264">
        <v>0.76680170455569763</v>
      </c>
      <c r="G88" s="264">
        <v>0.70397635115176715</v>
      </c>
      <c r="H88" s="264">
        <v>0.87754184428995008</v>
      </c>
      <c r="I88" s="264">
        <v>1.146078239665155</v>
      </c>
      <c r="J88" s="264">
        <v>1.311201565408598</v>
      </c>
      <c r="K88" s="264">
        <v>1.2572661607863851</v>
      </c>
      <c r="L88" s="264">
        <v>1.13207054053446</v>
      </c>
      <c r="M88" s="264">
        <v>1.0961736730709239</v>
      </c>
      <c r="N88" s="264">
        <v>1.065907720688019</v>
      </c>
      <c r="O88" s="264">
        <v>1.1137356209042431</v>
      </c>
      <c r="P88" s="264">
        <v>1.2295836550416741</v>
      </c>
      <c r="Q88" s="264">
        <v>0.51901991140018955</v>
      </c>
      <c r="R88" s="264">
        <v>0.42186661327763247</v>
      </c>
      <c r="S88" s="264">
        <v>0.4852109154058144</v>
      </c>
      <c r="T88" s="264">
        <v>0.79887518718613748</v>
      </c>
      <c r="U88" s="264">
        <v>0.83956596388922689</v>
      </c>
      <c r="V88" s="264">
        <v>0.18526091784866569</v>
      </c>
      <c r="W88" s="264">
        <v>1.8460333248537651E-2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1.9174016443289978</v>
      </c>
      <c r="C89" s="263">
        <f t="shared" si="3"/>
        <v>2.7750761845688618</v>
      </c>
      <c r="D89" s="263">
        <f t="shared" si="3"/>
        <v>1.2711982175093726</v>
      </c>
      <c r="E89" s="263">
        <f t="shared" si="3"/>
        <v>1.4204658025260395</v>
      </c>
      <c r="F89" s="263">
        <f t="shared" si="3"/>
        <v>1.33485034224671</v>
      </c>
      <c r="G89" s="263">
        <f t="shared" si="3"/>
        <v>1.2625501160466732</v>
      </c>
      <c r="H89" s="263">
        <f t="shared" si="3"/>
        <v>1.5799907817359791</v>
      </c>
      <c r="I89" s="263">
        <f t="shared" si="3"/>
        <v>2.50489115976064</v>
      </c>
      <c r="J89" s="263">
        <f t="shared" si="3"/>
        <v>3.0386439877762488</v>
      </c>
      <c r="K89" s="263">
        <f t="shared" si="3"/>
        <v>2.4893849320731909</v>
      </c>
      <c r="L89" s="263">
        <f t="shared" si="3"/>
        <v>2.1774322323674689</v>
      </c>
      <c r="M89" s="263">
        <f t="shared" si="3"/>
        <v>2.3139811212214081</v>
      </c>
      <c r="N89" s="263">
        <f t="shared" si="3"/>
        <v>2.042496997053223</v>
      </c>
      <c r="O89" s="263">
        <f t="shared" si="3"/>
        <v>2.8754903025331027</v>
      </c>
      <c r="P89" s="263">
        <f t="shared" si="3"/>
        <v>2.4730411288529188</v>
      </c>
      <c r="Q89" s="263">
        <f t="shared" si="3"/>
        <v>0.95275209992983723</v>
      </c>
      <c r="R89" s="263">
        <f t="shared" si="3"/>
        <v>0.69980049199079386</v>
      </c>
      <c r="S89" s="263">
        <f t="shared" si="3"/>
        <v>0.95748366271535201</v>
      </c>
      <c r="T89" s="263">
        <f t="shared" si="3"/>
        <v>1.4574074144499902</v>
      </c>
      <c r="U89" s="263">
        <f t="shared" si="3"/>
        <v>1.5072742894554674</v>
      </c>
      <c r="V89" s="263">
        <f t="shared" si="3"/>
        <v>0.22134815729997784</v>
      </c>
      <c r="W89" s="263">
        <f t="shared" si="3"/>
        <v>1.9664167097833526E-2</v>
      </c>
      <c r="DA89" s="70"/>
    </row>
    <row r="90" spans="1:105" ht="12" customHeight="1" x14ac:dyDescent="0.25">
      <c r="A90" s="60" t="s">
        <v>1535</v>
      </c>
      <c r="B90" s="264">
        <v>1.214494180362413</v>
      </c>
      <c r="C90" s="264">
        <v>1.9152537882692759</v>
      </c>
      <c r="D90" s="264">
        <v>0.63971512416015885</v>
      </c>
      <c r="E90" s="264">
        <v>0.6468840232634262</v>
      </c>
      <c r="F90" s="264">
        <v>0.61797131805009409</v>
      </c>
      <c r="G90" s="264">
        <v>0.60440619608292201</v>
      </c>
      <c r="H90" s="264">
        <v>0.7595813626009662</v>
      </c>
      <c r="I90" s="264">
        <v>1.4334284266669719</v>
      </c>
      <c r="J90" s="264">
        <v>1.8128082949880699</v>
      </c>
      <c r="K90" s="264">
        <v>1.313973175493689</v>
      </c>
      <c r="L90" s="264">
        <v>1.119065226140854</v>
      </c>
      <c r="M90" s="264">
        <v>1.289173914309383</v>
      </c>
      <c r="N90" s="264">
        <v>1.0459852755081871</v>
      </c>
      <c r="O90" s="264">
        <v>1.8342645196698979</v>
      </c>
      <c r="P90" s="264">
        <v>1.3235096064821861</v>
      </c>
      <c r="Q90" s="264">
        <v>0.46752301734874102</v>
      </c>
      <c r="R90" s="264">
        <v>0.30539953504086959</v>
      </c>
      <c r="S90" s="264">
        <v>0.50386243900248606</v>
      </c>
      <c r="T90" s="264">
        <v>0.7105430540261688</v>
      </c>
      <c r="U90" s="264">
        <v>0.72236832828479458</v>
      </c>
      <c r="V90" s="264">
        <v>4.8148664888737223E-2</v>
      </c>
      <c r="W90" s="264">
        <v>2.405695178781136E-3</v>
      </c>
      <c r="DA90" s="72" t="s">
        <v>1660</v>
      </c>
    </row>
    <row r="91" spans="1:105" ht="12" customHeight="1" x14ac:dyDescent="0.25">
      <c r="A91" s="59" t="s">
        <v>30</v>
      </c>
      <c r="B91" s="232">
        <v>0.93259860551634033</v>
      </c>
      <c r="C91" s="232">
        <v>1.426073376840985</v>
      </c>
      <c r="D91" s="232">
        <v>0.46105994089685609</v>
      </c>
      <c r="E91" s="232">
        <v>0.40971835178379801</v>
      </c>
      <c r="F91" s="232">
        <v>0.40935707360574652</v>
      </c>
      <c r="G91" s="232">
        <v>0.4459724368621299</v>
      </c>
      <c r="H91" s="232">
        <v>0.56405570357971402</v>
      </c>
      <c r="I91" s="232">
        <v>1.1874255898253201</v>
      </c>
      <c r="J91" s="232">
        <v>1.5323249851785259</v>
      </c>
      <c r="K91" s="232">
        <v>1.055966612868229</v>
      </c>
      <c r="L91" s="232">
        <v>0.83922369482406645</v>
      </c>
      <c r="M91" s="232">
        <v>1.0080297925882029</v>
      </c>
      <c r="N91" s="232">
        <v>0.77165127725440863</v>
      </c>
      <c r="O91" s="232">
        <v>1.3212635046355561</v>
      </c>
      <c r="P91" s="232">
        <v>1.038435667912966</v>
      </c>
      <c r="Q91" s="232">
        <v>0.28090807449689348</v>
      </c>
      <c r="R91" s="232">
        <v>0.1554809054855002</v>
      </c>
      <c r="S91" s="232">
        <v>0.33723994708227578</v>
      </c>
      <c r="T91" s="232">
        <v>0.48397673667772112</v>
      </c>
      <c r="U91" s="232">
        <v>0.56314978201394017</v>
      </c>
      <c r="V91" s="232">
        <v>1.7464692650642769E-2</v>
      </c>
      <c r="W91" s="232">
        <v>0</v>
      </c>
      <c r="DA91" s="71" t="s">
        <v>1661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DA92" s="122" t="s">
        <v>1662</v>
      </c>
    </row>
    <row r="93" spans="1:105" ht="12" customHeight="1" x14ac:dyDescent="0.25">
      <c r="A93" s="59" t="s">
        <v>160</v>
      </c>
      <c r="B93" s="297">
        <v>3.5889148751437151E-2</v>
      </c>
      <c r="C93" s="297">
        <v>4.08737503284387E-2</v>
      </c>
      <c r="D93" s="297">
        <v>2.4681950190463538E-2</v>
      </c>
      <c r="E93" s="297">
        <v>2.690969126494994E-2</v>
      </c>
      <c r="F93" s="297">
        <v>3.0940824054947039E-2</v>
      </c>
      <c r="G93" s="297">
        <v>1.9327660010539201E-2</v>
      </c>
      <c r="H93" s="297">
        <v>2.4059187228760309E-2</v>
      </c>
      <c r="I93" s="297">
        <v>4.3939527815480633E-2</v>
      </c>
      <c r="J93" s="297">
        <v>4.5218000968844797E-2</v>
      </c>
      <c r="K93" s="297">
        <v>1.4349600150654529E-2</v>
      </c>
      <c r="L93" s="297">
        <v>2.5158508580430939E-2</v>
      </c>
      <c r="M93" s="297">
        <v>2.5023566826677071E-2</v>
      </c>
      <c r="N93" s="297">
        <v>1.1354712424875469E-2</v>
      </c>
      <c r="O93" s="297">
        <v>2.136318524747308E-2</v>
      </c>
      <c r="P93" s="297">
        <v>1.5045299309555289E-2</v>
      </c>
      <c r="Q93" s="297">
        <v>1.0610125482870089E-2</v>
      </c>
      <c r="R93" s="297">
        <v>7.5981076745160504E-3</v>
      </c>
      <c r="S93" s="297">
        <v>9.7997018553361327E-3</v>
      </c>
      <c r="T93" s="297">
        <v>1.171171268388164E-2</v>
      </c>
      <c r="U93" s="297">
        <v>2.6280188901024932E-3</v>
      </c>
      <c r="V93" s="297">
        <v>8.9954699239035258E-5</v>
      </c>
      <c r="W93" s="297">
        <v>4.6459938883477789E-6</v>
      </c>
      <c r="DA93" s="122" t="s">
        <v>1663</v>
      </c>
    </row>
    <row r="94" spans="1:105" ht="12" customHeight="1" x14ac:dyDescent="0.25">
      <c r="A94" s="59" t="s">
        <v>70</v>
      </c>
      <c r="B94" s="297">
        <v>3.2399591880116922E-2</v>
      </c>
      <c r="C94" s="297">
        <v>8.6377081283044332E-2</v>
      </c>
      <c r="D94" s="297">
        <v>1.465206909287867E-2</v>
      </c>
      <c r="E94" s="297">
        <v>2.3847555563609769E-2</v>
      </c>
      <c r="F94" s="297">
        <v>1.371593441676424E-2</v>
      </c>
      <c r="G94" s="297">
        <v>1.145398497197013E-2</v>
      </c>
      <c r="H94" s="297">
        <v>0</v>
      </c>
      <c r="I94" s="297">
        <v>0</v>
      </c>
      <c r="J94" s="297">
        <v>1.02372632677939E-2</v>
      </c>
      <c r="K94" s="297">
        <v>0</v>
      </c>
      <c r="L94" s="297">
        <v>1.123529752750636E-2</v>
      </c>
      <c r="M94" s="297">
        <v>1.109595885949291E-2</v>
      </c>
      <c r="N94" s="297">
        <v>1.0006297002864749E-2</v>
      </c>
      <c r="O94" s="297">
        <v>1.9130252131086121E-2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1664</v>
      </c>
    </row>
    <row r="95" spans="1:105" ht="12" customHeight="1" x14ac:dyDescent="0.25">
      <c r="A95" s="59" t="s">
        <v>162</v>
      </c>
      <c r="B95" s="297">
        <v>0.2136068342145184</v>
      </c>
      <c r="C95" s="297">
        <v>0.3619295798168079</v>
      </c>
      <c r="D95" s="297">
        <v>0.13932116397996061</v>
      </c>
      <c r="E95" s="297">
        <v>0.18640842465106849</v>
      </c>
      <c r="F95" s="297">
        <v>0.16395748597263629</v>
      </c>
      <c r="G95" s="297">
        <v>0.12765211423828271</v>
      </c>
      <c r="H95" s="297">
        <v>0.1714664717924918</v>
      </c>
      <c r="I95" s="297">
        <v>0.20206330902617139</v>
      </c>
      <c r="J95" s="297">
        <v>0.22502804557290501</v>
      </c>
      <c r="K95" s="297">
        <v>0.24365696247480531</v>
      </c>
      <c r="L95" s="297">
        <v>0.24344772520885041</v>
      </c>
      <c r="M95" s="297">
        <v>0.24502459603500909</v>
      </c>
      <c r="N95" s="297">
        <v>0.25297298882603791</v>
      </c>
      <c r="O95" s="297">
        <v>0.47250757765578277</v>
      </c>
      <c r="P95" s="297">
        <v>0.27002863925966442</v>
      </c>
      <c r="Q95" s="297">
        <v>0.17600481736897741</v>
      </c>
      <c r="R95" s="297">
        <v>0.1423205218808534</v>
      </c>
      <c r="S95" s="297">
        <v>0.1568227900648741</v>
      </c>
      <c r="T95" s="297">
        <v>0.21485460466456599</v>
      </c>
      <c r="U95" s="297">
        <v>0.15659052738075191</v>
      </c>
      <c r="V95" s="297">
        <v>3.0594017538855409E-2</v>
      </c>
      <c r="W95" s="297">
        <v>2.4010491848927892E-3</v>
      </c>
      <c r="DA95" s="122" t="s">
        <v>1665</v>
      </c>
    </row>
    <row r="96" spans="1:105" ht="12" customHeight="1" x14ac:dyDescent="0.25">
      <c r="A96" s="61" t="s">
        <v>1542</v>
      </c>
      <c r="B96" s="265">
        <v>0.70290746396658488</v>
      </c>
      <c r="C96" s="265">
        <v>0.8598223962995859</v>
      </c>
      <c r="D96" s="265">
        <v>0.63148309334921371</v>
      </c>
      <c r="E96" s="265">
        <v>0.7735817792626134</v>
      </c>
      <c r="F96" s="265">
        <v>0.71687902419661576</v>
      </c>
      <c r="G96" s="265">
        <v>0.6581439199637511</v>
      </c>
      <c r="H96" s="265">
        <v>0.82040941913501297</v>
      </c>
      <c r="I96" s="265">
        <v>1.0714627330936679</v>
      </c>
      <c r="J96" s="265">
        <v>1.2258356927881791</v>
      </c>
      <c r="K96" s="265">
        <v>1.1754117565795019</v>
      </c>
      <c r="L96" s="265">
        <v>1.0583670062266151</v>
      </c>
      <c r="M96" s="265">
        <v>1.0248072069120251</v>
      </c>
      <c r="N96" s="265">
        <v>0.99651172154503576</v>
      </c>
      <c r="O96" s="265">
        <v>1.041225782863205</v>
      </c>
      <c r="P96" s="265">
        <v>1.149531522370733</v>
      </c>
      <c r="Q96" s="265">
        <v>0.4852290825810962</v>
      </c>
      <c r="R96" s="265">
        <v>0.39440095694992422</v>
      </c>
      <c r="S96" s="265">
        <v>0.45362122371286601</v>
      </c>
      <c r="T96" s="265">
        <v>0.74686436042382132</v>
      </c>
      <c r="U96" s="265">
        <v>0.78490596117067291</v>
      </c>
      <c r="V96" s="265">
        <v>0.17319949241124061</v>
      </c>
      <c r="W96" s="265">
        <v>1.7258471919052391E-2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5.6083675677125049</v>
      </c>
      <c r="C99" s="225">
        <v>5.2542014223065836</v>
      </c>
      <c r="D99" s="225">
        <v>5.2664870413368536</v>
      </c>
      <c r="E99" s="225">
        <v>5.1128538628491382</v>
      </c>
      <c r="F99" s="225">
        <v>5.348342917276268</v>
      </c>
      <c r="G99" s="225">
        <v>5.0732745662311327</v>
      </c>
      <c r="H99" s="225">
        <v>5.5398572278622034</v>
      </c>
      <c r="I99" s="225">
        <v>6.8471958114618019</v>
      </c>
      <c r="J99" s="225">
        <v>5.3317279458993934</v>
      </c>
      <c r="K99" s="225">
        <v>4.6893919892909759</v>
      </c>
      <c r="L99" s="225">
        <v>6.2085226993861777</v>
      </c>
      <c r="M99" s="225">
        <v>6.0208154227103456</v>
      </c>
      <c r="N99" s="225">
        <v>5.5220611294794582</v>
      </c>
      <c r="O99" s="225">
        <v>6.5831076570441613</v>
      </c>
      <c r="P99" s="225">
        <v>4.8482877994239031</v>
      </c>
      <c r="Q99" s="225">
        <v>7.3129508727745209</v>
      </c>
      <c r="R99" s="225">
        <v>6.864270759940573</v>
      </c>
      <c r="S99" s="225">
        <v>6.7620854039891203</v>
      </c>
      <c r="T99" s="225">
        <v>6.8533991907547582</v>
      </c>
      <c r="U99" s="225">
        <v>6.6251308577627466</v>
      </c>
      <c r="V99" s="225">
        <v>3.1643674820448169</v>
      </c>
      <c r="W99" s="225">
        <v>2.6356885518994768</v>
      </c>
      <c r="DA99" s="89" t="s">
        <v>1667</v>
      </c>
    </row>
    <row r="100" spans="1:105" ht="12" customHeight="1" x14ac:dyDescent="0.25">
      <c r="A100" s="55" t="s">
        <v>92</v>
      </c>
      <c r="B100" s="261">
        <v>5.1437427686164432E-2</v>
      </c>
      <c r="C100" s="261">
        <v>4.8776904877280709E-2</v>
      </c>
      <c r="D100" s="261">
        <v>4.6280694094556631E-2</v>
      </c>
      <c r="E100" s="261">
        <v>4.3860736201818191E-2</v>
      </c>
      <c r="F100" s="261">
        <v>4.6108214568989822E-2</v>
      </c>
      <c r="G100" s="261">
        <v>4.4299176276012757E-2</v>
      </c>
      <c r="H100" s="261">
        <v>4.8342614754049121E-2</v>
      </c>
      <c r="I100" s="261">
        <v>6.2095876162871683E-2</v>
      </c>
      <c r="J100" s="261">
        <v>4.8807749643638453E-2</v>
      </c>
      <c r="K100" s="261">
        <v>4.1786935456072719E-2</v>
      </c>
      <c r="L100" s="261">
        <v>5.4814143684852101E-2</v>
      </c>
      <c r="M100" s="261">
        <v>5.4047491039038727E-2</v>
      </c>
      <c r="N100" s="261">
        <v>4.86223669063445E-2</v>
      </c>
      <c r="O100" s="261">
        <v>5.9869073190948162E-2</v>
      </c>
      <c r="P100" s="261">
        <v>4.3195592255860928E-2</v>
      </c>
      <c r="Q100" s="261">
        <v>6.2870927145813271E-2</v>
      </c>
      <c r="R100" s="261">
        <v>5.7428675793726132E-2</v>
      </c>
      <c r="S100" s="261">
        <v>5.9241252789383567E-2</v>
      </c>
      <c r="T100" s="261">
        <v>5.9429033928783577E-2</v>
      </c>
      <c r="U100" s="261">
        <v>5.793093056706719E-2</v>
      </c>
      <c r="V100" s="261">
        <v>2.411752994018096E-2</v>
      </c>
      <c r="W100" s="261">
        <v>1.893353256951652E-2</v>
      </c>
      <c r="DA100" s="67" t="s">
        <v>1668</v>
      </c>
    </row>
    <row r="101" spans="1:105" ht="12" customHeight="1" x14ac:dyDescent="0.25">
      <c r="A101" s="202" t="s">
        <v>93</v>
      </c>
      <c r="B101" s="226">
        <v>1.4969200195600789E-2</v>
      </c>
      <c r="C101" s="226">
        <v>1.41949410550751E-2</v>
      </c>
      <c r="D101" s="226">
        <v>1.346849961704291E-2</v>
      </c>
      <c r="E101" s="226">
        <v>1.276424911714728E-2</v>
      </c>
      <c r="F101" s="226">
        <v>1.3418305027927671E-2</v>
      </c>
      <c r="G101" s="226">
        <v>1.289184292460663E-2</v>
      </c>
      <c r="H101" s="226">
        <v>1.406855495666267E-2</v>
      </c>
      <c r="I101" s="226">
        <v>1.8070997003866201E-2</v>
      </c>
      <c r="J101" s="226">
        <v>1.420391742701602E-2</v>
      </c>
      <c r="K101" s="226">
        <v>1.216073646254384E-2</v>
      </c>
      <c r="L101" s="226">
        <v>1.595188420725948E-2</v>
      </c>
      <c r="M101" s="226">
        <v>1.572877474296654E-2</v>
      </c>
      <c r="N101" s="226">
        <v>1.414996777532867E-2</v>
      </c>
      <c r="O101" s="226">
        <v>1.7422957998372769E-2</v>
      </c>
      <c r="P101" s="226">
        <v>1.2570680477854611E-2</v>
      </c>
      <c r="Q101" s="226">
        <v>1.8296550532635888E-2</v>
      </c>
      <c r="R101" s="226">
        <v>1.6712759241570129E-2</v>
      </c>
      <c r="S101" s="226">
        <v>1.724025116988899E-2</v>
      </c>
      <c r="T101" s="226">
        <v>1.729489879896148E-2</v>
      </c>
      <c r="U101" s="226">
        <v>1.6858924253887821E-2</v>
      </c>
      <c r="V101" s="226">
        <v>7.0186272941302552E-3</v>
      </c>
      <c r="W101" s="226">
        <v>5.5099924742009346E-3</v>
      </c>
      <c r="DA101" s="174" t="s">
        <v>1669</v>
      </c>
    </row>
    <row r="102" spans="1:105" ht="12" customHeight="1" x14ac:dyDescent="0.25">
      <c r="A102" s="202" t="s">
        <v>94</v>
      </c>
      <c r="B102" s="226">
        <v>9.7075038355618135E-2</v>
      </c>
      <c r="C102" s="226">
        <v>7.4445138280337303E-2</v>
      </c>
      <c r="D102" s="226">
        <v>0.13328841765870861</v>
      </c>
      <c r="E102" s="226">
        <v>0.14609515868103781</v>
      </c>
      <c r="F102" s="226">
        <v>0.15000707342800459</v>
      </c>
      <c r="G102" s="226">
        <v>0.13673551748199331</v>
      </c>
      <c r="H102" s="226">
        <v>0.14855033407501761</v>
      </c>
      <c r="I102" s="226">
        <v>0.14321680116507721</v>
      </c>
      <c r="J102" s="226">
        <v>0.1037058365656378</v>
      </c>
      <c r="K102" s="226">
        <v>0.11111812512038879</v>
      </c>
      <c r="L102" s="226">
        <v>0.15273531607234289</v>
      </c>
      <c r="M102" s="226">
        <v>0.1315516196183617</v>
      </c>
      <c r="N102" s="226">
        <v>0.13652107700536301</v>
      </c>
      <c r="O102" s="226">
        <v>0.1123025248667226</v>
      </c>
      <c r="P102" s="226">
        <v>0.1126167460836429</v>
      </c>
      <c r="Q102" s="226">
        <v>0.19125651965889531</v>
      </c>
      <c r="R102" s="226">
        <v>0.2054700918876875</v>
      </c>
      <c r="S102" s="226">
        <v>0.16101979364606031</v>
      </c>
      <c r="T102" s="226">
        <v>0.18063143107082069</v>
      </c>
      <c r="U102" s="226">
        <v>0.17818275629793301</v>
      </c>
      <c r="V102" s="226">
        <v>0.15173970428136371</v>
      </c>
      <c r="W102" s="226">
        <v>0.15208117220476541</v>
      </c>
      <c r="DA102" s="174" t="s">
        <v>1670</v>
      </c>
    </row>
    <row r="103" spans="1:105" ht="12" customHeight="1" x14ac:dyDescent="0.25">
      <c r="A103" s="202" t="s">
        <v>95</v>
      </c>
      <c r="B103" s="226">
        <v>4.5739517662117063E-2</v>
      </c>
      <c r="C103" s="226">
        <v>4.3373710593577863E-2</v>
      </c>
      <c r="D103" s="226">
        <v>4.1154014113392368E-2</v>
      </c>
      <c r="E103" s="226">
        <v>3.9002123714598907E-2</v>
      </c>
      <c r="F103" s="226">
        <v>4.1000640769100143E-2</v>
      </c>
      <c r="G103" s="226">
        <v>3.9391996194998981E-2</v>
      </c>
      <c r="H103" s="226">
        <v>4.2987528359053402E-2</v>
      </c>
      <c r="I103" s="226">
        <v>5.5217291226642477E-2</v>
      </c>
      <c r="J103" s="226">
        <v>4.3401138573534621E-2</v>
      </c>
      <c r="K103" s="226">
        <v>3.7158045382834862E-2</v>
      </c>
      <c r="L103" s="226">
        <v>4.8742182608822258E-2</v>
      </c>
      <c r="M103" s="226">
        <v>4.8060454851208877E-2</v>
      </c>
      <c r="N103" s="226">
        <v>4.3236291352976811E-2</v>
      </c>
      <c r="O103" s="226">
        <v>5.3237159279030589E-2</v>
      </c>
      <c r="P103" s="226">
        <v>3.8410660170784407E-2</v>
      </c>
      <c r="Q103" s="226">
        <v>5.5906487007185653E-2</v>
      </c>
      <c r="R103" s="226">
        <v>5.1067093533638627E-2</v>
      </c>
      <c r="S103" s="226">
        <v>5.2678884815517212E-2</v>
      </c>
      <c r="T103" s="226">
        <v>5.2845864758499672E-2</v>
      </c>
      <c r="U103" s="226">
        <v>5.1513711728006367E-2</v>
      </c>
      <c r="V103" s="226">
        <v>2.1445943863990329E-2</v>
      </c>
      <c r="W103" s="226">
        <v>1.6836196643686529E-2</v>
      </c>
      <c r="DA103" s="174" t="s">
        <v>1671</v>
      </c>
    </row>
    <row r="104" spans="1:105" ht="12" customHeight="1" x14ac:dyDescent="0.25">
      <c r="A104" s="56" t="s">
        <v>96</v>
      </c>
      <c r="B104" s="262">
        <v>6.7894747837764405E-2</v>
      </c>
      <c r="C104" s="262">
        <v>6.4940715868744434E-2</v>
      </c>
      <c r="D104" s="262">
        <v>6.855863267312147E-2</v>
      </c>
      <c r="E104" s="262">
        <v>6.9356981112652913E-2</v>
      </c>
      <c r="F104" s="262">
        <v>7.1699862874017875E-2</v>
      </c>
      <c r="G104" s="262">
        <v>6.8059425344935476E-2</v>
      </c>
      <c r="H104" s="262">
        <v>7.410896717941759E-2</v>
      </c>
      <c r="I104" s="262">
        <v>8.4683556247528033E-2</v>
      </c>
      <c r="J104" s="262">
        <v>6.4813941939726893E-2</v>
      </c>
      <c r="K104" s="262">
        <v>6.0920967983836248E-2</v>
      </c>
      <c r="L104" s="262">
        <v>8.0928234951882172E-2</v>
      </c>
      <c r="M104" s="262">
        <v>7.5460107544464305E-2</v>
      </c>
      <c r="N104" s="262">
        <v>7.1792048009125475E-2</v>
      </c>
      <c r="O104" s="262">
        <v>7.8799817175611561E-2</v>
      </c>
      <c r="P104" s="262">
        <v>6.2345097395067189E-2</v>
      </c>
      <c r="Q104" s="262">
        <v>9.6389861321051595E-2</v>
      </c>
      <c r="R104" s="262">
        <v>9.4784861612716154E-2</v>
      </c>
      <c r="S104" s="262">
        <v>8.6273913021558082E-2</v>
      </c>
      <c r="T104" s="262">
        <v>9.1879398181922284E-2</v>
      </c>
      <c r="U104" s="262">
        <v>9.3587646454157764E-2</v>
      </c>
      <c r="V104" s="262">
        <v>6.7712073110847149E-2</v>
      </c>
      <c r="W104" s="262">
        <v>6.4821183419708259E-2</v>
      </c>
      <c r="DA104" s="68" t="s">
        <v>1672</v>
      </c>
    </row>
    <row r="105" spans="1:105" ht="12" customHeight="1" x14ac:dyDescent="0.25">
      <c r="A105" s="37" t="s">
        <v>160</v>
      </c>
      <c r="B105" s="228">
        <v>7.2716020465448021E-3</v>
      </c>
      <c r="C105" s="228">
        <v>5.616289698034304E-3</v>
      </c>
      <c r="D105" s="228">
        <v>4.8168261368685544E-3</v>
      </c>
      <c r="E105" s="228">
        <v>3.3503476137520779E-3</v>
      </c>
      <c r="F105" s="228">
        <v>4.6148175265674531E-3</v>
      </c>
      <c r="G105" s="228">
        <v>3.6755094047218979E-3</v>
      </c>
      <c r="H105" s="228">
        <v>3.7829373528638342E-3</v>
      </c>
      <c r="I105" s="228">
        <v>8.8767515509943565E-3</v>
      </c>
      <c r="J105" s="228">
        <v>6.6413171567530054E-3</v>
      </c>
      <c r="K105" s="228">
        <v>1.522068188865284E-3</v>
      </c>
      <c r="L105" s="228">
        <v>3.4558117880324488E-3</v>
      </c>
      <c r="M105" s="228">
        <v>3.8732590671264758E-3</v>
      </c>
      <c r="N105" s="228">
        <v>1.469901000054329E-3</v>
      </c>
      <c r="O105" s="228">
        <v>2.4492665881131271E-3</v>
      </c>
      <c r="P105" s="228">
        <v>1.5466149325082221E-3</v>
      </c>
      <c r="Q105" s="228">
        <v>2.2980232038169041E-3</v>
      </c>
      <c r="R105" s="228">
        <v>1.61120592581675E-3</v>
      </c>
      <c r="S105" s="228">
        <v>2.5333831792758552E-3</v>
      </c>
      <c r="T105" s="228">
        <v>1.8744127959261839E-3</v>
      </c>
      <c r="U105" s="228">
        <v>4.5085004149124792E-4</v>
      </c>
      <c r="V105" s="228">
        <v>7.4840881412379757E-6</v>
      </c>
      <c r="W105" s="228">
        <v>1.229961075427282E-6</v>
      </c>
      <c r="DA105" s="69" t="s">
        <v>1673</v>
      </c>
    </row>
    <row r="106" spans="1:105" ht="12" customHeight="1" x14ac:dyDescent="0.25">
      <c r="A106" s="37" t="s">
        <v>162</v>
      </c>
      <c r="B106" s="228">
        <v>4.4341241260779089E-2</v>
      </c>
      <c r="C106" s="228">
        <v>5.0951250720296173E-2</v>
      </c>
      <c r="D106" s="228">
        <v>2.7856358977603982E-2</v>
      </c>
      <c r="E106" s="228">
        <v>2.3777842582329671E-2</v>
      </c>
      <c r="F106" s="228">
        <v>2.50541495084028E-2</v>
      </c>
      <c r="G106" s="228">
        <v>2.4870930287517069E-2</v>
      </c>
      <c r="H106" s="228">
        <v>2.762187566709207E-2</v>
      </c>
      <c r="I106" s="228">
        <v>4.1822683658106589E-2</v>
      </c>
      <c r="J106" s="228">
        <v>3.3861427829641223E-2</v>
      </c>
      <c r="K106" s="228">
        <v>2.6478836167652078E-2</v>
      </c>
      <c r="L106" s="228">
        <v>3.4260734347623688E-2</v>
      </c>
      <c r="M106" s="228">
        <v>3.8856418819149953E-2</v>
      </c>
      <c r="N106" s="228">
        <v>3.3551493330855497E-2</v>
      </c>
      <c r="O106" s="228">
        <v>5.5501482847746891E-2</v>
      </c>
      <c r="P106" s="228">
        <v>2.8439172268593601E-2</v>
      </c>
      <c r="Q106" s="228">
        <v>3.9055679784726641E-2</v>
      </c>
      <c r="R106" s="228">
        <v>3.0919957721685942E-2</v>
      </c>
      <c r="S106" s="228">
        <v>4.1535835706463839E-2</v>
      </c>
      <c r="T106" s="228">
        <v>3.5230211755939232E-2</v>
      </c>
      <c r="U106" s="228">
        <v>2.7522943285791201E-2</v>
      </c>
      <c r="V106" s="228">
        <v>2.607818165157442E-3</v>
      </c>
      <c r="W106" s="228">
        <v>6.5123771976670678E-4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1676</v>
      </c>
    </row>
    <row r="109" spans="1:105" ht="12" customHeight="1" x14ac:dyDescent="0.25">
      <c r="A109" s="37" t="s">
        <v>38</v>
      </c>
      <c r="B109" s="228">
        <v>1.6281904530440511E-2</v>
      </c>
      <c r="C109" s="228">
        <v>8.3731754504139701E-3</v>
      </c>
      <c r="D109" s="228">
        <v>3.588544755864894E-2</v>
      </c>
      <c r="E109" s="228">
        <v>4.2228790916571168E-2</v>
      </c>
      <c r="F109" s="228">
        <v>4.2030895839047608E-2</v>
      </c>
      <c r="G109" s="228">
        <v>3.9512985652696501E-2</v>
      </c>
      <c r="H109" s="228">
        <v>4.2704154159461688E-2</v>
      </c>
      <c r="I109" s="228">
        <v>3.3984121038427087E-2</v>
      </c>
      <c r="J109" s="228">
        <v>2.431119695333266E-2</v>
      </c>
      <c r="K109" s="228">
        <v>3.2920063627318891E-2</v>
      </c>
      <c r="L109" s="228">
        <v>4.3211688816226029E-2</v>
      </c>
      <c r="M109" s="228">
        <v>3.2730429658187891E-2</v>
      </c>
      <c r="N109" s="228">
        <v>3.6770653678215637E-2</v>
      </c>
      <c r="O109" s="228">
        <v>2.084906773975154E-2</v>
      </c>
      <c r="P109" s="228">
        <v>3.2359310193965367E-2</v>
      </c>
      <c r="Q109" s="228">
        <v>5.5036158332508058E-2</v>
      </c>
      <c r="R109" s="228">
        <v>6.2253697965213468E-2</v>
      </c>
      <c r="S109" s="228">
        <v>4.2204694135818392E-2</v>
      </c>
      <c r="T109" s="228">
        <v>5.4774773630056867E-2</v>
      </c>
      <c r="U109" s="228">
        <v>6.5613853126875316E-2</v>
      </c>
      <c r="V109" s="228">
        <v>6.5096770857548475E-2</v>
      </c>
      <c r="W109" s="228">
        <v>6.4168715738866122E-2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4.2451656294156681</v>
      </c>
      <c r="C110" s="263">
        <f t="shared" si="4"/>
        <v>4.1027533877868896</v>
      </c>
      <c r="D110" s="263">
        <f t="shared" si="4"/>
        <v>3.6589841278017863</v>
      </c>
      <c r="E110" s="263">
        <f t="shared" si="4"/>
        <v>3.4222232440262221</v>
      </c>
      <c r="F110" s="263">
        <f t="shared" si="4"/>
        <v>3.6020389359524874</v>
      </c>
      <c r="G110" s="263">
        <f t="shared" si="4"/>
        <v>3.4587439755220637</v>
      </c>
      <c r="H110" s="263">
        <f t="shared" si="4"/>
        <v>3.7829989924586478</v>
      </c>
      <c r="I110" s="263">
        <f t="shared" si="4"/>
        <v>4.990917955276438</v>
      </c>
      <c r="J110" s="263">
        <f t="shared" si="4"/>
        <v>3.9470668226385577</v>
      </c>
      <c r="K110" s="263">
        <f t="shared" si="4"/>
        <v>3.315712760619089</v>
      </c>
      <c r="L110" s="263">
        <f t="shared" si="4"/>
        <v>4.3469846412774427</v>
      </c>
      <c r="M110" s="263">
        <f t="shared" si="4"/>
        <v>4.345143595934414</v>
      </c>
      <c r="N110" s="263">
        <f t="shared" si="4"/>
        <v>3.8615586636495887</v>
      </c>
      <c r="O110" s="263">
        <f t="shared" si="4"/>
        <v>4.9975877463602041</v>
      </c>
      <c r="P110" s="263">
        <f t="shared" si="4"/>
        <v>3.4462602273734464</v>
      </c>
      <c r="Q110" s="263">
        <f t="shared" si="4"/>
        <v>5.0345730865303056</v>
      </c>
      <c r="R110" s="263">
        <f t="shared" si="4"/>
        <v>4.523477654426781</v>
      </c>
      <c r="S110" s="263">
        <f t="shared" si="4"/>
        <v>4.7786172037849388</v>
      </c>
      <c r="T110" s="263">
        <f t="shared" si="4"/>
        <v>4.704932500740922</v>
      </c>
      <c r="U110" s="263">
        <f t="shared" si="4"/>
        <v>4.5151728383481426</v>
      </c>
      <c r="V110" s="263">
        <f t="shared" si="4"/>
        <v>1.6252895242550545</v>
      </c>
      <c r="W110" s="263">
        <f t="shared" si="4"/>
        <v>1.148872708705257</v>
      </c>
      <c r="DA110" s="70"/>
    </row>
    <row r="111" spans="1:105" ht="12" customHeight="1" x14ac:dyDescent="0.25">
      <c r="A111" s="60" t="s">
        <v>1556</v>
      </c>
      <c r="B111" s="264">
        <v>3.8200085003321349</v>
      </c>
      <c r="C111" s="264">
        <v>3.7767078687570939</v>
      </c>
      <c r="D111" s="264">
        <v>3.0752241628119412</v>
      </c>
      <c r="E111" s="264">
        <v>2.7823739141676929</v>
      </c>
      <c r="F111" s="264">
        <v>2.9450566904524811</v>
      </c>
      <c r="G111" s="264">
        <v>2.859886833241768</v>
      </c>
      <c r="H111" s="264">
        <v>3.132396792041602</v>
      </c>
      <c r="I111" s="264">
        <v>4.363674896182169</v>
      </c>
      <c r="J111" s="264">
        <v>3.4928689516891618</v>
      </c>
      <c r="K111" s="264">
        <v>2.829051473993955</v>
      </c>
      <c r="L111" s="264">
        <v>3.6780535793797449</v>
      </c>
      <c r="M111" s="264">
        <v>3.7689902420893082</v>
      </c>
      <c r="N111" s="264">
        <v>3.2636407009869148</v>
      </c>
      <c r="O111" s="264">
        <v>4.5057391736482613</v>
      </c>
      <c r="P111" s="264">
        <v>2.9530354678193871</v>
      </c>
      <c r="Q111" s="264">
        <v>4.1969316681586353</v>
      </c>
      <c r="R111" s="264">
        <v>3.6235854075704772</v>
      </c>
      <c r="S111" s="264">
        <v>4.073402821675761</v>
      </c>
      <c r="T111" s="264">
        <v>3.9138255183775641</v>
      </c>
      <c r="U111" s="264">
        <v>3.734790255934918</v>
      </c>
      <c r="V111" s="264">
        <v>0.96071891853542968</v>
      </c>
      <c r="W111" s="264">
        <v>0.48280658442136731</v>
      </c>
      <c r="DA111" s="72" t="s">
        <v>1678</v>
      </c>
    </row>
    <row r="112" spans="1:105" ht="12" customHeight="1" x14ac:dyDescent="0.25">
      <c r="A112" s="59" t="s">
        <v>30</v>
      </c>
      <c r="B112" s="232">
        <v>2.933348432684324</v>
      </c>
      <c r="C112" s="232">
        <v>2.8120881821136079</v>
      </c>
      <c r="D112" s="232">
        <v>2.216396982347538</v>
      </c>
      <c r="E112" s="232">
        <v>1.7622782649785611</v>
      </c>
      <c r="F112" s="232">
        <v>1.9508668981768591</v>
      </c>
      <c r="G112" s="232">
        <v>2.1102210871375111</v>
      </c>
      <c r="H112" s="232">
        <v>2.326079026446636</v>
      </c>
      <c r="I112" s="232">
        <v>3.6147875547949351</v>
      </c>
      <c r="J112" s="232">
        <v>2.9524414575027369</v>
      </c>
      <c r="K112" s="232">
        <v>2.2735501442035462</v>
      </c>
      <c r="L112" s="232">
        <v>2.7582929417730262</v>
      </c>
      <c r="M112" s="232">
        <v>2.947045708751816</v>
      </c>
      <c r="N112" s="232">
        <v>2.4076749208467381</v>
      </c>
      <c r="O112" s="232">
        <v>3.2455889909594888</v>
      </c>
      <c r="P112" s="232">
        <v>2.3169740086332942</v>
      </c>
      <c r="Q112" s="232">
        <v>2.5216982906705918</v>
      </c>
      <c r="R112" s="232">
        <v>1.844791087182589</v>
      </c>
      <c r="S112" s="232">
        <v>2.7263674481199991</v>
      </c>
      <c r="T112" s="232">
        <v>2.665849017279398</v>
      </c>
      <c r="U112" s="232">
        <v>2.911598191869134</v>
      </c>
      <c r="V112" s="232">
        <v>0.3484761347931789</v>
      </c>
      <c r="W112" s="232">
        <v>0</v>
      </c>
      <c r="DA112" s="71" t="s">
        <v>1679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1680</v>
      </c>
    </row>
    <row r="114" spans="1:105" ht="12" customHeight="1" x14ac:dyDescent="0.25">
      <c r="A114" s="59" t="s">
        <v>160</v>
      </c>
      <c r="B114" s="297">
        <v>0.1128839112751152</v>
      </c>
      <c r="C114" s="297">
        <v>8.0599352125820659E-2</v>
      </c>
      <c r="D114" s="297">
        <v>0.1186505160569431</v>
      </c>
      <c r="E114" s="297">
        <v>0.11574381237023219</v>
      </c>
      <c r="F114" s="297">
        <v>0.14745422356923729</v>
      </c>
      <c r="G114" s="297">
        <v>9.1453265601418601E-2</v>
      </c>
      <c r="H114" s="297">
        <v>9.921639024480354E-2</v>
      </c>
      <c r="I114" s="297">
        <v>0.13376169393008519</v>
      </c>
      <c r="J114" s="297">
        <v>8.7124795312439759E-2</v>
      </c>
      <c r="K114" s="297">
        <v>3.0895423296735381E-2</v>
      </c>
      <c r="L114" s="297">
        <v>8.268896251491864E-2</v>
      </c>
      <c r="M114" s="297">
        <v>7.3158150459893434E-2</v>
      </c>
      <c r="N114" s="297">
        <v>3.5428511744413541E-2</v>
      </c>
      <c r="O114" s="297">
        <v>5.2477131630266113E-2</v>
      </c>
      <c r="P114" s="297">
        <v>3.3569308652897437E-2</v>
      </c>
      <c r="Q114" s="297">
        <v>9.524658677709133E-2</v>
      </c>
      <c r="R114" s="297">
        <v>9.0152043259794548E-2</v>
      </c>
      <c r="S114" s="297">
        <v>7.9224268568490075E-2</v>
      </c>
      <c r="T114" s="297">
        <v>6.4510658019033995E-2</v>
      </c>
      <c r="U114" s="297">
        <v>1.3587388813782649E-2</v>
      </c>
      <c r="V114" s="297">
        <v>1.7948821960029301E-3</v>
      </c>
      <c r="W114" s="297">
        <v>9.3241922761479309E-4</v>
      </c>
      <c r="DA114" s="122" t="s">
        <v>1681</v>
      </c>
    </row>
    <row r="115" spans="1:105" ht="12" customHeight="1" x14ac:dyDescent="0.25">
      <c r="A115" s="59" t="s">
        <v>70</v>
      </c>
      <c r="B115" s="297">
        <v>0.1019080357819465</v>
      </c>
      <c r="C115" s="297">
        <v>0.1703278200309605</v>
      </c>
      <c r="D115" s="297">
        <v>7.043509713603352E-2</v>
      </c>
      <c r="E115" s="297">
        <v>0.1025729715538701</v>
      </c>
      <c r="F115" s="297">
        <v>6.536582401163242E-2</v>
      </c>
      <c r="G115" s="297">
        <v>5.419716247414564E-2</v>
      </c>
      <c r="H115" s="297">
        <v>0</v>
      </c>
      <c r="I115" s="297">
        <v>0</v>
      </c>
      <c r="J115" s="297">
        <v>1.9724876103670168E-2</v>
      </c>
      <c r="K115" s="297">
        <v>0</v>
      </c>
      <c r="L115" s="297">
        <v>3.6927272263609583E-2</v>
      </c>
      <c r="M115" s="297">
        <v>3.243981297159327E-2</v>
      </c>
      <c r="N115" s="297">
        <v>3.122124080460557E-2</v>
      </c>
      <c r="O115" s="297">
        <v>4.6992091655523628E-2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1682</v>
      </c>
    </row>
    <row r="116" spans="1:105" ht="12" customHeight="1" x14ac:dyDescent="0.25">
      <c r="A116" s="59" t="s">
        <v>162</v>
      </c>
      <c r="B116" s="297">
        <v>0.67186812059074985</v>
      </c>
      <c r="C116" s="297">
        <v>0.7136925144867049</v>
      </c>
      <c r="D116" s="297">
        <v>0.66974156727142542</v>
      </c>
      <c r="E116" s="297">
        <v>0.80177886526502962</v>
      </c>
      <c r="F116" s="297">
        <v>0.78136974469475196</v>
      </c>
      <c r="G116" s="297">
        <v>0.60401531802869324</v>
      </c>
      <c r="H116" s="297">
        <v>0.70710137535016193</v>
      </c>
      <c r="I116" s="297">
        <v>0.61512564745714937</v>
      </c>
      <c r="J116" s="297">
        <v>0.43357782277031459</v>
      </c>
      <c r="K116" s="297">
        <v>0.52460590649367378</v>
      </c>
      <c r="L116" s="297">
        <v>0.80014440282819166</v>
      </c>
      <c r="M116" s="297">
        <v>0.71634656990600465</v>
      </c>
      <c r="N116" s="297">
        <v>0.78931602759115849</v>
      </c>
      <c r="O116" s="297">
        <v>1.160680959402983</v>
      </c>
      <c r="P116" s="297">
        <v>0.6024921505331956</v>
      </c>
      <c r="Q116" s="297">
        <v>1.5799867907109519</v>
      </c>
      <c r="R116" s="297">
        <v>1.688642277128094</v>
      </c>
      <c r="S116" s="297">
        <v>1.267811104987272</v>
      </c>
      <c r="T116" s="297">
        <v>1.1834658430791321</v>
      </c>
      <c r="U116" s="297">
        <v>0.8096046752520013</v>
      </c>
      <c r="V116" s="297">
        <v>0.61044790154624784</v>
      </c>
      <c r="W116" s="297">
        <v>0.48187416519375248</v>
      </c>
      <c r="DA116" s="122" t="s">
        <v>1683</v>
      </c>
    </row>
    <row r="117" spans="1:105" ht="12" customHeight="1" x14ac:dyDescent="0.25">
      <c r="A117" s="60" t="s">
        <v>1563</v>
      </c>
      <c r="B117" s="264">
        <v>0.42515712908353359</v>
      </c>
      <c r="C117" s="264">
        <v>0.32604551902979589</v>
      </c>
      <c r="D117" s="264">
        <v>0.58375996498984495</v>
      </c>
      <c r="E117" s="264">
        <v>0.63984932985852905</v>
      </c>
      <c r="F117" s="264">
        <v>0.65698224550000617</v>
      </c>
      <c r="G117" s="264">
        <v>0.59885714228029585</v>
      </c>
      <c r="H117" s="264">
        <v>0.65060220041704586</v>
      </c>
      <c r="I117" s="264">
        <v>0.62724305909426925</v>
      </c>
      <c r="J117" s="264">
        <v>0.45419787094939568</v>
      </c>
      <c r="K117" s="264">
        <v>0.48666128662513419</v>
      </c>
      <c r="L117" s="264">
        <v>0.66893106189769769</v>
      </c>
      <c r="M117" s="264">
        <v>0.5761533538451058</v>
      </c>
      <c r="N117" s="264">
        <v>0.59791796266267383</v>
      </c>
      <c r="O117" s="264">
        <v>0.49184857271194282</v>
      </c>
      <c r="P117" s="264">
        <v>0.49322475955405942</v>
      </c>
      <c r="Q117" s="264">
        <v>0.83764141837167028</v>
      </c>
      <c r="R117" s="264">
        <v>0.89989224685630353</v>
      </c>
      <c r="S117" s="264">
        <v>0.70521438210917797</v>
      </c>
      <c r="T117" s="264">
        <v>0.79110698236335797</v>
      </c>
      <c r="U117" s="264">
        <v>0.78038258241322433</v>
      </c>
      <c r="V117" s="264">
        <v>0.66457060571962467</v>
      </c>
      <c r="W117" s="264">
        <v>0.66606612428388978</v>
      </c>
      <c r="DA117" s="72" t="s">
        <v>1684</v>
      </c>
    </row>
    <row r="118" spans="1:105" ht="12" customHeight="1" x14ac:dyDescent="0.25">
      <c r="A118" s="57" t="s">
        <v>1565</v>
      </c>
      <c r="B118" s="263">
        <v>0.34081190408745582</v>
      </c>
      <c r="C118" s="263">
        <v>0.26136265055523727</v>
      </c>
      <c r="D118" s="263">
        <v>0.46795015675046092</v>
      </c>
      <c r="E118" s="263">
        <v>0.5129121765127983</v>
      </c>
      <c r="F118" s="263">
        <v>0.52664616143956688</v>
      </c>
      <c r="G118" s="263">
        <v>0.48005226532804901</v>
      </c>
      <c r="H118" s="263">
        <v>0.52153182802223808</v>
      </c>
      <c r="I118" s="263">
        <v>0.5028068134629754</v>
      </c>
      <c r="J118" s="263">
        <v>0.36409136914723622</v>
      </c>
      <c r="K118" s="263">
        <v>0.39011449742802112</v>
      </c>
      <c r="L118" s="263">
        <v>0.53622449986909504</v>
      </c>
      <c r="M118" s="263">
        <v>0.46185259081412228</v>
      </c>
      <c r="N118" s="263">
        <v>0.47929940580420233</v>
      </c>
      <c r="O118" s="263">
        <v>0.39427269854322422</v>
      </c>
      <c r="P118" s="263">
        <v>0.39537586917346362</v>
      </c>
      <c r="Q118" s="263">
        <v>0.67146508245819914</v>
      </c>
      <c r="R118" s="263">
        <v>0.72136621767520059</v>
      </c>
      <c r="S118" s="263">
        <v>0.56530971707936517</v>
      </c>
      <c r="T118" s="263">
        <v>0.63416242737673434</v>
      </c>
      <c r="U118" s="263">
        <v>0.62556559830537661</v>
      </c>
      <c r="V118" s="263">
        <v>0.5327290971789358</v>
      </c>
      <c r="W118" s="263">
        <v>0.53392792578751158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0.43271754427908771</v>
      </c>
      <c r="C119" s="263">
        <f t="shared" si="5"/>
        <v>0.40465985017339962</v>
      </c>
      <c r="D119" s="263">
        <f t="shared" si="5"/>
        <v>0.40764820957373016</v>
      </c>
      <c r="E119" s="263">
        <f t="shared" si="5"/>
        <v>0.3962505051083034</v>
      </c>
      <c r="F119" s="263">
        <f t="shared" si="5"/>
        <v>0.41443967943441529</v>
      </c>
      <c r="G119" s="263">
        <f t="shared" si="5"/>
        <v>0.39284730673368878</v>
      </c>
      <c r="H119" s="263">
        <f t="shared" si="5"/>
        <v>0.42897468885381507</v>
      </c>
      <c r="I119" s="263">
        <f t="shared" si="5"/>
        <v>0.52906540053539974</v>
      </c>
      <c r="J119" s="263">
        <f t="shared" si="5"/>
        <v>0.41173115364354562</v>
      </c>
      <c r="K119" s="263">
        <f t="shared" si="5"/>
        <v>0.3626482492653102</v>
      </c>
      <c r="L119" s="263">
        <f t="shared" si="5"/>
        <v>0.48037351606529988</v>
      </c>
      <c r="M119" s="263">
        <f t="shared" si="5"/>
        <v>0.46540854035076573</v>
      </c>
      <c r="N119" s="263">
        <f t="shared" si="5"/>
        <v>0.42731869151677548</v>
      </c>
      <c r="O119" s="263">
        <f t="shared" si="5"/>
        <v>0.508030546692542</v>
      </c>
      <c r="P119" s="263">
        <f t="shared" si="5"/>
        <v>0.37491608237145241</v>
      </c>
      <c r="Q119" s="263">
        <f t="shared" si="5"/>
        <v>0.56639574831047679</v>
      </c>
      <c r="R119" s="263">
        <f t="shared" si="5"/>
        <v>0.53240276340558668</v>
      </c>
      <c r="S119" s="263">
        <f t="shared" si="5"/>
        <v>0.52326222834380975</v>
      </c>
      <c r="T119" s="263">
        <f t="shared" si="5"/>
        <v>0.53063706788509113</v>
      </c>
      <c r="U119" s="263">
        <f t="shared" si="5"/>
        <v>0.51261598430247446</v>
      </c>
      <c r="V119" s="263">
        <f t="shared" si="5"/>
        <v>0.24575231436561495</v>
      </c>
      <c r="W119" s="263">
        <f t="shared" si="5"/>
        <v>0.20504373379568402</v>
      </c>
      <c r="DA119" s="70"/>
    </row>
    <row r="120" spans="1:105" ht="12" customHeight="1" x14ac:dyDescent="0.25">
      <c r="A120" s="60" t="s">
        <v>1568</v>
      </c>
      <c r="B120" s="264">
        <v>0.32832356191685391</v>
      </c>
      <c r="C120" s="264">
        <v>0.32460194255639158</v>
      </c>
      <c r="D120" s="264">
        <v>0.26431055081144572</v>
      </c>
      <c r="E120" s="264">
        <v>0.23914054484555439</v>
      </c>
      <c r="F120" s="264">
        <v>0.25312286676125167</v>
      </c>
      <c r="G120" s="264">
        <v>0.24580265506933019</v>
      </c>
      <c r="H120" s="264">
        <v>0.2692244459693236</v>
      </c>
      <c r="I120" s="264">
        <v>0.37505081070817531</v>
      </c>
      <c r="J120" s="264">
        <v>0.30020644598766322</v>
      </c>
      <c r="K120" s="264">
        <v>0.24315240573602451</v>
      </c>
      <c r="L120" s="264">
        <v>0.31612276569489239</v>
      </c>
      <c r="M120" s="264">
        <v>0.32393862500699561</v>
      </c>
      <c r="N120" s="264">
        <v>0.28050464800580333</v>
      </c>
      <c r="O120" s="264">
        <v>0.38726100594589691</v>
      </c>
      <c r="P120" s="264">
        <v>0.25380862979152169</v>
      </c>
      <c r="Q120" s="264">
        <v>0.3607194995224956</v>
      </c>
      <c r="R120" s="264">
        <v>0.31144131428504229</v>
      </c>
      <c r="S120" s="264">
        <v>0.35010239464610299</v>
      </c>
      <c r="T120" s="264">
        <v>0.33638698311877402</v>
      </c>
      <c r="U120" s="264">
        <v>0.3209991914243896</v>
      </c>
      <c r="V120" s="264">
        <v>8.2572239644763859E-2</v>
      </c>
      <c r="W120" s="264">
        <v>4.149644627763293E-2</v>
      </c>
      <c r="DA120" s="72" t="s">
        <v>1686</v>
      </c>
    </row>
    <row r="121" spans="1:105" ht="12" customHeight="1" x14ac:dyDescent="0.25">
      <c r="A121" s="59" t="s">
        <v>30</v>
      </c>
      <c r="B121" s="232">
        <v>0.25211656091299312</v>
      </c>
      <c r="C121" s="232">
        <v>0.2416944381918405</v>
      </c>
      <c r="D121" s="232">
        <v>0.1904957415154547</v>
      </c>
      <c r="E121" s="232">
        <v>0.15146497108477841</v>
      </c>
      <c r="F121" s="232">
        <v>0.16767385956848541</v>
      </c>
      <c r="G121" s="232">
        <v>0.1813700947787954</v>
      </c>
      <c r="H121" s="232">
        <v>0.19992273608727479</v>
      </c>
      <c r="I121" s="232">
        <v>0.31068515304607269</v>
      </c>
      <c r="J121" s="232">
        <v>0.25375757556403472</v>
      </c>
      <c r="K121" s="232">
        <v>0.19540796348400369</v>
      </c>
      <c r="L121" s="232">
        <v>0.23707082415505051</v>
      </c>
      <c r="M121" s="232">
        <v>0.25329381967214148</v>
      </c>
      <c r="N121" s="232">
        <v>0.2069357714469876</v>
      </c>
      <c r="O121" s="232">
        <v>0.27895313267949468</v>
      </c>
      <c r="P121" s="232">
        <v>0.19914017450932731</v>
      </c>
      <c r="Q121" s="232">
        <v>0.21673589595432191</v>
      </c>
      <c r="R121" s="232">
        <v>0.1585568149085507</v>
      </c>
      <c r="S121" s="232">
        <v>0.23432687953000461</v>
      </c>
      <c r="T121" s="232">
        <v>0.22912541812658679</v>
      </c>
      <c r="U121" s="232">
        <v>0.25024716283799608</v>
      </c>
      <c r="V121" s="232">
        <v>2.995096105371662E-2</v>
      </c>
      <c r="W121" s="232">
        <v>0</v>
      </c>
      <c r="DA121" s="71" t="s">
        <v>1687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1688</v>
      </c>
    </row>
    <row r="123" spans="1:105" ht="12" customHeight="1" x14ac:dyDescent="0.25">
      <c r="A123" s="59" t="s">
        <v>160</v>
      </c>
      <c r="B123" s="297">
        <v>9.7021898851087605E-3</v>
      </c>
      <c r="C123" s="297">
        <v>6.9273841604905739E-3</v>
      </c>
      <c r="D123" s="297">
        <v>1.01978202539867E-2</v>
      </c>
      <c r="E123" s="297">
        <v>9.9479937659632395E-3</v>
      </c>
      <c r="F123" s="297">
        <v>1.267345240140875E-2</v>
      </c>
      <c r="G123" s="297">
        <v>7.8602604964295684E-3</v>
      </c>
      <c r="H123" s="297">
        <v>8.5274885233564864E-3</v>
      </c>
      <c r="I123" s="297">
        <v>1.1496601590111431E-2</v>
      </c>
      <c r="J123" s="297">
        <v>7.4882354648608566E-3</v>
      </c>
      <c r="K123" s="297">
        <v>2.655411741317107E-3</v>
      </c>
      <c r="L123" s="297">
        <v>7.1069827990557707E-3</v>
      </c>
      <c r="M123" s="297">
        <v>6.2878248936233854E-3</v>
      </c>
      <c r="N123" s="297">
        <v>3.0450233732012858E-3</v>
      </c>
      <c r="O123" s="297">
        <v>4.5103247216676436E-3</v>
      </c>
      <c r="P123" s="297">
        <v>2.8852278697932918E-3</v>
      </c>
      <c r="Q123" s="297">
        <v>8.186290325887597E-3</v>
      </c>
      <c r="R123" s="297">
        <v>7.7484225374274754E-3</v>
      </c>
      <c r="S123" s="297">
        <v>6.8091979492722436E-3</v>
      </c>
      <c r="T123" s="297">
        <v>5.5445868826123649E-3</v>
      </c>
      <c r="U123" s="297">
        <v>1.167814127141985E-3</v>
      </c>
      <c r="V123" s="297">
        <v>1.5426722630632601E-4</v>
      </c>
      <c r="W123" s="297">
        <v>8.0139926909490744E-5</v>
      </c>
      <c r="DA123" s="122" t="s">
        <v>1689</v>
      </c>
    </row>
    <row r="124" spans="1:105" ht="12" customHeight="1" x14ac:dyDescent="0.25">
      <c r="A124" s="59" t="s">
        <v>70</v>
      </c>
      <c r="B124" s="297">
        <v>8.7588311107082047E-3</v>
      </c>
      <c r="C124" s="297">
        <v>1.4639401080190149E-2</v>
      </c>
      <c r="D124" s="297">
        <v>6.0537828577217683E-3</v>
      </c>
      <c r="E124" s="297">
        <v>8.8159812665429046E-3</v>
      </c>
      <c r="F124" s="297">
        <v>5.6180870187234958E-3</v>
      </c>
      <c r="G124" s="297">
        <v>4.6581585951316106E-3</v>
      </c>
      <c r="H124" s="297">
        <v>0</v>
      </c>
      <c r="I124" s="297">
        <v>0</v>
      </c>
      <c r="J124" s="297">
        <v>1.695321248673281E-3</v>
      </c>
      <c r="K124" s="297">
        <v>0</v>
      </c>
      <c r="L124" s="297">
        <v>3.1738394195739632E-3</v>
      </c>
      <c r="M124" s="297">
        <v>2.7881495399353232E-3</v>
      </c>
      <c r="N124" s="297">
        <v>2.6834152299767579E-3</v>
      </c>
      <c r="O124" s="297">
        <v>4.038894393277744E-3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1690</v>
      </c>
    </row>
    <row r="125" spans="1:105" ht="12" customHeight="1" x14ac:dyDescent="0.25">
      <c r="A125" s="59" t="s">
        <v>162</v>
      </c>
      <c r="B125" s="297">
        <v>5.7745980008043901E-2</v>
      </c>
      <c r="C125" s="297">
        <v>6.1340719123870402E-2</v>
      </c>
      <c r="D125" s="297">
        <v>5.7563206184282512E-2</v>
      </c>
      <c r="E125" s="297">
        <v>6.8911598728269838E-2</v>
      </c>
      <c r="F125" s="297">
        <v>6.7157467772634122E-2</v>
      </c>
      <c r="G125" s="297">
        <v>5.1914141198973619E-2</v>
      </c>
      <c r="H125" s="297">
        <v>6.0774221358692322E-2</v>
      </c>
      <c r="I125" s="297">
        <v>5.2869056071991112E-2</v>
      </c>
      <c r="J125" s="297">
        <v>3.7265313710094353E-2</v>
      </c>
      <c r="K125" s="297">
        <v>4.5089030510703669E-2</v>
      </c>
      <c r="L125" s="297">
        <v>6.8771119321212146E-2</v>
      </c>
      <c r="M125" s="297">
        <v>6.1568830901295363E-2</v>
      </c>
      <c r="N125" s="297">
        <v>6.7840437955637725E-2</v>
      </c>
      <c r="O125" s="297">
        <v>9.975865415145678E-2</v>
      </c>
      <c r="P125" s="297">
        <v>5.1783227412401107E-2</v>
      </c>
      <c r="Q125" s="297">
        <v>0.13579731324228611</v>
      </c>
      <c r="R125" s="297">
        <v>0.1451360768390641</v>
      </c>
      <c r="S125" s="297">
        <v>0.1089663171668262</v>
      </c>
      <c r="T125" s="297">
        <v>0.10171697810957479</v>
      </c>
      <c r="U125" s="297">
        <v>6.9584214459251476E-2</v>
      </c>
      <c r="V125" s="297">
        <v>5.2467011364740919E-2</v>
      </c>
      <c r="W125" s="297">
        <v>4.1416306350723443E-2</v>
      </c>
      <c r="DA125" s="122" t="s">
        <v>1691</v>
      </c>
    </row>
    <row r="126" spans="1:105" ht="12" customHeight="1" x14ac:dyDescent="0.25">
      <c r="A126" s="60" t="s">
        <v>1575</v>
      </c>
      <c r="B126" s="264">
        <v>0.10439398236223379</v>
      </c>
      <c r="C126" s="264">
        <v>8.0057907617008026E-2</v>
      </c>
      <c r="D126" s="264">
        <v>0.14333765876228441</v>
      </c>
      <c r="E126" s="264">
        <v>0.15710996026274901</v>
      </c>
      <c r="F126" s="264">
        <v>0.16131681267316361</v>
      </c>
      <c r="G126" s="264">
        <v>0.14704465166435859</v>
      </c>
      <c r="H126" s="264">
        <v>0.15975024288449149</v>
      </c>
      <c r="I126" s="264">
        <v>0.15401458982722441</v>
      </c>
      <c r="J126" s="264">
        <v>0.1115247076558824</v>
      </c>
      <c r="K126" s="264">
        <v>0.1194958435292857</v>
      </c>
      <c r="L126" s="264">
        <v>0.16425075037040751</v>
      </c>
      <c r="M126" s="264">
        <v>0.1414699153437701</v>
      </c>
      <c r="N126" s="264">
        <v>0.14681404351097219</v>
      </c>
      <c r="O126" s="264">
        <v>0.1207695407466451</v>
      </c>
      <c r="P126" s="264">
        <v>0.12110745257993071</v>
      </c>
      <c r="Q126" s="264">
        <v>0.20567624878798119</v>
      </c>
      <c r="R126" s="264">
        <v>0.22096144912054441</v>
      </c>
      <c r="S126" s="264">
        <v>0.17315983369770679</v>
      </c>
      <c r="T126" s="264">
        <v>0.19425008476631711</v>
      </c>
      <c r="U126" s="264">
        <v>0.19161679287808481</v>
      </c>
      <c r="V126" s="264">
        <v>0.16318007472085111</v>
      </c>
      <c r="W126" s="264">
        <v>0.16354728751805109</v>
      </c>
      <c r="DA126" s="72" t="s">
        <v>1692</v>
      </c>
    </row>
    <row r="127" spans="1:105" ht="12" customHeight="1" x14ac:dyDescent="0.25">
      <c r="A127" s="132" t="s">
        <v>1577</v>
      </c>
      <c r="B127" s="318">
        <v>0.31255655819302608</v>
      </c>
      <c r="C127" s="318">
        <v>0.23969412311604299</v>
      </c>
      <c r="D127" s="318">
        <v>0.42915428905405589</v>
      </c>
      <c r="E127" s="318">
        <v>0.47038868837455861</v>
      </c>
      <c r="F127" s="318">
        <v>0.48298404378175752</v>
      </c>
      <c r="G127" s="318">
        <v>0.44025306042478413</v>
      </c>
      <c r="H127" s="318">
        <v>0.47829371920330122</v>
      </c>
      <c r="I127" s="318">
        <v>0.46112112038100311</v>
      </c>
      <c r="J127" s="318">
        <v>0.33390601632050038</v>
      </c>
      <c r="K127" s="318">
        <v>0.3577716715728782</v>
      </c>
      <c r="L127" s="318">
        <v>0.49176828064917949</v>
      </c>
      <c r="M127" s="318">
        <v>0.42356224781500329</v>
      </c>
      <c r="N127" s="318">
        <v>0.43956261745975211</v>
      </c>
      <c r="O127" s="318">
        <v>0.36158513293750461</v>
      </c>
      <c r="P127" s="318">
        <v>0.36259684412233112</v>
      </c>
      <c r="Q127" s="318">
        <v>0.61579660980995643</v>
      </c>
      <c r="R127" s="318">
        <v>0.66156064236366785</v>
      </c>
      <c r="S127" s="318">
        <v>0.51844215933859827</v>
      </c>
      <c r="T127" s="318">
        <v>0.58158656801302355</v>
      </c>
      <c r="U127" s="318">
        <v>0.57370246750570086</v>
      </c>
      <c r="V127" s="318">
        <v>0.48856266775470009</v>
      </c>
      <c r="W127" s="318">
        <v>0.48966210629914619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0.99999999999999978</v>
      </c>
      <c r="C132" s="234">
        <f t="shared" si="6"/>
        <v>0.99999999999999967</v>
      </c>
      <c r="D132" s="234">
        <f t="shared" si="6"/>
        <v>1</v>
      </c>
      <c r="E132" s="234">
        <f t="shared" si="6"/>
        <v>1</v>
      </c>
      <c r="F132" s="234">
        <f t="shared" si="6"/>
        <v>0.99999999999999989</v>
      </c>
      <c r="G132" s="234">
        <f t="shared" si="6"/>
        <v>1</v>
      </c>
      <c r="H132" s="234">
        <f t="shared" si="6"/>
        <v>0.99999999999999978</v>
      </c>
      <c r="I132" s="234">
        <f t="shared" si="6"/>
        <v>1</v>
      </c>
      <c r="J132" s="234">
        <f t="shared" si="6"/>
        <v>0.99999999999999978</v>
      </c>
      <c r="K132" s="234">
        <f t="shared" si="6"/>
        <v>0.99999999999999978</v>
      </c>
      <c r="L132" s="234">
        <f t="shared" si="6"/>
        <v>0.99999999999999978</v>
      </c>
      <c r="M132" s="234">
        <f t="shared" si="6"/>
        <v>1</v>
      </c>
      <c r="N132" s="234">
        <f t="shared" si="6"/>
        <v>1.0000000000000007</v>
      </c>
      <c r="O132" s="234">
        <f t="shared" si="6"/>
        <v>1</v>
      </c>
      <c r="P132" s="234">
        <f t="shared" si="6"/>
        <v>0.99999999999999989</v>
      </c>
      <c r="Q132" s="234">
        <f t="shared" si="6"/>
        <v>1</v>
      </c>
      <c r="R132" s="234">
        <f t="shared" si="6"/>
        <v>1.0000000000000004</v>
      </c>
      <c r="S132" s="234">
        <f t="shared" si="6"/>
        <v>0.99999999999999967</v>
      </c>
      <c r="T132" s="234">
        <f t="shared" si="6"/>
        <v>0.99999999999999978</v>
      </c>
      <c r="U132" s="234">
        <f t="shared" si="6"/>
        <v>1.0000000000000004</v>
      </c>
      <c r="V132" s="234">
        <f t="shared" si="6"/>
        <v>1.0000000000000002</v>
      </c>
      <c r="W132" s="234">
        <f t="shared" si="6"/>
        <v>0.99999999999999978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3.5270390004454215E-3</v>
      </c>
      <c r="C133" s="268">
        <f t="shared" si="7"/>
        <v>3.5381544066571068E-3</v>
      </c>
      <c r="D133" s="268">
        <f t="shared" si="7"/>
        <v>3.5106946963281947E-3</v>
      </c>
      <c r="E133" s="268">
        <f t="shared" si="7"/>
        <v>3.4994672628100433E-3</v>
      </c>
      <c r="F133" s="268">
        <f t="shared" si="7"/>
        <v>3.4877939302449105E-3</v>
      </c>
      <c r="G133" s="268">
        <f t="shared" si="7"/>
        <v>3.4889243492505625E-3</v>
      </c>
      <c r="H133" s="268">
        <f t="shared" si="7"/>
        <v>3.4858284965618241E-3</v>
      </c>
      <c r="I133" s="268">
        <f t="shared" si="7"/>
        <v>3.5020054358788815E-3</v>
      </c>
      <c r="J133" s="268">
        <f t="shared" si="7"/>
        <v>3.5003802003249775E-3</v>
      </c>
      <c r="K133" s="268">
        <f t="shared" si="7"/>
        <v>3.5006837614958977E-3</v>
      </c>
      <c r="L133" s="268">
        <f t="shared" si="7"/>
        <v>3.507273556754586E-3</v>
      </c>
      <c r="M133" s="268">
        <f t="shared" si="7"/>
        <v>3.5102829393417567E-3</v>
      </c>
      <c r="N133" s="268">
        <f t="shared" si="7"/>
        <v>3.504184626451556E-3</v>
      </c>
      <c r="O133" s="268">
        <f t="shared" si="7"/>
        <v>3.5651818393361082E-3</v>
      </c>
      <c r="P133" s="268">
        <f t="shared" si="7"/>
        <v>3.5222175572113667E-3</v>
      </c>
      <c r="Q133" s="268">
        <f t="shared" si="7"/>
        <v>3.5322143545190184E-3</v>
      </c>
      <c r="R133" s="268">
        <f t="shared" si="7"/>
        <v>3.508872956775602E-3</v>
      </c>
      <c r="S133" s="268">
        <f t="shared" si="7"/>
        <v>3.5328977342277881E-3</v>
      </c>
      <c r="T133" s="268">
        <f t="shared" si="7"/>
        <v>3.5167996995604813E-3</v>
      </c>
      <c r="U133" s="268">
        <f t="shared" si="7"/>
        <v>3.5121846500414527E-3</v>
      </c>
      <c r="V133" s="268">
        <f t="shared" si="7"/>
        <v>3.421044722701579E-3</v>
      </c>
      <c r="W133" s="268">
        <f t="shared" si="7"/>
        <v>3.3561237350949375E-3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3.6531568264084767E-4</v>
      </c>
      <c r="C134" s="269">
        <f t="shared" si="8"/>
        <v>3.6646696909034229E-4</v>
      </c>
      <c r="D134" s="269">
        <f t="shared" si="8"/>
        <v>3.6362280920930354E-4</v>
      </c>
      <c r="E134" s="269">
        <f t="shared" si="8"/>
        <v>3.6245991944838248E-4</v>
      </c>
      <c r="F134" s="269">
        <f t="shared" si="8"/>
        <v>3.6125084536267268E-4</v>
      </c>
      <c r="G134" s="269">
        <f t="shared" si="8"/>
        <v>3.6136792935030876E-4</v>
      </c>
      <c r="H134" s="269">
        <f t="shared" si="8"/>
        <v>3.6104727410997829E-4</v>
      </c>
      <c r="I134" s="269">
        <f t="shared" si="8"/>
        <v>3.6272281260810765E-4</v>
      </c>
      <c r="J134" s="269">
        <f t="shared" si="8"/>
        <v>3.6255447762917781E-4</v>
      </c>
      <c r="K134" s="269">
        <f t="shared" si="8"/>
        <v>3.6258591920279321E-4</v>
      </c>
      <c r="L134" s="269">
        <f t="shared" si="8"/>
        <v>3.6326846213840798E-4</v>
      </c>
      <c r="M134" s="269">
        <f t="shared" si="8"/>
        <v>3.6358016117378023E-4</v>
      </c>
      <c r="N134" s="269">
        <f t="shared" si="8"/>
        <v>3.6294852388931592E-4</v>
      </c>
      <c r="O134" s="269">
        <f t="shared" si="8"/>
        <v>3.692663554929062E-4</v>
      </c>
      <c r="P134" s="269">
        <f t="shared" si="8"/>
        <v>3.6481629807885642E-4</v>
      </c>
      <c r="Q134" s="269">
        <f t="shared" si="8"/>
        <v>3.6585172378075727E-4</v>
      </c>
      <c r="R134" s="269">
        <f t="shared" si="8"/>
        <v>3.6343412118284148E-4</v>
      </c>
      <c r="S134" s="269">
        <f t="shared" si="8"/>
        <v>3.6592250534137511E-4</v>
      </c>
      <c r="T134" s="269">
        <f t="shared" si="8"/>
        <v>3.6425513945091578E-4</v>
      </c>
      <c r="U134" s="269">
        <f t="shared" si="8"/>
        <v>3.637771322711673E-4</v>
      </c>
      <c r="V134" s="269">
        <f t="shared" si="8"/>
        <v>3.5433724664251444E-4</v>
      </c>
      <c r="W134" s="269">
        <f t="shared" si="8"/>
        <v>3.4761300715941172E-4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5.2798014418347144E-3</v>
      </c>
      <c r="C135" s="269">
        <f t="shared" si="9"/>
        <v>4.166485300579211E-3</v>
      </c>
      <c r="D135" s="269">
        <f t="shared" si="9"/>
        <v>8.7068966759694978E-3</v>
      </c>
      <c r="E135" s="269">
        <f t="shared" si="9"/>
        <v>1.0386293557883204E-2</v>
      </c>
      <c r="F135" s="269">
        <f t="shared" si="9"/>
        <v>9.9699241210421414E-3</v>
      </c>
      <c r="G135" s="269">
        <f t="shared" si="9"/>
        <v>9.3345957586481523E-3</v>
      </c>
      <c r="H135" s="269">
        <f t="shared" si="9"/>
        <v>9.2771588464159432E-3</v>
      </c>
      <c r="I135" s="269">
        <f t="shared" si="9"/>
        <v>6.5831286282494557E-3</v>
      </c>
      <c r="J135" s="269">
        <f t="shared" si="9"/>
        <v>5.9485631688711658E-3</v>
      </c>
      <c r="K135" s="269">
        <f t="shared" si="9"/>
        <v>7.8376456689600825E-3</v>
      </c>
      <c r="L135" s="269">
        <f t="shared" si="9"/>
        <v>8.3502717829250471E-3</v>
      </c>
      <c r="M135" s="269">
        <f t="shared" si="9"/>
        <v>7.0772225183781626E-3</v>
      </c>
      <c r="N135" s="269">
        <f t="shared" si="9"/>
        <v>8.4066253696156237E-3</v>
      </c>
      <c r="O135" s="269">
        <f t="shared" si="9"/>
        <v>4.7648051135275827E-3</v>
      </c>
      <c r="P135" s="269">
        <f t="shared" si="9"/>
        <v>7.5401719833603506E-3</v>
      </c>
      <c r="Q135" s="269">
        <f t="shared" si="9"/>
        <v>8.5020219366905968E-3</v>
      </c>
      <c r="R135" s="269">
        <f t="shared" si="9"/>
        <v>1.0660175124594419E-2</v>
      </c>
      <c r="S135" s="269">
        <f t="shared" si="9"/>
        <v>7.544322822486558E-3</v>
      </c>
      <c r="T135" s="269">
        <f t="shared" si="9"/>
        <v>8.7689867037571406E-3</v>
      </c>
      <c r="U135" s="269">
        <f t="shared" si="9"/>
        <v>8.8787161945397906E-3</v>
      </c>
      <c r="V135" s="269">
        <f t="shared" si="9"/>
        <v>2.5373472009712569E-2</v>
      </c>
      <c r="W135" s="269">
        <f t="shared" si="9"/>
        <v>4.1692208443248543E-2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6.9556048400247743E-4</v>
      </c>
      <c r="C136" s="269">
        <f t="shared" si="10"/>
        <v>6.9775253158786189E-4</v>
      </c>
      <c r="D136" s="269">
        <f t="shared" si="10"/>
        <v>6.9233725565682439E-4</v>
      </c>
      <c r="E136" s="269">
        <f t="shared" si="10"/>
        <v>6.9012311538477016E-4</v>
      </c>
      <c r="F136" s="269">
        <f t="shared" si="10"/>
        <v>6.8782104023110699E-4</v>
      </c>
      <c r="G136" s="269">
        <f t="shared" si="10"/>
        <v>6.8804396795903893E-4</v>
      </c>
      <c r="H136" s="269">
        <f t="shared" si="10"/>
        <v>6.8743344088680958E-4</v>
      </c>
      <c r="I136" s="269">
        <f t="shared" si="10"/>
        <v>6.9062366354656201E-4</v>
      </c>
      <c r="J136" s="269">
        <f t="shared" si="10"/>
        <v>6.903031540119787E-4</v>
      </c>
      <c r="K136" s="269">
        <f t="shared" si="10"/>
        <v>6.9036301871858998E-4</v>
      </c>
      <c r="L136" s="269">
        <f t="shared" si="10"/>
        <v>6.9166257939229749E-4</v>
      </c>
      <c r="M136" s="269">
        <f t="shared" si="10"/>
        <v>6.9225605386440191E-4</v>
      </c>
      <c r="N136" s="269">
        <f t="shared" si="10"/>
        <v>6.9105341747025624E-4</v>
      </c>
      <c r="O136" s="269">
        <f t="shared" si="10"/>
        <v>7.0308255888644792E-4</v>
      </c>
      <c r="P136" s="269">
        <f t="shared" si="10"/>
        <v>6.9460965658348767E-4</v>
      </c>
      <c r="Q136" s="269">
        <f t="shared" si="10"/>
        <v>6.9658110548805237E-4</v>
      </c>
      <c r="R136" s="269">
        <f t="shared" si="10"/>
        <v>6.9197799395181612E-4</v>
      </c>
      <c r="S136" s="269">
        <f t="shared" si="10"/>
        <v>6.9671587346791571E-4</v>
      </c>
      <c r="T136" s="269">
        <f t="shared" si="10"/>
        <v>6.9354121144028671E-4</v>
      </c>
      <c r="U136" s="269">
        <f t="shared" si="10"/>
        <v>6.9263108652339574E-4</v>
      </c>
      <c r="V136" s="269">
        <f t="shared" si="10"/>
        <v>6.7465755916391195E-4</v>
      </c>
      <c r="W136" s="269">
        <f t="shared" si="10"/>
        <v>6.6185461778563647E-4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3.8810540430512853E-3</v>
      </c>
      <c r="C137" s="270">
        <f t="shared" si="11"/>
        <v>3.8199183132050091E-3</v>
      </c>
      <c r="D137" s="270">
        <f t="shared" si="11"/>
        <v>4.7069178336763325E-3</v>
      </c>
      <c r="E137" s="270">
        <f t="shared" si="11"/>
        <v>5.1822509687887647E-3</v>
      </c>
      <c r="F137" s="270">
        <f t="shared" si="11"/>
        <v>5.0084337214452998E-3</v>
      </c>
      <c r="G137" s="270">
        <f t="shared" si="11"/>
        <v>4.8832161205114169E-3</v>
      </c>
      <c r="H137" s="270">
        <f t="shared" si="11"/>
        <v>4.8642469117411808E-3</v>
      </c>
      <c r="I137" s="270">
        <f t="shared" si="11"/>
        <v>4.0911080565944058E-3</v>
      </c>
      <c r="J137" s="270">
        <f t="shared" si="11"/>
        <v>3.9073364208196838E-3</v>
      </c>
      <c r="K137" s="270">
        <f t="shared" si="11"/>
        <v>4.5161775448561668E-3</v>
      </c>
      <c r="L137" s="270">
        <f t="shared" si="11"/>
        <v>4.6501258071472698E-3</v>
      </c>
      <c r="M137" s="270">
        <f t="shared" si="11"/>
        <v>4.2666553426516218E-3</v>
      </c>
      <c r="N137" s="270">
        <f t="shared" si="11"/>
        <v>4.6462419544810894E-3</v>
      </c>
      <c r="O137" s="270">
        <f t="shared" si="11"/>
        <v>3.5138589353323926E-3</v>
      </c>
      <c r="P137" s="270">
        <f t="shared" si="11"/>
        <v>4.3871660851800753E-3</v>
      </c>
      <c r="Q137" s="270">
        <f t="shared" si="11"/>
        <v>4.503403066394635E-3</v>
      </c>
      <c r="R137" s="270">
        <f t="shared" si="11"/>
        <v>5.1684247274652413E-3</v>
      </c>
      <c r="S137" s="270">
        <f t="shared" si="11"/>
        <v>4.2483861591440025E-3</v>
      </c>
      <c r="T137" s="270">
        <f t="shared" si="11"/>
        <v>4.6878933390665763E-3</v>
      </c>
      <c r="U137" s="270">
        <f t="shared" si="11"/>
        <v>4.901246196394188E-3</v>
      </c>
      <c r="V137" s="270">
        <f t="shared" si="11"/>
        <v>1.1900090573034925E-2</v>
      </c>
      <c r="W137" s="270">
        <f t="shared" si="11"/>
        <v>1.8676689373074973E-2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2.0575371547803378E-2</v>
      </c>
      <c r="C138" s="271">
        <f t="shared" si="12"/>
        <v>1.6236781638911145E-2</v>
      </c>
      <c r="D138" s="271">
        <f t="shared" si="12"/>
        <v>3.3930752152329678E-2</v>
      </c>
      <c r="E138" s="271">
        <f t="shared" si="12"/>
        <v>4.0475357134593819E-2</v>
      </c>
      <c r="F138" s="271">
        <f t="shared" si="12"/>
        <v>3.8852766596193307E-2</v>
      </c>
      <c r="G138" s="271">
        <f t="shared" si="12"/>
        <v>3.6376893733335927E-2</v>
      </c>
      <c r="H138" s="271">
        <f t="shared" si="12"/>
        <v>3.6153062245967427E-2</v>
      </c>
      <c r="I138" s="271">
        <f t="shared" si="12"/>
        <v>2.5654433971695954E-2</v>
      </c>
      <c r="J138" s="271">
        <f t="shared" si="12"/>
        <v>2.3181534139770869E-2</v>
      </c>
      <c r="K138" s="271">
        <f t="shared" si="12"/>
        <v>3.0543283393408706E-2</v>
      </c>
      <c r="L138" s="271">
        <f t="shared" si="12"/>
        <v>3.2540985935091894E-2</v>
      </c>
      <c r="M138" s="271">
        <f t="shared" si="12"/>
        <v>2.7579916488584866E-2</v>
      </c>
      <c r="N138" s="271">
        <f t="shared" si="12"/>
        <v>3.2760595705834915E-2</v>
      </c>
      <c r="O138" s="271">
        <f t="shared" si="12"/>
        <v>1.85684322874149E-2</v>
      </c>
      <c r="P138" s="271">
        <f t="shared" si="12"/>
        <v>2.9384029267219079E-2</v>
      </c>
      <c r="Q138" s="271">
        <f t="shared" si="12"/>
        <v>3.3132355862646873E-2</v>
      </c>
      <c r="R138" s="271">
        <f t="shared" si="12"/>
        <v>4.1542672839030549E-2</v>
      </c>
      <c r="S138" s="271">
        <f t="shared" si="12"/>
        <v>2.9400205075759942E-2</v>
      </c>
      <c r="T138" s="271">
        <f t="shared" si="12"/>
        <v>3.4172716818088068E-2</v>
      </c>
      <c r="U138" s="271">
        <f t="shared" si="12"/>
        <v>3.4600332338761829E-2</v>
      </c>
      <c r="V138" s="271">
        <f t="shared" si="12"/>
        <v>9.8880349916380242E-2</v>
      </c>
      <c r="W138" s="271">
        <f t="shared" si="12"/>
        <v>0.16247442045286639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8.8756457431334604E-2</v>
      </c>
      <c r="C139" s="271">
        <f t="shared" si="13"/>
        <v>9.0288068124098633E-2</v>
      </c>
      <c r="D139" s="271">
        <f t="shared" si="13"/>
        <v>8.5815534466616356E-2</v>
      </c>
      <c r="E139" s="271">
        <f t="shared" si="13"/>
        <v>8.4483886820848272E-2</v>
      </c>
      <c r="F139" s="271">
        <f t="shared" si="13"/>
        <v>8.3590150662955706E-2</v>
      </c>
      <c r="G139" s="271">
        <f t="shared" si="13"/>
        <v>8.3373245406648699E-2</v>
      </c>
      <c r="H139" s="271">
        <f t="shared" si="13"/>
        <v>8.3546624504371683E-2</v>
      </c>
      <c r="I139" s="271">
        <f t="shared" si="13"/>
        <v>8.5664099379797173E-2</v>
      </c>
      <c r="J139" s="271">
        <f t="shared" si="13"/>
        <v>8.5568632919053478E-2</v>
      </c>
      <c r="K139" s="271">
        <f t="shared" si="13"/>
        <v>8.523123291850454E-2</v>
      </c>
      <c r="L139" s="271">
        <f t="shared" si="13"/>
        <v>8.5880285791175598E-2</v>
      </c>
      <c r="M139" s="271">
        <f t="shared" si="13"/>
        <v>8.6589620946778148E-2</v>
      </c>
      <c r="N139" s="271">
        <f t="shared" si="13"/>
        <v>8.5821041165867515E-2</v>
      </c>
      <c r="O139" s="271">
        <f t="shared" si="13"/>
        <v>8.7830554430612814E-2</v>
      </c>
      <c r="P139" s="271">
        <f t="shared" si="13"/>
        <v>8.5566468615129065E-2</v>
      </c>
      <c r="Q139" s="271">
        <f t="shared" si="13"/>
        <v>8.4352814201997348E-2</v>
      </c>
      <c r="R139" s="271">
        <f t="shared" si="13"/>
        <v>8.2622441233485652E-2</v>
      </c>
      <c r="S139" s="271">
        <f t="shared" si="13"/>
        <v>8.4941415918994595E-2</v>
      </c>
      <c r="T139" s="271">
        <f t="shared" si="13"/>
        <v>8.3515743295286174E-2</v>
      </c>
      <c r="U139" s="271">
        <f t="shared" si="13"/>
        <v>8.2469439907224967E-2</v>
      </c>
      <c r="V139" s="271">
        <f t="shared" si="13"/>
        <v>6.798427709776142E-2</v>
      </c>
      <c r="W139" s="271">
        <f t="shared" si="13"/>
        <v>5.6349970289649901E-2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0.77595153502842218</v>
      </c>
      <c r="C140" s="271">
        <f t="shared" si="14"/>
        <v>0.78596683038588888</v>
      </c>
      <c r="D140" s="271">
        <f t="shared" si="14"/>
        <v>0.74316825039634715</v>
      </c>
      <c r="E140" s="271">
        <f t="shared" si="14"/>
        <v>0.71867358618984301</v>
      </c>
      <c r="F140" s="271">
        <f t="shared" si="14"/>
        <v>0.71516360022435932</v>
      </c>
      <c r="G140" s="271">
        <f t="shared" si="14"/>
        <v>0.72387662458491475</v>
      </c>
      <c r="H140" s="271">
        <f t="shared" si="14"/>
        <v>0.72509933097091128</v>
      </c>
      <c r="I140" s="271">
        <f t="shared" si="14"/>
        <v>0.75713702013199791</v>
      </c>
      <c r="J140" s="271">
        <f t="shared" si="14"/>
        <v>0.75897925170971725</v>
      </c>
      <c r="K140" s="271">
        <f t="shared" si="14"/>
        <v>0.74811453442935683</v>
      </c>
      <c r="L140" s="271">
        <f t="shared" si="14"/>
        <v>0.7463675074952395</v>
      </c>
      <c r="M140" s="271">
        <f t="shared" si="14"/>
        <v>0.75742684844707675</v>
      </c>
      <c r="N140" s="271">
        <f t="shared" si="14"/>
        <v>0.74309960061708447</v>
      </c>
      <c r="O140" s="271">
        <f t="shared" si="14"/>
        <v>0.78178596913436327</v>
      </c>
      <c r="P140" s="271">
        <f t="shared" si="14"/>
        <v>0.7548896060447744</v>
      </c>
      <c r="Q140" s="271">
        <f t="shared" si="14"/>
        <v>0.73772282296953384</v>
      </c>
      <c r="R140" s="271">
        <f t="shared" si="14"/>
        <v>0.70844184767697749</v>
      </c>
      <c r="S140" s="271">
        <f t="shared" si="14"/>
        <v>0.74695949634383119</v>
      </c>
      <c r="T140" s="271">
        <f t="shared" si="14"/>
        <v>0.73179528288354778</v>
      </c>
      <c r="U140" s="271">
        <f t="shared" si="14"/>
        <v>0.73174684474960128</v>
      </c>
      <c r="V140" s="271">
        <f t="shared" si="14"/>
        <v>0.55861042697356711</v>
      </c>
      <c r="W140" s="271">
        <f t="shared" si="14"/>
        <v>0.410283226356355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0.10096786534046484</v>
      </c>
      <c r="C141" s="271">
        <f t="shared" si="15"/>
        <v>9.4919542329981454E-2</v>
      </c>
      <c r="D141" s="271">
        <f t="shared" si="15"/>
        <v>0.11910499371386678</v>
      </c>
      <c r="E141" s="271">
        <f t="shared" si="15"/>
        <v>0.13624657503039969</v>
      </c>
      <c r="F141" s="271">
        <f t="shared" si="15"/>
        <v>0.14287825885816538</v>
      </c>
      <c r="G141" s="271">
        <f t="shared" si="15"/>
        <v>0.1376170881493812</v>
      </c>
      <c r="H141" s="271">
        <f t="shared" si="15"/>
        <v>0.13652526730903372</v>
      </c>
      <c r="I141" s="271">
        <f t="shared" si="15"/>
        <v>0.11631485791963163</v>
      </c>
      <c r="J141" s="271">
        <f t="shared" si="15"/>
        <v>0.11786144380980126</v>
      </c>
      <c r="K141" s="271">
        <f t="shared" si="15"/>
        <v>0.11920349334549624</v>
      </c>
      <c r="L141" s="271">
        <f t="shared" si="15"/>
        <v>0.11764861859013524</v>
      </c>
      <c r="M141" s="271">
        <f t="shared" si="15"/>
        <v>0.1124936171021506</v>
      </c>
      <c r="N141" s="271">
        <f t="shared" si="15"/>
        <v>0.12070770861930599</v>
      </c>
      <c r="O141" s="271">
        <f t="shared" si="15"/>
        <v>9.8898849345033624E-2</v>
      </c>
      <c r="P141" s="271">
        <f t="shared" si="15"/>
        <v>0.11365091449246319</v>
      </c>
      <c r="Q141" s="271">
        <f t="shared" si="15"/>
        <v>0.12719193477894894</v>
      </c>
      <c r="R141" s="271">
        <f t="shared" si="15"/>
        <v>0.14700015332653682</v>
      </c>
      <c r="S141" s="271">
        <f t="shared" si="15"/>
        <v>0.12231063756674636</v>
      </c>
      <c r="T141" s="271">
        <f t="shared" si="15"/>
        <v>0.13248478090980237</v>
      </c>
      <c r="U141" s="271">
        <f t="shared" si="15"/>
        <v>0.13283482774464245</v>
      </c>
      <c r="V141" s="271">
        <f t="shared" si="15"/>
        <v>0.23280134390103602</v>
      </c>
      <c r="W141" s="271">
        <f t="shared" si="15"/>
        <v>0.30615789372476482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2.6369653385384065E-2</v>
      </c>
      <c r="C142" s="320">
        <f t="shared" si="16"/>
        <v>2.080926232206801E-2</v>
      </c>
      <c r="D142" s="320">
        <f t="shared" si="16"/>
        <v>4.3486076121810324E-2</v>
      </c>
      <c r="E142" s="320">
        <f t="shared" si="16"/>
        <v>5.1873723680232582E-2</v>
      </c>
      <c r="F142" s="320">
        <f t="shared" si="16"/>
        <v>4.9794191362450738E-2</v>
      </c>
      <c r="G142" s="320">
        <f t="shared" si="16"/>
        <v>4.6621081750887132E-2</v>
      </c>
      <c r="H142" s="320">
        <f t="shared" si="16"/>
        <v>4.6334216518590862E-2</v>
      </c>
      <c r="I142" s="320">
        <f t="shared" si="16"/>
        <v>3.2879043280463476E-2</v>
      </c>
      <c r="J142" s="320">
        <f t="shared" si="16"/>
        <v>2.9709743942508113E-2</v>
      </c>
      <c r="K142" s="320">
        <f t="shared" si="16"/>
        <v>3.9144653814124256E-2</v>
      </c>
      <c r="L142" s="320">
        <f t="shared" si="16"/>
        <v>4.1704934364533583E-2</v>
      </c>
      <c r="M142" s="320">
        <f t="shared" si="16"/>
        <v>3.5346765744284477E-2</v>
      </c>
      <c r="N142" s="320">
        <f t="shared" si="16"/>
        <v>4.198638899202755E-2</v>
      </c>
      <c r="O142" s="320">
        <f t="shared" si="16"/>
        <v>2.3797534940815167E-2</v>
      </c>
      <c r="P142" s="320">
        <f t="shared" si="16"/>
        <v>3.7658939234332833E-2</v>
      </c>
      <c r="Q142" s="320">
        <f t="shared" si="16"/>
        <v>4.2462841456317263E-2</v>
      </c>
      <c r="R142" s="320">
        <f t="shared" si="16"/>
        <v>5.3241608829396637E-2</v>
      </c>
      <c r="S142" s="320">
        <f t="shared" si="16"/>
        <v>3.7679670352770228E-2</v>
      </c>
      <c r="T142" s="320">
        <f t="shared" si="16"/>
        <v>4.3796181062211302E-2</v>
      </c>
      <c r="U142" s="320">
        <f t="shared" si="16"/>
        <v>4.4344218459066047E-2</v>
      </c>
      <c r="V142" s="320">
        <f t="shared" si="16"/>
        <v>0.12672629254166773</v>
      </c>
      <c r="W142" s="320">
        <f t="shared" si="16"/>
        <v>0.20822924832143039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7.4598211955080762E-2</v>
      </c>
      <c r="C143" s="328">
        <f t="shared" si="17"/>
        <v>7.4110280007913434E-2</v>
      </c>
      <c r="D143" s="328">
        <f t="shared" si="17"/>
        <v>7.5618917592056467E-2</v>
      </c>
      <c r="E143" s="328">
        <f t="shared" si="17"/>
        <v>8.4372851350167102E-2</v>
      </c>
      <c r="F143" s="328">
        <f t="shared" si="17"/>
        <v>9.3084067495714629E-2</v>
      </c>
      <c r="G143" s="328">
        <f t="shared" si="17"/>
        <v>9.0996006398494075E-2</v>
      </c>
      <c r="H143" s="328">
        <f t="shared" si="17"/>
        <v>9.0191050790442859E-2</v>
      </c>
      <c r="I143" s="328">
        <f t="shared" si="17"/>
        <v>8.343581463916816E-2</v>
      </c>
      <c r="J143" s="328">
        <f t="shared" si="17"/>
        <v>8.8151699867293154E-2</v>
      </c>
      <c r="K143" s="328">
        <f t="shared" si="17"/>
        <v>8.0058839531371967E-2</v>
      </c>
      <c r="L143" s="328">
        <f t="shared" si="17"/>
        <v>7.594368422560166E-2</v>
      </c>
      <c r="M143" s="328">
        <f t="shared" si="17"/>
        <v>7.7146851357866128E-2</v>
      </c>
      <c r="N143" s="328">
        <f t="shared" si="17"/>
        <v>7.8721319627278422E-2</v>
      </c>
      <c r="O143" s="328">
        <f t="shared" si="17"/>
        <v>7.5101314404218453E-2</v>
      </c>
      <c r="P143" s="328">
        <f t="shared" si="17"/>
        <v>7.5991975258130368E-2</v>
      </c>
      <c r="Q143" s="328">
        <f t="shared" si="17"/>
        <v>8.4729093322631663E-2</v>
      </c>
      <c r="R143" s="328">
        <f t="shared" si="17"/>
        <v>9.3758544497140189E-2</v>
      </c>
      <c r="S143" s="328">
        <f t="shared" si="17"/>
        <v>8.463096721397613E-2</v>
      </c>
      <c r="T143" s="328">
        <f t="shared" si="17"/>
        <v>8.8688599847591074E-2</v>
      </c>
      <c r="U143" s="328">
        <f t="shared" si="17"/>
        <v>8.8490609285576394E-2</v>
      </c>
      <c r="V143" s="328">
        <f t="shared" si="17"/>
        <v>0.1060750513593683</v>
      </c>
      <c r="W143" s="328">
        <f t="shared" si="17"/>
        <v>9.7928645403334444E-2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0.99999999999999989</v>
      </c>
      <c r="C146" s="234">
        <f t="shared" si="18"/>
        <v>0.99999999999999989</v>
      </c>
      <c r="D146" s="234">
        <f t="shared" si="18"/>
        <v>1.0000000000000004</v>
      </c>
      <c r="E146" s="234">
        <f t="shared" si="18"/>
        <v>1.0000000000000002</v>
      </c>
      <c r="F146" s="234">
        <f t="shared" si="18"/>
        <v>1.0000000000000002</v>
      </c>
      <c r="G146" s="234">
        <f t="shared" si="18"/>
        <v>0.99999999999999989</v>
      </c>
      <c r="H146" s="234">
        <f t="shared" si="18"/>
        <v>0.99999999999999989</v>
      </c>
      <c r="I146" s="234">
        <f t="shared" si="18"/>
        <v>0.99999999999999989</v>
      </c>
      <c r="J146" s="234">
        <f t="shared" si="18"/>
        <v>0.99999999999999978</v>
      </c>
      <c r="K146" s="234">
        <f t="shared" si="18"/>
        <v>1.0000000000000002</v>
      </c>
      <c r="L146" s="234">
        <f t="shared" si="18"/>
        <v>1.0000000000000002</v>
      </c>
      <c r="M146" s="234">
        <f t="shared" si="18"/>
        <v>1</v>
      </c>
      <c r="N146" s="234">
        <f t="shared" si="18"/>
        <v>1</v>
      </c>
      <c r="O146" s="234">
        <f t="shared" si="18"/>
        <v>1</v>
      </c>
      <c r="P146" s="234">
        <f t="shared" si="18"/>
        <v>1.0000000000000002</v>
      </c>
      <c r="Q146" s="234">
        <f t="shared" si="18"/>
        <v>0.99999999999999978</v>
      </c>
      <c r="R146" s="234">
        <f t="shared" si="18"/>
        <v>1</v>
      </c>
      <c r="S146" s="234">
        <f t="shared" si="18"/>
        <v>1.0000000000000002</v>
      </c>
      <c r="T146" s="234">
        <f t="shared" si="18"/>
        <v>0.99999999999999967</v>
      </c>
      <c r="U146" s="234">
        <f t="shared" si="18"/>
        <v>0.99999999999999989</v>
      </c>
      <c r="V146" s="234">
        <f t="shared" si="18"/>
        <v>1</v>
      </c>
      <c r="W146" s="234">
        <f t="shared" si="18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6.3950213553789388E-3</v>
      </c>
      <c r="C147" s="268">
        <f t="shared" si="19"/>
        <v>6.4171599859907677E-3</v>
      </c>
      <c r="D147" s="268">
        <f t="shared" si="19"/>
        <v>6.351376773853017E-3</v>
      </c>
      <c r="E147" s="268">
        <f t="shared" si="19"/>
        <v>6.3337407804860456E-3</v>
      </c>
      <c r="F147" s="268">
        <f t="shared" si="19"/>
        <v>6.328625080502851E-3</v>
      </c>
      <c r="G147" s="268">
        <f t="shared" si="19"/>
        <v>6.3333589209426363E-3</v>
      </c>
      <c r="H147" s="268">
        <f t="shared" si="19"/>
        <v>6.3270769010083956E-3</v>
      </c>
      <c r="I147" s="268">
        <f t="shared" si="19"/>
        <v>6.3615599837312069E-3</v>
      </c>
      <c r="J147" s="268">
        <f t="shared" si="19"/>
        <v>6.3686428832463639E-3</v>
      </c>
      <c r="K147" s="268">
        <f t="shared" si="19"/>
        <v>6.3467675760977404E-3</v>
      </c>
      <c r="L147" s="268">
        <f t="shared" si="19"/>
        <v>6.3485600806041922E-3</v>
      </c>
      <c r="M147" s="268">
        <f t="shared" si="19"/>
        <v>6.3624553311282753E-3</v>
      </c>
      <c r="N147" s="268">
        <f t="shared" si="19"/>
        <v>6.3463858177747563E-3</v>
      </c>
      <c r="O147" s="268">
        <f t="shared" si="19"/>
        <v>6.390279914824824E-3</v>
      </c>
      <c r="P147" s="268">
        <f t="shared" si="19"/>
        <v>6.3596562580244291E-3</v>
      </c>
      <c r="Q147" s="268">
        <f t="shared" si="19"/>
        <v>6.3303561575094522E-3</v>
      </c>
      <c r="R147" s="268">
        <f t="shared" si="19"/>
        <v>6.3037668782778078E-3</v>
      </c>
      <c r="S147" s="268">
        <f t="shared" si="19"/>
        <v>6.3514235428075118E-3</v>
      </c>
      <c r="T147" s="268">
        <f t="shared" si="19"/>
        <v>6.3362705844006708E-3</v>
      </c>
      <c r="U147" s="268">
        <f t="shared" si="19"/>
        <v>6.3336963184520987E-3</v>
      </c>
      <c r="V147" s="268">
        <f t="shared" si="19"/>
        <v>6.1482647242507779E-3</v>
      </c>
      <c r="W147" s="268">
        <f t="shared" si="19"/>
        <v>6.0306046399115267E-3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1.8586922866197482E-3</v>
      </c>
      <c r="C148" s="269">
        <f t="shared" si="20"/>
        <v>1.865126808049442E-3</v>
      </c>
      <c r="D148" s="269">
        <f t="shared" si="20"/>
        <v>1.8460071300695281E-3</v>
      </c>
      <c r="E148" s="269">
        <f t="shared" si="20"/>
        <v>1.8408812856013951E-3</v>
      </c>
      <c r="F148" s="269">
        <f t="shared" si="20"/>
        <v>1.839394423936511E-3</v>
      </c>
      <c r="G148" s="269">
        <f t="shared" si="20"/>
        <v>1.84077029935937E-3</v>
      </c>
      <c r="H148" s="269">
        <f t="shared" si="20"/>
        <v>1.8389444505705552E-3</v>
      </c>
      <c r="I148" s="269">
        <f t="shared" si="20"/>
        <v>1.8489668471059234E-3</v>
      </c>
      <c r="J148" s="269">
        <f t="shared" si="20"/>
        <v>1.8510254689562875E-3</v>
      </c>
      <c r="K148" s="269">
        <f t="shared" si="20"/>
        <v>1.8446674816400479E-3</v>
      </c>
      <c r="L148" s="269">
        <f t="shared" si="20"/>
        <v>1.8451884672810212E-3</v>
      </c>
      <c r="M148" s="269">
        <f t="shared" si="20"/>
        <v>1.8492270769328927E-3</v>
      </c>
      <c r="N148" s="269">
        <f t="shared" si="20"/>
        <v>1.8445565248174118E-3</v>
      </c>
      <c r="O148" s="269">
        <f t="shared" si="20"/>
        <v>1.8573142022482263E-3</v>
      </c>
      <c r="P148" s="269">
        <f t="shared" si="20"/>
        <v>1.8484135353825698E-3</v>
      </c>
      <c r="Q148" s="269">
        <f t="shared" si="20"/>
        <v>1.839897555873203E-3</v>
      </c>
      <c r="R148" s="269">
        <f t="shared" si="20"/>
        <v>1.8321694678077793E-3</v>
      </c>
      <c r="S148" s="269">
        <f t="shared" si="20"/>
        <v>1.8460207233149848E-3</v>
      </c>
      <c r="T148" s="269">
        <f t="shared" si="20"/>
        <v>1.8416165649322179E-3</v>
      </c>
      <c r="U148" s="269">
        <f t="shared" si="20"/>
        <v>1.8408683628549408E-3</v>
      </c>
      <c r="V148" s="269">
        <f t="shared" si="20"/>
        <v>1.7869732693619851E-3</v>
      </c>
      <c r="W148" s="269">
        <f t="shared" si="20"/>
        <v>1.7527757461558349E-3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8.1582220055150274E-3</v>
      </c>
      <c r="C149" s="269">
        <f t="shared" si="21"/>
        <v>6.500848512753685E-3</v>
      </c>
      <c r="D149" s="269">
        <f t="shared" si="21"/>
        <v>1.3031533308178557E-2</v>
      </c>
      <c r="E149" s="269">
        <f t="shared" si="21"/>
        <v>1.5375948724341648E-2</v>
      </c>
      <c r="F149" s="269">
        <f t="shared" si="21"/>
        <v>1.4902230247648768E-2</v>
      </c>
      <c r="G149" s="269">
        <f t="shared" si="21"/>
        <v>1.4025821875498562E-2</v>
      </c>
      <c r="H149" s="269">
        <f t="shared" si="21"/>
        <v>1.3940032119576977E-2</v>
      </c>
      <c r="I149" s="269">
        <f t="shared" si="21"/>
        <v>1.0111973254493013E-2</v>
      </c>
      <c r="J149" s="269">
        <f t="shared" si="21"/>
        <v>9.22264692900681E-3</v>
      </c>
      <c r="K149" s="269">
        <f t="shared" si="21"/>
        <v>1.1866268330322349E-2</v>
      </c>
      <c r="L149" s="269">
        <f t="shared" si="21"/>
        <v>1.2542918446483614E-2</v>
      </c>
      <c r="M149" s="269">
        <f t="shared" si="21"/>
        <v>1.0770133399181181E-2</v>
      </c>
      <c r="N149" s="269">
        <f t="shared" si="21"/>
        <v>1.2640786264689292E-2</v>
      </c>
      <c r="O149" s="269">
        <f t="shared" si="21"/>
        <v>7.4871856676166247E-3</v>
      </c>
      <c r="P149" s="269">
        <f t="shared" si="21"/>
        <v>1.1442533366308285E-2</v>
      </c>
      <c r="Q149" s="269">
        <f t="shared" si="21"/>
        <v>1.2928059861772437E-2</v>
      </c>
      <c r="R149" s="269">
        <f t="shared" si="21"/>
        <v>1.5901301307320384E-2</v>
      </c>
      <c r="S149" s="269">
        <f t="shared" si="21"/>
        <v>1.1555052884156959E-2</v>
      </c>
      <c r="T149" s="269">
        <f t="shared" si="21"/>
        <v>1.3283816094750133E-2</v>
      </c>
      <c r="U149" s="269">
        <f t="shared" si="21"/>
        <v>1.345259681090662E-2</v>
      </c>
      <c r="V149" s="269">
        <f t="shared" si="21"/>
        <v>3.3255697601400784E-2</v>
      </c>
      <c r="W149" s="269">
        <f t="shared" si="21"/>
        <v>4.7855087204560318E-2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5.2160713419446593E-3</v>
      </c>
      <c r="C150" s="269">
        <f t="shared" si="22"/>
        <v>5.2341286196716744E-3</v>
      </c>
      <c r="D150" s="269">
        <f t="shared" si="22"/>
        <v>5.1804728289331229E-3</v>
      </c>
      <c r="E150" s="269">
        <f t="shared" si="22"/>
        <v>5.1660881076826129E-3</v>
      </c>
      <c r="F150" s="269">
        <f t="shared" si="22"/>
        <v>5.1619155092511955E-3</v>
      </c>
      <c r="G150" s="269">
        <f t="shared" si="22"/>
        <v>5.1657766456076103E-3</v>
      </c>
      <c r="H150" s="269">
        <f t="shared" si="22"/>
        <v>5.1606527433831163E-3</v>
      </c>
      <c r="I150" s="269">
        <f t="shared" si="22"/>
        <v>5.1887787197602035E-3</v>
      </c>
      <c r="J150" s="269">
        <f t="shared" si="22"/>
        <v>5.1945558559300178E-3</v>
      </c>
      <c r="K150" s="269">
        <f t="shared" si="22"/>
        <v>5.176713356839972E-3</v>
      </c>
      <c r="L150" s="269">
        <f t="shared" si="22"/>
        <v>5.1781754053409563E-3</v>
      </c>
      <c r="M150" s="269">
        <f t="shared" si="22"/>
        <v>5.18950900596871E-3</v>
      </c>
      <c r="N150" s="269">
        <f t="shared" si="22"/>
        <v>5.176401977324969E-3</v>
      </c>
      <c r="O150" s="269">
        <f t="shared" si="22"/>
        <v>5.212204006588065E-3</v>
      </c>
      <c r="P150" s="269">
        <f t="shared" si="22"/>
        <v>5.1872259541711277E-3</v>
      </c>
      <c r="Q150" s="269">
        <f t="shared" si="22"/>
        <v>5.1633274546792184E-3</v>
      </c>
      <c r="R150" s="269">
        <f t="shared" si="22"/>
        <v>5.1416400247714985E-3</v>
      </c>
      <c r="S150" s="269">
        <f t="shared" si="22"/>
        <v>5.1805109758273531E-3</v>
      </c>
      <c r="T150" s="269">
        <f t="shared" si="22"/>
        <v>5.1681515312376764E-3</v>
      </c>
      <c r="U150" s="269">
        <f t="shared" si="22"/>
        <v>5.1660518424180889E-3</v>
      </c>
      <c r="V150" s="269">
        <f t="shared" si="22"/>
        <v>5.0148053694737803E-3</v>
      </c>
      <c r="W150" s="269">
        <f t="shared" si="22"/>
        <v>4.9188364336552066E-3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9.7321651364342694E-3</v>
      </c>
      <c r="C151" s="270">
        <f t="shared" si="23"/>
        <v>9.6724416381438125E-3</v>
      </c>
      <c r="D151" s="270">
        <f t="shared" si="23"/>
        <v>1.1432747051613309E-2</v>
      </c>
      <c r="E151" s="270">
        <f t="shared" si="23"/>
        <v>1.2450351717127934E-2</v>
      </c>
      <c r="F151" s="270">
        <f t="shared" si="23"/>
        <v>1.2149074557122304E-2</v>
      </c>
      <c r="G151" s="270">
        <f t="shared" si="23"/>
        <v>1.1907500259695447E-2</v>
      </c>
      <c r="H151" s="270">
        <f t="shared" si="23"/>
        <v>1.1861681091917108E-2</v>
      </c>
      <c r="I151" s="270">
        <f t="shared" si="23"/>
        <v>1.0198266857921429E-2</v>
      </c>
      <c r="J151" s="270">
        <f t="shared" si="23"/>
        <v>9.8311916114511861E-3</v>
      </c>
      <c r="K151" s="270">
        <f t="shared" si="23"/>
        <v>1.1096381925842291E-2</v>
      </c>
      <c r="L151" s="270">
        <f t="shared" si="23"/>
        <v>1.1335600724339092E-2</v>
      </c>
      <c r="M151" s="270">
        <f t="shared" si="23"/>
        <v>1.0537258740986714E-2</v>
      </c>
      <c r="N151" s="270">
        <f t="shared" si="23"/>
        <v>1.1337989912988639E-2</v>
      </c>
      <c r="O151" s="270">
        <f t="shared" si="23"/>
        <v>8.9606524610687174E-3</v>
      </c>
      <c r="P151" s="270">
        <f t="shared" si="23"/>
        <v>1.0804554429428638E-2</v>
      </c>
      <c r="Q151" s="270">
        <f t="shared" si="23"/>
        <v>1.1113063668716422E-2</v>
      </c>
      <c r="R151" s="270">
        <f t="shared" si="23"/>
        <v>1.2511470992655304E-2</v>
      </c>
      <c r="S151" s="270">
        <f t="shared" si="23"/>
        <v>1.0559844164708601E-2</v>
      </c>
      <c r="T151" s="270">
        <f t="shared" si="23"/>
        <v>1.1524789848236962E-2</v>
      </c>
      <c r="U151" s="270">
        <f t="shared" si="23"/>
        <v>1.2051589222937574E-2</v>
      </c>
      <c r="V151" s="270">
        <f t="shared" si="23"/>
        <v>2.5311523196046095E-2</v>
      </c>
      <c r="W151" s="270">
        <f t="shared" si="23"/>
        <v>3.4790042351768323E-2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2.9546580955426581E-2</v>
      </c>
      <c r="C152" s="271">
        <f t="shared" si="24"/>
        <v>2.3544081876074839E-2</v>
      </c>
      <c r="D152" s="271">
        <f t="shared" si="24"/>
        <v>4.719622162808846E-2</v>
      </c>
      <c r="E152" s="271">
        <f t="shared" si="24"/>
        <v>5.568697608904654E-2</v>
      </c>
      <c r="F152" s="271">
        <f t="shared" si="24"/>
        <v>5.3971312882991881E-2</v>
      </c>
      <c r="G152" s="271">
        <f t="shared" si="24"/>
        <v>5.0797230233580688E-2</v>
      </c>
      <c r="H152" s="271">
        <f t="shared" si="24"/>
        <v>5.0486526018033502E-2</v>
      </c>
      <c r="I152" s="271">
        <f t="shared" si="24"/>
        <v>3.6622469476929216E-2</v>
      </c>
      <c r="J152" s="271">
        <f t="shared" si="24"/>
        <v>3.3401601957755649E-2</v>
      </c>
      <c r="K152" s="271">
        <f t="shared" si="24"/>
        <v>4.2975988839684703E-2</v>
      </c>
      <c r="L152" s="271">
        <f t="shared" si="24"/>
        <v>4.5426608278839715E-2</v>
      </c>
      <c r="M152" s="271">
        <f t="shared" si="24"/>
        <v>3.9006123903533224E-2</v>
      </c>
      <c r="N152" s="271">
        <f t="shared" si="24"/>
        <v>4.5781055536047319E-2</v>
      </c>
      <c r="O152" s="271">
        <f t="shared" si="24"/>
        <v>2.7116292901443108E-2</v>
      </c>
      <c r="P152" s="271">
        <f t="shared" si="24"/>
        <v>4.1441350604855723E-2</v>
      </c>
      <c r="Q152" s="271">
        <f t="shared" si="24"/>
        <v>4.6821472502738749E-2</v>
      </c>
      <c r="R152" s="271">
        <f t="shared" si="24"/>
        <v>5.7589642210737063E-2</v>
      </c>
      <c r="S152" s="271">
        <f t="shared" si="24"/>
        <v>4.1848861829842508E-2</v>
      </c>
      <c r="T152" s="271">
        <f t="shared" si="24"/>
        <v>4.8109912598015329E-2</v>
      </c>
      <c r="U152" s="271">
        <f t="shared" si="24"/>
        <v>4.8721184648501524E-2</v>
      </c>
      <c r="V152" s="271">
        <f t="shared" si="24"/>
        <v>0.12044194932973547</v>
      </c>
      <c r="W152" s="271">
        <f t="shared" si="24"/>
        <v>0.17331646616906166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0.11674554130251025</v>
      </c>
      <c r="C153" s="271">
        <f t="shared" si="25"/>
        <v>0.11930659878514721</v>
      </c>
      <c r="D153" s="271">
        <f t="shared" si="25"/>
        <v>0.11051218872721114</v>
      </c>
      <c r="E153" s="271">
        <f t="shared" si="25"/>
        <v>0.11093441721652023</v>
      </c>
      <c r="F153" s="271">
        <f t="shared" si="25"/>
        <v>0.11405957133885029</v>
      </c>
      <c r="G153" s="271">
        <f t="shared" si="25"/>
        <v>0.11374020115546042</v>
      </c>
      <c r="H153" s="271">
        <f t="shared" si="25"/>
        <v>0.11363599776704385</v>
      </c>
      <c r="I153" s="271">
        <f t="shared" si="25"/>
        <v>0.11598581029923116</v>
      </c>
      <c r="J153" s="271">
        <f t="shared" si="25"/>
        <v>0.11861261022351864</v>
      </c>
      <c r="K153" s="271">
        <f t="shared" si="25"/>
        <v>0.11272854591751875</v>
      </c>
      <c r="L153" s="271">
        <f t="shared" si="25"/>
        <v>0.11110590202456383</v>
      </c>
      <c r="M153" s="271">
        <f t="shared" si="25"/>
        <v>0.11369830230540477</v>
      </c>
      <c r="N153" s="271">
        <f t="shared" si="25"/>
        <v>0.11211120246735147</v>
      </c>
      <c r="O153" s="271">
        <f t="shared" si="25"/>
        <v>0.11152194755327251</v>
      </c>
      <c r="P153" s="271">
        <f t="shared" si="25"/>
        <v>0.11081917062523594</v>
      </c>
      <c r="Q153" s="271">
        <f t="shared" si="25"/>
        <v>0.10923125207925606</v>
      </c>
      <c r="R153" s="271">
        <f t="shared" si="25"/>
        <v>0.11078541544703362</v>
      </c>
      <c r="S153" s="271">
        <f t="shared" si="25"/>
        <v>0.11184699421407164</v>
      </c>
      <c r="T153" s="271">
        <f t="shared" si="25"/>
        <v>0.11164077056518448</v>
      </c>
      <c r="U153" s="271">
        <f t="shared" si="25"/>
        <v>0.10992265396305301</v>
      </c>
      <c r="V153" s="271">
        <f t="shared" si="25"/>
        <v>9.0830163282226789E-2</v>
      </c>
      <c r="W153" s="271">
        <f t="shared" si="25"/>
        <v>6.8256327844667411E-2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9.0842196952150622E-2</v>
      </c>
      <c r="C154" s="320">
        <f t="shared" si="26"/>
        <v>9.3321658624970924E-2</v>
      </c>
      <c r="D154" s="320">
        <f t="shared" si="26"/>
        <v>8.5077601032939237E-2</v>
      </c>
      <c r="E154" s="320">
        <f t="shared" si="26"/>
        <v>8.2862291924403544E-2</v>
      </c>
      <c r="F154" s="320">
        <f t="shared" si="26"/>
        <v>8.2788219211972283E-2</v>
      </c>
      <c r="G154" s="320">
        <f t="shared" si="26"/>
        <v>8.3010146391796963E-2</v>
      </c>
      <c r="H154" s="320">
        <f t="shared" si="26"/>
        <v>8.3176810528080222E-2</v>
      </c>
      <c r="I154" s="320">
        <f t="shared" si="26"/>
        <v>8.7182572792615487E-2</v>
      </c>
      <c r="J154" s="320">
        <f t="shared" si="26"/>
        <v>8.7896185141548414E-2</v>
      </c>
      <c r="K154" s="320">
        <f t="shared" si="26"/>
        <v>8.5488059689550089E-2</v>
      </c>
      <c r="L154" s="320">
        <f t="shared" si="26"/>
        <v>8.546976953107796E-2</v>
      </c>
      <c r="M154" s="320">
        <f t="shared" si="26"/>
        <v>8.7314273969695114E-2</v>
      </c>
      <c r="N154" s="320">
        <f t="shared" si="26"/>
        <v>8.5509048512568298E-2</v>
      </c>
      <c r="O154" s="320">
        <f t="shared" si="26"/>
        <v>8.5002261662555756E-2</v>
      </c>
      <c r="P154" s="320">
        <f t="shared" si="26"/>
        <v>8.4903037275659149E-2</v>
      </c>
      <c r="Q154" s="320">
        <f t="shared" si="26"/>
        <v>8.0275746913424081E-2</v>
      </c>
      <c r="R154" s="320">
        <f t="shared" si="26"/>
        <v>7.9352005020662919E-2</v>
      </c>
      <c r="S154" s="320">
        <f t="shared" si="26"/>
        <v>8.2715211110927708E-2</v>
      </c>
      <c r="T154" s="320">
        <f t="shared" si="26"/>
        <v>8.1445359237349871E-2</v>
      </c>
      <c r="U154" s="320">
        <f t="shared" si="26"/>
        <v>7.978881614536916E-2</v>
      </c>
      <c r="V154" s="320">
        <f t="shared" si="26"/>
        <v>5.9579728920201393E-2</v>
      </c>
      <c r="W154" s="320">
        <f t="shared" si="26"/>
        <v>4.2989381400618899E-2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2.5903344350359632E-2</v>
      </c>
      <c r="C155" s="320">
        <f t="shared" si="27"/>
        <v>2.5984940160176297E-2</v>
      </c>
      <c r="D155" s="320">
        <f t="shared" si="27"/>
        <v>2.5434587694271892E-2</v>
      </c>
      <c r="E155" s="320">
        <f t="shared" si="27"/>
        <v>2.8072125292116688E-2</v>
      </c>
      <c r="F155" s="320">
        <f t="shared" si="27"/>
        <v>3.127135212687801E-2</v>
      </c>
      <c r="G155" s="320">
        <f t="shared" si="27"/>
        <v>3.0730054763663452E-2</v>
      </c>
      <c r="H155" s="320">
        <f t="shared" si="27"/>
        <v>3.0459187238963611E-2</v>
      </c>
      <c r="I155" s="320">
        <f t="shared" si="27"/>
        <v>2.8803237506615682E-2</v>
      </c>
      <c r="J155" s="320">
        <f t="shared" si="27"/>
        <v>3.0716425081970231E-2</v>
      </c>
      <c r="K155" s="320">
        <f t="shared" si="27"/>
        <v>2.724048622796867E-2</v>
      </c>
      <c r="L155" s="320">
        <f t="shared" si="27"/>
        <v>2.5636132493485866E-2</v>
      </c>
      <c r="M155" s="320">
        <f t="shared" si="27"/>
        <v>2.6384028335709672E-2</v>
      </c>
      <c r="N155" s="320">
        <f t="shared" si="27"/>
        <v>2.6602153954783173E-2</v>
      </c>
      <c r="O155" s="320">
        <f t="shared" si="27"/>
        <v>2.6519685890716731E-2</v>
      </c>
      <c r="P155" s="320">
        <f t="shared" si="27"/>
        <v>2.5916133349576796E-2</v>
      </c>
      <c r="Q155" s="320">
        <f t="shared" si="27"/>
        <v>2.8955505165831976E-2</v>
      </c>
      <c r="R155" s="320">
        <f t="shared" si="27"/>
        <v>3.1433410426370698E-2</v>
      </c>
      <c r="S155" s="320">
        <f t="shared" si="27"/>
        <v>2.9131783103143943E-2</v>
      </c>
      <c r="T155" s="320">
        <f t="shared" si="27"/>
        <v>3.0195411327834605E-2</v>
      </c>
      <c r="U155" s="320">
        <f t="shared" si="27"/>
        <v>3.0133837817683844E-2</v>
      </c>
      <c r="V155" s="320">
        <f t="shared" si="27"/>
        <v>3.1250434362025396E-2</v>
      </c>
      <c r="W155" s="320">
        <f t="shared" si="27"/>
        <v>2.5266946444048508E-2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0.7414430994457063</v>
      </c>
      <c r="C157" s="271">
        <f t="shared" si="29"/>
        <v>0.7511816675253955</v>
      </c>
      <c r="D157" s="271">
        <f t="shared" si="29"/>
        <v>0.70907987602842748</v>
      </c>
      <c r="E157" s="271">
        <f t="shared" si="29"/>
        <v>0.68956861401545633</v>
      </c>
      <c r="F157" s="271">
        <f t="shared" si="29"/>
        <v>0.69070887758053101</v>
      </c>
      <c r="G157" s="271">
        <f t="shared" si="29"/>
        <v>0.69837132234342258</v>
      </c>
      <c r="H157" s="271">
        <f t="shared" si="29"/>
        <v>0.69914894051527432</v>
      </c>
      <c r="I157" s="271">
        <f t="shared" si="29"/>
        <v>0.72773917835447144</v>
      </c>
      <c r="J157" s="271">
        <f t="shared" si="29"/>
        <v>0.73240530486895872</v>
      </c>
      <c r="K157" s="271">
        <f t="shared" si="29"/>
        <v>0.71659985155007355</v>
      </c>
      <c r="L157" s="271">
        <f t="shared" si="29"/>
        <v>0.71240259552077922</v>
      </c>
      <c r="M157" s="271">
        <f t="shared" si="29"/>
        <v>0.72417696565795564</v>
      </c>
      <c r="N157" s="271">
        <f t="shared" si="29"/>
        <v>0.7105692152302352</v>
      </c>
      <c r="O157" s="271">
        <f t="shared" si="29"/>
        <v>0.7562834595639587</v>
      </c>
      <c r="P157" s="271">
        <f t="shared" si="29"/>
        <v>0.72260278399746469</v>
      </c>
      <c r="Q157" s="271">
        <f t="shared" si="29"/>
        <v>0.71428797062728733</v>
      </c>
      <c r="R157" s="271">
        <f t="shared" si="29"/>
        <v>0.68736190520501261</v>
      </c>
      <c r="S157" s="271">
        <f t="shared" si="29"/>
        <v>0.72214210346013341</v>
      </c>
      <c r="T157" s="271">
        <f t="shared" si="29"/>
        <v>0.70785692805500622</v>
      </c>
      <c r="U157" s="271">
        <f t="shared" si="29"/>
        <v>0.70859449578368727</v>
      </c>
      <c r="V157" s="271">
        <f t="shared" si="29"/>
        <v>0.56270007030626334</v>
      </c>
      <c r="W157" s="271">
        <f t="shared" si="29"/>
        <v>0.46485226273882618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0.70971854699104053</v>
      </c>
      <c r="C158" s="320">
        <f t="shared" si="30"/>
        <v>0.72590207725397693</v>
      </c>
      <c r="D158" s="320">
        <f t="shared" si="30"/>
        <v>0.65840467232343369</v>
      </c>
      <c r="E158" s="320">
        <f t="shared" si="30"/>
        <v>0.62977677560803424</v>
      </c>
      <c r="F158" s="320">
        <f t="shared" si="30"/>
        <v>0.63275916931524379</v>
      </c>
      <c r="G158" s="320">
        <f t="shared" si="30"/>
        <v>0.64382966835211719</v>
      </c>
      <c r="H158" s="320">
        <f t="shared" si="30"/>
        <v>0.64494089372538699</v>
      </c>
      <c r="I158" s="320">
        <f t="shared" si="30"/>
        <v>0.68841715135943748</v>
      </c>
      <c r="J158" s="320">
        <f t="shared" si="30"/>
        <v>0.69654156567770475</v>
      </c>
      <c r="K158" s="320">
        <f t="shared" si="30"/>
        <v>0.67045596727823498</v>
      </c>
      <c r="L158" s="320">
        <f t="shared" si="30"/>
        <v>0.66362744893601244</v>
      </c>
      <c r="M158" s="320">
        <f t="shared" si="30"/>
        <v>0.68229557756443537</v>
      </c>
      <c r="N158" s="320">
        <f t="shared" si="30"/>
        <v>0.66141349396507954</v>
      </c>
      <c r="O158" s="320">
        <f t="shared" si="30"/>
        <v>0.72716833934664227</v>
      </c>
      <c r="P158" s="320">
        <f t="shared" si="30"/>
        <v>0.67810666097601291</v>
      </c>
      <c r="Q158" s="320">
        <f t="shared" si="30"/>
        <v>0.66401513998543871</v>
      </c>
      <c r="R158" s="320">
        <f t="shared" si="30"/>
        <v>0.62552714916619534</v>
      </c>
      <c r="S158" s="320">
        <f t="shared" si="30"/>
        <v>0.67720843027839539</v>
      </c>
      <c r="T158" s="320">
        <f t="shared" si="30"/>
        <v>0.65620068234225792</v>
      </c>
      <c r="U158" s="320">
        <f t="shared" si="30"/>
        <v>0.65628191923323642</v>
      </c>
      <c r="V158" s="320">
        <f t="shared" si="30"/>
        <v>0.43337996572233062</v>
      </c>
      <c r="W158" s="320">
        <f t="shared" si="30"/>
        <v>0.27876009422252696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3.1724552454665877E-2</v>
      </c>
      <c r="C159" s="320">
        <f t="shared" si="31"/>
        <v>2.5279590271418614E-2</v>
      </c>
      <c r="D159" s="320">
        <f t="shared" si="31"/>
        <v>5.0675203704993663E-2</v>
      </c>
      <c r="E159" s="320">
        <f t="shared" si="31"/>
        <v>5.9791838407422068E-2</v>
      </c>
      <c r="F159" s="320">
        <f t="shared" si="31"/>
        <v>5.7949708265287142E-2</v>
      </c>
      <c r="G159" s="320">
        <f t="shared" si="31"/>
        <v>5.4541653991305374E-2</v>
      </c>
      <c r="H159" s="320">
        <f t="shared" si="31"/>
        <v>5.4208046789887325E-2</v>
      </c>
      <c r="I159" s="320">
        <f t="shared" si="31"/>
        <v>3.9322026995033982E-2</v>
      </c>
      <c r="J159" s="320">
        <f t="shared" si="31"/>
        <v>3.586373919125397E-2</v>
      </c>
      <c r="K159" s="320">
        <f t="shared" si="31"/>
        <v>4.614388427183852E-2</v>
      </c>
      <c r="L159" s="320">
        <f t="shared" si="31"/>
        <v>4.8775146584766796E-2</v>
      </c>
      <c r="M159" s="320">
        <f t="shared" si="31"/>
        <v>4.1881388093520287E-2</v>
      </c>
      <c r="N159" s="320">
        <f t="shared" si="31"/>
        <v>4.9155721265155612E-2</v>
      </c>
      <c r="O159" s="320">
        <f t="shared" si="31"/>
        <v>2.9115120217316406E-2</v>
      </c>
      <c r="P159" s="320">
        <f t="shared" si="31"/>
        <v>4.4496123021451749E-2</v>
      </c>
      <c r="Q159" s="320">
        <f t="shared" si="31"/>
        <v>5.0272830641848641E-2</v>
      </c>
      <c r="R159" s="320">
        <f t="shared" si="31"/>
        <v>6.1834756038817308E-2</v>
      </c>
      <c r="S159" s="320">
        <f t="shared" si="31"/>
        <v>4.4933673181738028E-2</v>
      </c>
      <c r="T159" s="320">
        <f t="shared" si="31"/>
        <v>5.1656245712748385E-2</v>
      </c>
      <c r="U159" s="320">
        <f t="shared" si="31"/>
        <v>5.2312576550450886E-2</v>
      </c>
      <c r="V159" s="320">
        <f t="shared" si="31"/>
        <v>0.12932010458393273</v>
      </c>
      <c r="W159" s="320">
        <f t="shared" si="31"/>
        <v>0.18609216851629923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8.090460617046398E-2</v>
      </c>
      <c r="C160" s="271">
        <f t="shared" si="32"/>
        <v>7.6277946248772946E-2</v>
      </c>
      <c r="D160" s="271">
        <f t="shared" si="32"/>
        <v>9.5369576523625862E-2</v>
      </c>
      <c r="E160" s="271">
        <f t="shared" si="32"/>
        <v>0.10264298206373743</v>
      </c>
      <c r="F160" s="271">
        <f t="shared" si="32"/>
        <v>0.10087899837916546</v>
      </c>
      <c r="G160" s="271">
        <f t="shared" si="32"/>
        <v>9.7818018266432549E-2</v>
      </c>
      <c r="H160" s="271">
        <f t="shared" si="32"/>
        <v>9.7600148393192102E-2</v>
      </c>
      <c r="I160" s="271">
        <f t="shared" si="32"/>
        <v>8.5942996206356259E-2</v>
      </c>
      <c r="J160" s="271">
        <f t="shared" si="32"/>
        <v>8.311242020117611E-2</v>
      </c>
      <c r="K160" s="271">
        <f t="shared" si="32"/>
        <v>9.1364815021980697E-2</v>
      </c>
      <c r="L160" s="271">
        <f t="shared" si="32"/>
        <v>9.3814451051768569E-2</v>
      </c>
      <c r="M160" s="271">
        <f t="shared" si="32"/>
        <v>8.8410024578908689E-2</v>
      </c>
      <c r="N160" s="271">
        <f t="shared" si="32"/>
        <v>9.4192406268771026E-2</v>
      </c>
      <c r="O160" s="271">
        <f t="shared" si="32"/>
        <v>7.5170663728979278E-2</v>
      </c>
      <c r="P160" s="271">
        <f t="shared" si="32"/>
        <v>8.9494311229128848E-2</v>
      </c>
      <c r="Q160" s="271">
        <f t="shared" si="32"/>
        <v>9.2284600092166852E-2</v>
      </c>
      <c r="R160" s="271">
        <f t="shared" si="32"/>
        <v>0.10257268846638393</v>
      </c>
      <c r="S160" s="271">
        <f t="shared" si="32"/>
        <v>8.8669188205137292E-2</v>
      </c>
      <c r="T160" s="271">
        <f t="shared" si="32"/>
        <v>9.4237744158235867E-2</v>
      </c>
      <c r="U160" s="271">
        <f t="shared" si="32"/>
        <v>9.3916863047188825E-2</v>
      </c>
      <c r="V160" s="271">
        <f t="shared" si="32"/>
        <v>0.15451055292124094</v>
      </c>
      <c r="W160" s="271">
        <f t="shared" si="32"/>
        <v>0.19822759687139349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5.1245482994736503E-2</v>
      </c>
      <c r="C161" s="320">
        <f t="shared" si="33"/>
        <v>5.2644185527850468E-2</v>
      </c>
      <c r="D161" s="320">
        <f t="shared" si="33"/>
        <v>4.799358561597674E-2</v>
      </c>
      <c r="E161" s="320">
        <f t="shared" si="33"/>
        <v>4.6743895614431007E-2</v>
      </c>
      <c r="F161" s="320">
        <f t="shared" si="33"/>
        <v>4.6702110056038262E-2</v>
      </c>
      <c r="G161" s="320">
        <f t="shared" si="33"/>
        <v>4.6827302597625124E-2</v>
      </c>
      <c r="H161" s="320">
        <f t="shared" si="33"/>
        <v>4.6921320404858899E-2</v>
      </c>
      <c r="I161" s="320">
        <f t="shared" si="33"/>
        <v>4.9181032618956087E-2</v>
      </c>
      <c r="J161" s="320">
        <f t="shared" si="33"/>
        <v>4.9583592340308236E-2</v>
      </c>
      <c r="K161" s="320">
        <f t="shared" si="33"/>
        <v>4.8225131668506394E-2</v>
      </c>
      <c r="L161" s="320">
        <f t="shared" si="33"/>
        <v>4.8214813908298036E-2</v>
      </c>
      <c r="M161" s="320">
        <f t="shared" si="33"/>
        <v>4.9255327282194769E-2</v>
      </c>
      <c r="N161" s="320">
        <f t="shared" si="33"/>
        <v>4.8236971786966225E-2</v>
      </c>
      <c r="O161" s="320">
        <f t="shared" si="33"/>
        <v>4.7951085516316494E-2</v>
      </c>
      <c r="P161" s="320">
        <f t="shared" si="33"/>
        <v>4.7895111510821577E-2</v>
      </c>
      <c r="Q161" s="320">
        <f t="shared" si="33"/>
        <v>4.5284785720324371E-2</v>
      </c>
      <c r="R161" s="320">
        <f t="shared" si="33"/>
        <v>4.4763688685628591E-2</v>
      </c>
      <c r="S161" s="320">
        <f t="shared" si="33"/>
        <v>4.6660925061332237E-2</v>
      </c>
      <c r="T161" s="320">
        <f t="shared" si="33"/>
        <v>4.5944582053604847E-2</v>
      </c>
      <c r="U161" s="320">
        <f t="shared" si="33"/>
        <v>4.5010100571448913E-2</v>
      </c>
      <c r="V161" s="320">
        <f t="shared" si="33"/>
        <v>3.3609843086681405E-2</v>
      </c>
      <c r="W161" s="320">
        <f t="shared" si="33"/>
        <v>2.4250972427274635E-2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2.9659123175727477E-2</v>
      </c>
      <c r="C162" s="328">
        <f t="shared" si="34"/>
        <v>2.3633760720922468E-2</v>
      </c>
      <c r="D162" s="328">
        <f t="shared" si="34"/>
        <v>4.7375990907649129E-2</v>
      </c>
      <c r="E162" s="328">
        <f t="shared" si="34"/>
        <v>5.5899086449306426E-2</v>
      </c>
      <c r="F162" s="328">
        <f t="shared" si="34"/>
        <v>5.4176888323127191E-2</v>
      </c>
      <c r="G162" s="328">
        <f t="shared" si="34"/>
        <v>5.0990715668807425E-2</v>
      </c>
      <c r="H162" s="328">
        <f t="shared" si="34"/>
        <v>5.067882798833321E-2</v>
      </c>
      <c r="I162" s="328">
        <f t="shared" si="34"/>
        <v>3.6761963587400158E-2</v>
      </c>
      <c r="J162" s="328">
        <f t="shared" si="34"/>
        <v>3.3528827860867881E-2</v>
      </c>
      <c r="K162" s="328">
        <f t="shared" si="34"/>
        <v>4.3139683353474303E-2</v>
      </c>
      <c r="L162" s="328">
        <f t="shared" si="34"/>
        <v>4.5599637143470546E-2</v>
      </c>
      <c r="M162" s="328">
        <f t="shared" si="34"/>
        <v>3.9154697296713913E-2</v>
      </c>
      <c r="N162" s="328">
        <f t="shared" si="34"/>
        <v>4.5955434481804801E-2</v>
      </c>
      <c r="O162" s="328">
        <f t="shared" si="34"/>
        <v>2.7219578212662791E-2</v>
      </c>
      <c r="P162" s="328">
        <f t="shared" si="34"/>
        <v>4.1599199718307285E-2</v>
      </c>
      <c r="Q162" s="328">
        <f t="shared" si="34"/>
        <v>4.6999814371842481E-2</v>
      </c>
      <c r="R162" s="328">
        <f t="shared" si="34"/>
        <v>5.7808999780755335E-2</v>
      </c>
      <c r="S162" s="328">
        <f t="shared" si="34"/>
        <v>4.2008263143805069E-2</v>
      </c>
      <c r="T162" s="328">
        <f t="shared" si="34"/>
        <v>4.8293162104631013E-2</v>
      </c>
      <c r="U162" s="328">
        <f t="shared" si="34"/>
        <v>4.8906762475739919E-2</v>
      </c>
      <c r="V162" s="328">
        <f t="shared" si="34"/>
        <v>0.12090070983455953</v>
      </c>
      <c r="W162" s="328">
        <f t="shared" si="34"/>
        <v>0.17397662444411888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0.99999999999999967</v>
      </c>
      <c r="C165" s="234">
        <f t="shared" si="35"/>
        <v>1.0000000000000002</v>
      </c>
      <c r="D165" s="234">
        <f t="shared" si="35"/>
        <v>1.0000000000000004</v>
      </c>
      <c r="E165" s="234">
        <f t="shared" si="35"/>
        <v>1</v>
      </c>
      <c r="F165" s="234">
        <f t="shared" si="35"/>
        <v>0.99999999999999989</v>
      </c>
      <c r="G165" s="234">
        <f t="shared" si="35"/>
        <v>0.99999999999999978</v>
      </c>
      <c r="H165" s="234">
        <f t="shared" si="35"/>
        <v>0.99999999999999978</v>
      </c>
      <c r="I165" s="234">
        <f t="shared" si="35"/>
        <v>1</v>
      </c>
      <c r="J165" s="234">
        <f t="shared" si="35"/>
        <v>1</v>
      </c>
      <c r="K165" s="234">
        <f t="shared" si="35"/>
        <v>0.99999999999999978</v>
      </c>
      <c r="L165" s="234">
        <f t="shared" si="35"/>
        <v>0.99999999999999967</v>
      </c>
      <c r="M165" s="234">
        <f t="shared" si="35"/>
        <v>0.99999999999999989</v>
      </c>
      <c r="N165" s="234">
        <f t="shared" si="35"/>
        <v>0.99999999999999978</v>
      </c>
      <c r="O165" s="234">
        <f t="shared" si="35"/>
        <v>0.99999999999999978</v>
      </c>
      <c r="P165" s="234">
        <f t="shared" si="35"/>
        <v>1</v>
      </c>
      <c r="Q165" s="234">
        <f t="shared" si="35"/>
        <v>0.99999999999999978</v>
      </c>
      <c r="R165" s="234">
        <f t="shared" si="35"/>
        <v>1.0000000000000002</v>
      </c>
      <c r="S165" s="234">
        <f t="shared" si="35"/>
        <v>1</v>
      </c>
      <c r="T165" s="234">
        <f t="shared" si="35"/>
        <v>1.0000000000000002</v>
      </c>
      <c r="U165" s="234">
        <f t="shared" si="35"/>
        <v>0.99999999999999989</v>
      </c>
      <c r="V165" s="234">
        <f t="shared" si="35"/>
        <v>1.0000000000000004</v>
      </c>
      <c r="W165" s="234">
        <f t="shared" si="35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9.1715507347076945E-3</v>
      </c>
      <c r="C166" s="268">
        <f t="shared" si="36"/>
        <v>9.2834097813988548E-3</v>
      </c>
      <c r="D166" s="268">
        <f t="shared" si="36"/>
        <v>8.7877732787145831E-3</v>
      </c>
      <c r="E166" s="268">
        <f t="shared" si="36"/>
        <v>8.5785233410478889E-3</v>
      </c>
      <c r="F166" s="268">
        <f t="shared" si="36"/>
        <v>8.6210280982639744E-3</v>
      </c>
      <c r="G166" s="268">
        <f t="shared" si="36"/>
        <v>8.7318704512620183E-3</v>
      </c>
      <c r="H166" s="268">
        <f t="shared" si="36"/>
        <v>8.7263286336901214E-3</v>
      </c>
      <c r="I166" s="268">
        <f t="shared" si="36"/>
        <v>9.0688039122419784E-3</v>
      </c>
      <c r="J166" s="268">
        <f t="shared" si="36"/>
        <v>9.1542085678201681E-3</v>
      </c>
      <c r="K166" s="268">
        <f t="shared" si="36"/>
        <v>8.9109495541213647E-3</v>
      </c>
      <c r="L166" s="268">
        <f t="shared" si="36"/>
        <v>8.8288545180436311E-3</v>
      </c>
      <c r="M166" s="268">
        <f t="shared" si="36"/>
        <v>8.9767726203950904E-3</v>
      </c>
      <c r="N166" s="268">
        <f t="shared" si="36"/>
        <v>8.8051120344855606E-3</v>
      </c>
      <c r="O166" s="268">
        <f t="shared" si="36"/>
        <v>9.0943481878024736E-3</v>
      </c>
      <c r="P166" s="268">
        <f t="shared" si="36"/>
        <v>8.9094529951364767E-3</v>
      </c>
      <c r="Q166" s="268">
        <f t="shared" si="36"/>
        <v>8.5972035419896297E-3</v>
      </c>
      <c r="R166" s="268">
        <f t="shared" si="36"/>
        <v>8.3663185503806258E-3</v>
      </c>
      <c r="S166" s="268">
        <f t="shared" si="36"/>
        <v>8.7607963002708737E-3</v>
      </c>
      <c r="T166" s="268">
        <f t="shared" si="36"/>
        <v>8.6714683144319682E-3</v>
      </c>
      <c r="U166" s="268">
        <f t="shared" si="36"/>
        <v>8.744118691510646E-3</v>
      </c>
      <c r="V166" s="268">
        <f t="shared" si="36"/>
        <v>7.6215958092819835E-3</v>
      </c>
      <c r="W166" s="268">
        <f t="shared" si="36"/>
        <v>7.1835242278043745E-3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2.6690832964976837E-3</v>
      </c>
      <c r="C167" s="269">
        <f t="shared" si="37"/>
        <v>2.7016362552853084E-3</v>
      </c>
      <c r="D167" s="269">
        <f t="shared" si="37"/>
        <v>2.5573972766529478E-3</v>
      </c>
      <c r="E167" s="269">
        <f t="shared" si="37"/>
        <v>2.4965018479981356E-3</v>
      </c>
      <c r="F167" s="269">
        <f t="shared" si="37"/>
        <v>2.5088714832745174E-3</v>
      </c>
      <c r="G167" s="269">
        <f t="shared" si="37"/>
        <v>2.5411285662356345E-3</v>
      </c>
      <c r="H167" s="269">
        <f t="shared" si="37"/>
        <v>2.5395157994155815E-3</v>
      </c>
      <c r="I167" s="269">
        <f t="shared" si="37"/>
        <v>2.6391821559442505E-3</v>
      </c>
      <c r="J167" s="269">
        <f t="shared" si="37"/>
        <v>2.6640364195514112E-3</v>
      </c>
      <c r="K167" s="269">
        <f t="shared" si="37"/>
        <v>2.5932437489369518E-3</v>
      </c>
      <c r="L167" s="269">
        <f t="shared" si="37"/>
        <v>2.5693526430750758E-3</v>
      </c>
      <c r="M167" s="269">
        <f t="shared" si="37"/>
        <v>2.6123994241109014E-3</v>
      </c>
      <c r="N167" s="269">
        <f t="shared" si="37"/>
        <v>2.562443160904039E-3</v>
      </c>
      <c r="O167" s="269">
        <f t="shared" si="37"/>
        <v>2.6466159914200369E-3</v>
      </c>
      <c r="P167" s="269">
        <f t="shared" si="37"/>
        <v>2.5928082238328176E-3</v>
      </c>
      <c r="Q167" s="269">
        <f t="shared" si="37"/>
        <v>2.5019381164930769E-3</v>
      </c>
      <c r="R167" s="269">
        <f t="shared" si="37"/>
        <v>2.4347465049171253E-3</v>
      </c>
      <c r="S167" s="269">
        <f t="shared" si="37"/>
        <v>2.5495464993267524E-3</v>
      </c>
      <c r="T167" s="269">
        <f t="shared" si="37"/>
        <v>2.5235504773007114E-3</v>
      </c>
      <c r="U167" s="269">
        <f t="shared" si="37"/>
        <v>2.5446930205361928E-3</v>
      </c>
      <c r="V167" s="269">
        <f t="shared" si="37"/>
        <v>2.218019030329187E-3</v>
      </c>
      <c r="W167" s="269">
        <f t="shared" si="37"/>
        <v>2.090532460760592E-3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1.7308965074700391E-2</v>
      </c>
      <c r="C168" s="269">
        <f t="shared" si="38"/>
        <v>1.4168687550553789E-2</v>
      </c>
      <c r="D168" s="269">
        <f t="shared" si="38"/>
        <v>2.5308790587069301E-2</v>
      </c>
      <c r="E168" s="269">
        <f t="shared" si="38"/>
        <v>2.8574092395362592E-2</v>
      </c>
      <c r="F168" s="269">
        <f t="shared" si="38"/>
        <v>2.8047392575268563E-2</v>
      </c>
      <c r="G168" s="269">
        <f t="shared" si="38"/>
        <v>2.6952122479657607E-2</v>
      </c>
      <c r="H168" s="269">
        <f t="shared" si="38"/>
        <v>2.6814830773597798E-2</v>
      </c>
      <c r="I168" s="269">
        <f t="shared" si="38"/>
        <v>2.0916124660162447E-2</v>
      </c>
      <c r="J168" s="269">
        <f t="shared" si="38"/>
        <v>1.9450699213825692E-2</v>
      </c>
      <c r="K168" s="269">
        <f t="shared" si="38"/>
        <v>2.3695635889289256E-2</v>
      </c>
      <c r="L168" s="269">
        <f t="shared" si="38"/>
        <v>2.4600911274342843E-2</v>
      </c>
      <c r="M168" s="269">
        <f t="shared" si="38"/>
        <v>2.1849468947703114E-2</v>
      </c>
      <c r="N168" s="269">
        <f t="shared" si="38"/>
        <v>2.4722847828783867E-2</v>
      </c>
      <c r="O168" s="269">
        <f t="shared" si="38"/>
        <v>1.7059196160426584E-2</v>
      </c>
      <c r="P168" s="269">
        <f t="shared" si="38"/>
        <v>2.3228147903477298E-2</v>
      </c>
      <c r="Q168" s="269">
        <f t="shared" si="38"/>
        <v>2.6153125186568212E-2</v>
      </c>
      <c r="R168" s="269">
        <f t="shared" si="38"/>
        <v>2.9933273187123865E-2</v>
      </c>
      <c r="S168" s="269">
        <f t="shared" si="38"/>
        <v>2.3812150250434691E-2</v>
      </c>
      <c r="T168" s="269">
        <f t="shared" si="38"/>
        <v>2.6356473049825066E-2</v>
      </c>
      <c r="U168" s="269">
        <f t="shared" si="38"/>
        <v>2.6894979151868992E-2</v>
      </c>
      <c r="V168" s="269">
        <f t="shared" si="38"/>
        <v>4.7952617748210899E-2</v>
      </c>
      <c r="W168" s="269">
        <f t="shared" si="38"/>
        <v>5.7700737097774395E-2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8.1555848666981946E-3</v>
      </c>
      <c r="C169" s="269">
        <f t="shared" si="39"/>
        <v>8.2550528819538282E-3</v>
      </c>
      <c r="D169" s="269">
        <f t="shared" si="39"/>
        <v>7.8143198284497759E-3</v>
      </c>
      <c r="E169" s="269">
        <f t="shared" si="39"/>
        <v>7.6282492636832316E-3</v>
      </c>
      <c r="F169" s="269">
        <f t="shared" si="39"/>
        <v>7.6660456151118293E-3</v>
      </c>
      <c r="G169" s="269">
        <f t="shared" si="39"/>
        <v>7.764609559514293E-3</v>
      </c>
      <c r="H169" s="269">
        <f t="shared" si="39"/>
        <v>7.7596816291314466E-3</v>
      </c>
      <c r="I169" s="269">
        <f t="shared" si="39"/>
        <v>8.0642196816121409E-3</v>
      </c>
      <c r="J169" s="269">
        <f t="shared" si="39"/>
        <v>8.1401637544005288E-3</v>
      </c>
      <c r="K169" s="269">
        <f t="shared" si="39"/>
        <v>7.9238514220375637E-3</v>
      </c>
      <c r="L169" s="269">
        <f t="shared" si="39"/>
        <v>7.8508503502195924E-3</v>
      </c>
      <c r="M169" s="269">
        <f t="shared" si="39"/>
        <v>7.9823830290372631E-3</v>
      </c>
      <c r="N169" s="269">
        <f t="shared" si="39"/>
        <v>7.8297379074926173E-3</v>
      </c>
      <c r="O169" s="269">
        <f t="shared" si="39"/>
        <v>8.0869343253204915E-3</v>
      </c>
      <c r="P169" s="269">
        <f t="shared" si="39"/>
        <v>7.922520642307692E-3</v>
      </c>
      <c r="Q169" s="269">
        <f t="shared" si="39"/>
        <v>7.6448601911604016E-3</v>
      </c>
      <c r="R169" s="269">
        <f t="shared" si="39"/>
        <v>7.4395511656770276E-3</v>
      </c>
      <c r="S169" s="269">
        <f t="shared" si="39"/>
        <v>7.7903311875417375E-3</v>
      </c>
      <c r="T169" s="269">
        <f t="shared" si="39"/>
        <v>7.7108983859846937E-3</v>
      </c>
      <c r="U169" s="269">
        <f t="shared" si="39"/>
        <v>7.7755010178624812E-3</v>
      </c>
      <c r="V169" s="269">
        <f t="shared" si="39"/>
        <v>6.7773240578657265E-3</v>
      </c>
      <c r="W169" s="269">
        <f t="shared" si="39"/>
        <v>6.3877792509107684E-3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1.2105973265489223E-2</v>
      </c>
      <c r="C170" s="270">
        <f t="shared" si="40"/>
        <v>1.2359769001820184E-2</v>
      </c>
      <c r="D170" s="270">
        <f t="shared" si="40"/>
        <v>1.3017905889638045E-2</v>
      </c>
      <c r="E170" s="270">
        <f t="shared" si="40"/>
        <v>1.3565218755148172E-2</v>
      </c>
      <c r="F170" s="270">
        <f t="shared" si="40"/>
        <v>1.3405995835160887E-2</v>
      </c>
      <c r="G170" s="270">
        <f t="shared" si="40"/>
        <v>1.3415285227800297E-2</v>
      </c>
      <c r="H170" s="270">
        <f t="shared" si="40"/>
        <v>1.3377414639260619E-2</v>
      </c>
      <c r="I170" s="270">
        <f t="shared" si="40"/>
        <v>1.2367625898148372E-2</v>
      </c>
      <c r="J170" s="270">
        <f t="shared" si="40"/>
        <v>1.2156273275266227E-2</v>
      </c>
      <c r="K170" s="270">
        <f t="shared" si="40"/>
        <v>1.2991229592868253E-2</v>
      </c>
      <c r="L170" s="270">
        <f t="shared" si="40"/>
        <v>1.3035022801782356E-2</v>
      </c>
      <c r="M170" s="270">
        <f t="shared" si="40"/>
        <v>1.253320393444232E-2</v>
      </c>
      <c r="N170" s="270">
        <f t="shared" si="40"/>
        <v>1.3000951334251712E-2</v>
      </c>
      <c r="O170" s="270">
        <f t="shared" si="40"/>
        <v>1.1970002813381448E-2</v>
      </c>
      <c r="P170" s="270">
        <f t="shared" si="40"/>
        <v>1.2859198953179994E-2</v>
      </c>
      <c r="Q170" s="270">
        <f t="shared" si="40"/>
        <v>1.3180706803310091E-2</v>
      </c>
      <c r="R170" s="270">
        <f t="shared" si="40"/>
        <v>1.380843864229166E-2</v>
      </c>
      <c r="S170" s="270">
        <f t="shared" si="40"/>
        <v>1.2758477284339383E-2</v>
      </c>
      <c r="T170" s="270">
        <f t="shared" si="40"/>
        <v>1.3406398142671694E-2</v>
      </c>
      <c r="U170" s="270">
        <f t="shared" si="40"/>
        <v>1.4126158179124866E-2</v>
      </c>
      <c r="V170" s="270">
        <f t="shared" si="40"/>
        <v>2.1398296340440066E-2</v>
      </c>
      <c r="W170" s="270">
        <f t="shared" si="40"/>
        <v>2.4593643043671912E-2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0.75693427332673058</v>
      </c>
      <c r="C171" s="271">
        <f t="shared" si="41"/>
        <v>0.7808519426698699</v>
      </c>
      <c r="D171" s="271">
        <f t="shared" si="41"/>
        <v>0.69476751752777199</v>
      </c>
      <c r="E171" s="271">
        <f t="shared" si="41"/>
        <v>0.66933719128815228</v>
      </c>
      <c r="F171" s="271">
        <f t="shared" si="41"/>
        <v>0.67348690831269387</v>
      </c>
      <c r="G171" s="271">
        <f t="shared" si="41"/>
        <v>0.68175769522592944</v>
      </c>
      <c r="H171" s="271">
        <f t="shared" si="41"/>
        <v>0.68286940201859381</v>
      </c>
      <c r="I171" s="271">
        <f t="shared" si="41"/>
        <v>0.72889955139327778</v>
      </c>
      <c r="J171" s="271">
        <f t="shared" si="41"/>
        <v>0.74029786641200024</v>
      </c>
      <c r="K171" s="271">
        <f t="shared" si="41"/>
        <v>0.70706666625248715</v>
      </c>
      <c r="L171" s="271">
        <f t="shared" si="41"/>
        <v>0.700164089229668</v>
      </c>
      <c r="M171" s="271">
        <f t="shared" si="41"/>
        <v>0.72168689635371563</v>
      </c>
      <c r="N171" s="271">
        <f t="shared" si="41"/>
        <v>0.6992966164453891</v>
      </c>
      <c r="O171" s="271">
        <f t="shared" si="41"/>
        <v>0.75915327634245899</v>
      </c>
      <c r="P171" s="271">
        <f t="shared" si="41"/>
        <v>0.71082006059602065</v>
      </c>
      <c r="Q171" s="271">
        <f t="shared" si="41"/>
        <v>0.68844617913044959</v>
      </c>
      <c r="R171" s="271">
        <f t="shared" si="41"/>
        <v>0.65898881507202411</v>
      </c>
      <c r="S171" s="271">
        <f t="shared" si="41"/>
        <v>0.70667803174534227</v>
      </c>
      <c r="T171" s="271">
        <f t="shared" si="41"/>
        <v>0.68651079118342917</v>
      </c>
      <c r="U171" s="271">
        <f t="shared" si="41"/>
        <v>0.68152206126731207</v>
      </c>
      <c r="V171" s="271">
        <f t="shared" si="41"/>
        <v>0.51362224314250349</v>
      </c>
      <c r="W171" s="271">
        <f t="shared" si="41"/>
        <v>0.43589092037346078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0.68112662984573402</v>
      </c>
      <c r="C172" s="320">
        <f t="shared" si="42"/>
        <v>0.7187976944932436</v>
      </c>
      <c r="D172" s="320">
        <f t="shared" si="42"/>
        <v>0.58392323738279273</v>
      </c>
      <c r="E172" s="320">
        <f t="shared" si="42"/>
        <v>0.54419195009364396</v>
      </c>
      <c r="F172" s="320">
        <f t="shared" si="42"/>
        <v>0.55064844120958123</v>
      </c>
      <c r="G172" s="320">
        <f t="shared" si="42"/>
        <v>0.56371615529697994</v>
      </c>
      <c r="H172" s="320">
        <f t="shared" si="42"/>
        <v>0.56542915515719427</v>
      </c>
      <c r="I172" s="320">
        <f t="shared" si="42"/>
        <v>0.63729372086564762</v>
      </c>
      <c r="J172" s="320">
        <f t="shared" si="42"/>
        <v>0.65511012323415918</v>
      </c>
      <c r="K172" s="320">
        <f t="shared" si="42"/>
        <v>0.60328747958255036</v>
      </c>
      <c r="L172" s="320">
        <f t="shared" si="42"/>
        <v>0.59242009049002675</v>
      </c>
      <c r="M172" s="320">
        <f t="shared" si="42"/>
        <v>0.62599332108285255</v>
      </c>
      <c r="N172" s="320">
        <f t="shared" si="42"/>
        <v>0.59101857521352086</v>
      </c>
      <c r="O172" s="320">
        <f t="shared" si="42"/>
        <v>0.68443953955803205</v>
      </c>
      <c r="P172" s="320">
        <f t="shared" si="42"/>
        <v>0.60908831942078212</v>
      </c>
      <c r="Q172" s="320">
        <f t="shared" si="42"/>
        <v>0.5739039877573151</v>
      </c>
      <c r="R172" s="320">
        <f t="shared" si="42"/>
        <v>0.52789080359671714</v>
      </c>
      <c r="S172" s="320">
        <f t="shared" si="42"/>
        <v>0.60238855002818514</v>
      </c>
      <c r="T172" s="320">
        <f t="shared" si="42"/>
        <v>0.57107800223534599</v>
      </c>
      <c r="U172" s="320">
        <f t="shared" si="42"/>
        <v>0.56373079054866049</v>
      </c>
      <c r="V172" s="320">
        <f t="shared" si="42"/>
        <v>0.30360535683251694</v>
      </c>
      <c r="W172" s="320">
        <f t="shared" si="42"/>
        <v>0.18318043839945367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7.5807643480996598E-2</v>
      </c>
      <c r="C173" s="320">
        <f t="shared" si="43"/>
        <v>6.2054248176626352E-2</v>
      </c>
      <c r="D173" s="320">
        <f t="shared" si="43"/>
        <v>0.11084428014497921</v>
      </c>
      <c r="E173" s="320">
        <f t="shared" si="43"/>
        <v>0.12514524119450834</v>
      </c>
      <c r="F173" s="320">
        <f t="shared" si="43"/>
        <v>0.12283846710311261</v>
      </c>
      <c r="G173" s="320">
        <f t="shared" si="43"/>
        <v>0.11804153992894943</v>
      </c>
      <c r="H173" s="320">
        <f t="shared" si="43"/>
        <v>0.11744024686139957</v>
      </c>
      <c r="I173" s="320">
        <f t="shared" si="43"/>
        <v>9.1605830527630216E-2</v>
      </c>
      <c r="J173" s="320">
        <f t="shared" si="43"/>
        <v>8.5187743177841085E-2</v>
      </c>
      <c r="K173" s="320">
        <f t="shared" si="43"/>
        <v>0.10377918666993674</v>
      </c>
      <c r="L173" s="320">
        <f t="shared" si="43"/>
        <v>0.10774399873964113</v>
      </c>
      <c r="M173" s="320">
        <f t="shared" si="43"/>
        <v>9.5693575270863085E-2</v>
      </c>
      <c r="N173" s="320">
        <f t="shared" si="43"/>
        <v>0.10827804123186827</v>
      </c>
      <c r="O173" s="320">
        <f t="shared" si="43"/>
        <v>7.4713736784426915E-2</v>
      </c>
      <c r="P173" s="320">
        <f t="shared" si="43"/>
        <v>0.10173174117523856</v>
      </c>
      <c r="Q173" s="320">
        <f t="shared" si="43"/>
        <v>0.11454219137313452</v>
      </c>
      <c r="R173" s="320">
        <f t="shared" si="43"/>
        <v>0.131098011475307</v>
      </c>
      <c r="S173" s="320">
        <f t="shared" si="43"/>
        <v>0.10428948171715706</v>
      </c>
      <c r="T173" s="320">
        <f t="shared" si="43"/>
        <v>0.11543278894808316</v>
      </c>
      <c r="U173" s="320">
        <f t="shared" si="43"/>
        <v>0.11779127071865163</v>
      </c>
      <c r="V173" s="320">
        <f t="shared" si="43"/>
        <v>0.21001688630998655</v>
      </c>
      <c r="W173" s="320">
        <f t="shared" si="43"/>
        <v>0.25271048197400714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6.0768467824669235E-2</v>
      </c>
      <c r="C174" s="271">
        <f t="shared" si="44"/>
        <v>4.9743553691266679E-2</v>
      </c>
      <c r="D174" s="271">
        <f t="shared" si="44"/>
        <v>8.8854326057864128E-2</v>
      </c>
      <c r="E174" s="271">
        <f t="shared" si="44"/>
        <v>0.10031817655491877</v>
      </c>
      <c r="F174" s="271">
        <f t="shared" si="44"/>
        <v>9.8469034163533059E-2</v>
      </c>
      <c r="G174" s="271">
        <f t="shared" si="44"/>
        <v>9.4623750215173816E-2</v>
      </c>
      <c r="H174" s="271">
        <f t="shared" si="44"/>
        <v>9.4141745278062697E-2</v>
      </c>
      <c r="I174" s="271">
        <f t="shared" si="44"/>
        <v>7.3432515632356601E-2</v>
      </c>
      <c r="J174" s="271">
        <f t="shared" si="44"/>
        <v>6.8287687001595265E-2</v>
      </c>
      <c r="K174" s="271">
        <f t="shared" si="44"/>
        <v>8.3190848263253306E-2</v>
      </c>
      <c r="L174" s="271">
        <f t="shared" si="44"/>
        <v>8.6369097099719114E-2</v>
      </c>
      <c r="M174" s="271">
        <f t="shared" si="44"/>
        <v>7.6709309020174796E-2</v>
      </c>
      <c r="N174" s="271">
        <f t="shared" si="44"/>
        <v>8.679719303458415E-2</v>
      </c>
      <c r="O174" s="271">
        <f t="shared" si="44"/>
        <v>5.9891576909172718E-2</v>
      </c>
      <c r="P174" s="271">
        <f t="shared" si="44"/>
        <v>8.1549587303881607E-2</v>
      </c>
      <c r="Q174" s="271">
        <f t="shared" si="44"/>
        <v>9.1818623444881203E-2</v>
      </c>
      <c r="R174" s="271">
        <f t="shared" si="44"/>
        <v>0.10509000051178718</v>
      </c>
      <c r="S174" s="271">
        <f t="shared" si="44"/>
        <v>8.3599907913892227E-2</v>
      </c>
      <c r="T174" s="271">
        <f t="shared" si="44"/>
        <v>9.2532538923490698E-2</v>
      </c>
      <c r="U174" s="271">
        <f t="shared" si="44"/>
        <v>9.4423130914069994E-2</v>
      </c>
      <c r="V174" s="271">
        <f t="shared" si="44"/>
        <v>0.16835247492642219</v>
      </c>
      <c r="W174" s="271">
        <f t="shared" si="44"/>
        <v>0.20257625864130369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7.7155703340532122E-2</v>
      </c>
      <c r="C175" s="271">
        <f t="shared" si="45"/>
        <v>7.7016432688595857E-2</v>
      </c>
      <c r="D175" s="271">
        <f t="shared" si="45"/>
        <v>7.7404198733251245E-2</v>
      </c>
      <c r="E175" s="271">
        <f t="shared" si="45"/>
        <v>7.7500847029391293E-2</v>
      </c>
      <c r="F175" s="271">
        <f t="shared" si="45"/>
        <v>7.7489361816290486E-2</v>
      </c>
      <c r="G175" s="271">
        <f t="shared" si="45"/>
        <v>7.7434663077092195E-2</v>
      </c>
      <c r="H175" s="271">
        <f t="shared" si="45"/>
        <v>7.7434249874947361E-2</v>
      </c>
      <c r="I175" s="271">
        <f t="shared" si="45"/>
        <v>7.7267455919659181E-2</v>
      </c>
      <c r="J175" s="271">
        <f t="shared" si="45"/>
        <v>7.7222836165188449E-2</v>
      </c>
      <c r="K175" s="271">
        <f t="shared" si="45"/>
        <v>7.7333746057800065E-2</v>
      </c>
      <c r="L175" s="271">
        <f t="shared" si="45"/>
        <v>7.7373239871184385E-2</v>
      </c>
      <c r="M175" s="271">
        <f t="shared" si="45"/>
        <v>7.7299918312602287E-2</v>
      </c>
      <c r="N175" s="271">
        <f t="shared" si="45"/>
        <v>7.7383911821537019E-2</v>
      </c>
      <c r="O175" s="271">
        <f t="shared" si="45"/>
        <v>7.7171842412288527E-2</v>
      </c>
      <c r="P175" s="271">
        <f t="shared" si="45"/>
        <v>7.7329584769287363E-2</v>
      </c>
      <c r="Q175" s="271">
        <f t="shared" si="45"/>
        <v>7.7451053366038441E-2</v>
      </c>
      <c r="R175" s="271">
        <f t="shared" si="45"/>
        <v>7.7561445640031243E-2</v>
      </c>
      <c r="S175" s="271">
        <f t="shared" si="45"/>
        <v>7.7381783441410626E-2</v>
      </c>
      <c r="T175" s="271">
        <f t="shared" si="45"/>
        <v>7.742684368961332E-2</v>
      </c>
      <c r="U175" s="271">
        <f t="shared" si="45"/>
        <v>7.7374469321135911E-2</v>
      </c>
      <c r="V175" s="271">
        <f t="shared" si="45"/>
        <v>7.7662381426954114E-2</v>
      </c>
      <c r="W175" s="271">
        <f t="shared" si="45"/>
        <v>7.7795130099083204E-2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5.8541733927537108E-2</v>
      </c>
      <c r="C176" s="320">
        <f t="shared" si="46"/>
        <v>6.177950110140467E-2</v>
      </c>
      <c r="D176" s="320">
        <f t="shared" si="46"/>
        <v>5.0187259312870672E-2</v>
      </c>
      <c r="E176" s="320">
        <f t="shared" si="46"/>
        <v>4.6772419329875643E-2</v>
      </c>
      <c r="F176" s="320">
        <f t="shared" si="46"/>
        <v>4.7327344315117079E-2</v>
      </c>
      <c r="G176" s="320">
        <f t="shared" si="46"/>
        <v>4.8450493238715774E-2</v>
      </c>
      <c r="H176" s="320">
        <f t="shared" si="46"/>
        <v>4.8597722810487597E-2</v>
      </c>
      <c r="I176" s="320">
        <f t="shared" si="46"/>
        <v>5.4774366183651765E-2</v>
      </c>
      <c r="J176" s="320">
        <f t="shared" si="46"/>
        <v>5.6305657196659961E-2</v>
      </c>
      <c r="K176" s="320">
        <f t="shared" si="46"/>
        <v>5.1851584659867285E-2</v>
      </c>
      <c r="L176" s="320">
        <f t="shared" si="46"/>
        <v>5.0917550116414446E-2</v>
      </c>
      <c r="M176" s="320">
        <f t="shared" si="46"/>
        <v>5.3803115070611245E-2</v>
      </c>
      <c r="N176" s="320">
        <f t="shared" si="46"/>
        <v>5.0797092141615846E-2</v>
      </c>
      <c r="O176" s="320">
        <f t="shared" si="46"/>
        <v>5.8826473167503758E-2</v>
      </c>
      <c r="P176" s="320">
        <f t="shared" si="46"/>
        <v>5.2350157476559141E-2</v>
      </c>
      <c r="Q176" s="320">
        <f t="shared" si="46"/>
        <v>4.9326120987004424E-2</v>
      </c>
      <c r="R176" s="320">
        <f t="shared" si="46"/>
        <v>4.5371362112140601E-2</v>
      </c>
      <c r="S176" s="320">
        <f t="shared" si="46"/>
        <v>5.1774323116293236E-2</v>
      </c>
      <c r="T176" s="320">
        <f t="shared" si="46"/>
        <v>4.908323209489393E-2</v>
      </c>
      <c r="U176" s="320">
        <f t="shared" si="46"/>
        <v>4.8451751114964157E-2</v>
      </c>
      <c r="V176" s="320">
        <f t="shared" si="46"/>
        <v>2.6094390146938814E-2</v>
      </c>
      <c r="W176" s="320">
        <f t="shared" si="46"/>
        <v>1.5744062874093166E-2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1.8613969412995011E-2</v>
      </c>
      <c r="C177" s="320">
        <f t="shared" si="47"/>
        <v>1.5236931587191183E-2</v>
      </c>
      <c r="D177" s="320">
        <f t="shared" si="47"/>
        <v>2.7216939420380563E-2</v>
      </c>
      <c r="E177" s="320">
        <f t="shared" si="47"/>
        <v>3.0728427699515642E-2</v>
      </c>
      <c r="F177" s="320">
        <f t="shared" si="47"/>
        <v>3.0162017501173404E-2</v>
      </c>
      <c r="G177" s="320">
        <f t="shared" si="47"/>
        <v>2.8984169838376417E-2</v>
      </c>
      <c r="H177" s="320">
        <f t="shared" si="47"/>
        <v>2.8836527064459768E-2</v>
      </c>
      <c r="I177" s="320">
        <f t="shared" si="47"/>
        <v>2.2493089736007412E-2</v>
      </c>
      <c r="J177" s="320">
        <f t="shared" si="47"/>
        <v>2.0917178968528492E-2</v>
      </c>
      <c r="K177" s="320">
        <f t="shared" si="47"/>
        <v>2.5482161397932777E-2</v>
      </c>
      <c r="L177" s="320">
        <f t="shared" si="47"/>
        <v>2.6455689754769939E-2</v>
      </c>
      <c r="M177" s="320">
        <f t="shared" si="47"/>
        <v>2.3496803241991038E-2</v>
      </c>
      <c r="N177" s="320">
        <f t="shared" si="47"/>
        <v>2.6586819679921169E-2</v>
      </c>
      <c r="O177" s="320">
        <f t="shared" si="47"/>
        <v>1.8345369244784773E-2</v>
      </c>
      <c r="P177" s="320">
        <f t="shared" si="47"/>
        <v>2.4979427292728222E-2</v>
      </c>
      <c r="Q177" s="320">
        <f t="shared" si="47"/>
        <v>2.8124932379034014E-2</v>
      </c>
      <c r="R177" s="320">
        <f t="shared" si="47"/>
        <v>3.2190083527890642E-2</v>
      </c>
      <c r="S177" s="320">
        <f t="shared" si="47"/>
        <v>2.560746032511739E-2</v>
      </c>
      <c r="T177" s="320">
        <f t="shared" si="47"/>
        <v>2.83436115947194E-2</v>
      </c>
      <c r="U177" s="320">
        <f t="shared" si="47"/>
        <v>2.8922718206171743E-2</v>
      </c>
      <c r="V177" s="320">
        <f t="shared" si="47"/>
        <v>5.156799128001531E-2</v>
      </c>
      <c r="W177" s="320">
        <f t="shared" si="47"/>
        <v>6.2051067224990042E-2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5.5730398269974502E-2</v>
      </c>
      <c r="C178" s="321">
        <f t="shared" si="48"/>
        <v>4.5619515479255794E-2</v>
      </c>
      <c r="D178" s="321">
        <f t="shared" si="48"/>
        <v>8.1487770820588348E-2</v>
      </c>
      <c r="E178" s="321">
        <f t="shared" si="48"/>
        <v>9.2001199524297472E-2</v>
      </c>
      <c r="F178" s="321">
        <f t="shared" si="48"/>
        <v>9.03053621004027E-2</v>
      </c>
      <c r="G178" s="321">
        <f t="shared" si="48"/>
        <v>8.6778875197334765E-2</v>
      </c>
      <c r="H178" s="321">
        <f t="shared" si="48"/>
        <v>8.6336831353300378E-2</v>
      </c>
      <c r="I178" s="321">
        <f t="shared" si="48"/>
        <v>6.7344520746597247E-2</v>
      </c>
      <c r="J178" s="321">
        <f t="shared" si="48"/>
        <v>6.2626229190352059E-2</v>
      </c>
      <c r="K178" s="321">
        <f t="shared" si="48"/>
        <v>7.6293829219205953E-2</v>
      </c>
      <c r="L178" s="321">
        <f t="shared" si="48"/>
        <v>7.9208582211964765E-2</v>
      </c>
      <c r="M178" s="321">
        <f t="shared" si="48"/>
        <v>7.0349648357818526E-2</v>
      </c>
      <c r="N178" s="321">
        <f t="shared" si="48"/>
        <v>7.9601186432571761E-2</v>
      </c>
      <c r="O178" s="321">
        <f t="shared" si="48"/>
        <v>5.4926206857728588E-2</v>
      </c>
      <c r="P178" s="321">
        <f t="shared" si="48"/>
        <v>7.4788638612876199E-2</v>
      </c>
      <c r="Q178" s="321">
        <f t="shared" si="48"/>
        <v>8.4206310219109168E-2</v>
      </c>
      <c r="R178" s="321">
        <f t="shared" si="48"/>
        <v>9.637741072576736E-2</v>
      </c>
      <c r="S178" s="321">
        <f t="shared" si="48"/>
        <v>7.6668975377441481E-2</v>
      </c>
      <c r="T178" s="321">
        <f t="shared" si="48"/>
        <v>8.4861037833252786E-2</v>
      </c>
      <c r="U178" s="321">
        <f t="shared" si="48"/>
        <v>8.6594888436578837E-2</v>
      </c>
      <c r="V178" s="321">
        <f t="shared" si="48"/>
        <v>0.1543950475179926</v>
      </c>
      <c r="W178" s="321">
        <f t="shared" si="48"/>
        <v>0.18578147480523016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0.43265265721485469</v>
      </c>
      <c r="C183" s="322">
        <f>IF(C$5=0,0,C$5/NMM_fec!C$5)</f>
        <v>0.43129344292393984</v>
      </c>
      <c r="D183" s="322">
        <f>IF(D$5=0,0,D$5/NMM_fec!D$5)</f>
        <v>0.43466690431375254</v>
      </c>
      <c r="E183" s="322">
        <f>IF(E$5=0,0,E$5/NMM_fec!E$5)</f>
        <v>0.43606145766011234</v>
      </c>
      <c r="F183" s="322">
        <f>IF(F$5=0,0,F$5/NMM_fec!F$5)</f>
        <v>0.43752091613568395</v>
      </c>
      <c r="G183" s="322">
        <f>IF(G$5=0,0,G$5/NMM_fec!G$5)</f>
        <v>0.44311006922688678</v>
      </c>
      <c r="H183" s="322">
        <f>IF(H$5=0,0,H$5/NMM_fec!H$5)</f>
        <v>0.44649294336998629</v>
      </c>
      <c r="I183" s="322">
        <f>IF(I$5=0,0,I$5/NMM_fec!I$5)</f>
        <v>0.45442735408856777</v>
      </c>
      <c r="J183" s="322">
        <f>IF(J$5=0,0,J$5/NMM_fec!J$5)</f>
        <v>0.45463834588088109</v>
      </c>
      <c r="K183" s="322">
        <f>IF(K$5=0,0,K$5/NMM_fec!K$5)</f>
        <v>0.45459892199670759</v>
      </c>
      <c r="L183" s="322">
        <f>IF(L$5=0,0,L$5/NMM_fec!L$5)</f>
        <v>0.45374477880710323</v>
      </c>
      <c r="M183" s="322">
        <f>IF(M$5=0,0,M$5/NMM_fec!M$5)</f>
        <v>0.45335578120864334</v>
      </c>
      <c r="N183" s="322">
        <f>IF(N$5=0,0,N$5/NMM_fec!N$5)</f>
        <v>0.45414475373664415</v>
      </c>
      <c r="O183" s="322">
        <f>IF(O$5=0,0,O$5/NMM_fec!O$5)</f>
        <v>0.44637472531450706</v>
      </c>
      <c r="P183" s="322">
        <f>IF(P$5=0,0,P$5/NMM_fec!P$5)</f>
        <v>0.45181963873021552</v>
      </c>
      <c r="Q183" s="322">
        <f>IF(Q$5=0,0,Q$5/NMM_fec!Q$5)</f>
        <v>0.45054090847856065</v>
      </c>
      <c r="R183" s="322">
        <f>IF(R$5=0,0,R$5/NMM_fec!R$5)</f>
        <v>0.45353795473555714</v>
      </c>
      <c r="S183" s="322">
        <f>IF(S$5=0,0,S$5/NMM_fec!S$5)</f>
        <v>0.45045375890972872</v>
      </c>
      <c r="T183" s="322">
        <f>IF(T$5=0,0,T$5/NMM_fec!T$5)</f>
        <v>0.46088795602298749</v>
      </c>
      <c r="U183" s="322">
        <f>IF(U$5=0,0,U$5/NMM_fec!U$5)</f>
        <v>0.46149356790019602</v>
      </c>
      <c r="V183" s="322">
        <f>IF(V$5=0,0,V$5/NMM_fec!V$5)</f>
        <v>0.47378820116697684</v>
      </c>
      <c r="W183" s="322">
        <f>IF(W$5=0,0,W$5/NMM_fec!W$5)</f>
        <v>0.48295317849172398</v>
      </c>
      <c r="DA183" s="95"/>
    </row>
    <row r="184" spans="1:105" ht="12" customHeight="1" x14ac:dyDescent="0.25">
      <c r="A184" s="55" t="s">
        <v>92</v>
      </c>
      <c r="B184" s="275">
        <f>IF(B$6=0,0,B$6/NMM_fec!B$6)</f>
        <v>0.33295811606062942</v>
      </c>
      <c r="C184" s="275">
        <f>IF(C$6=0,0,C$6/NMM_fec!C$6)</f>
        <v>0.33295811606062947</v>
      </c>
      <c r="D184" s="275">
        <f>IF(D$6=0,0,D$6/NMM_fec!D$6)</f>
        <v>0.33295811606062931</v>
      </c>
      <c r="E184" s="275">
        <f>IF(E$6=0,0,E$6/NMM_fec!E$6)</f>
        <v>0.33295811606062925</v>
      </c>
      <c r="F184" s="275">
        <f>IF(F$6=0,0,F$6/NMM_fec!F$6)</f>
        <v>0.33295811606062942</v>
      </c>
      <c r="G184" s="275">
        <f>IF(G$6=0,0,G$6/NMM_fec!G$6)</f>
        <v>0.33732081426011318</v>
      </c>
      <c r="H184" s="275">
        <f>IF(H$6=0,0,H$6/NMM_fec!H$6)</f>
        <v>0.33959444975395892</v>
      </c>
      <c r="I184" s="275">
        <f>IF(I$6=0,0,I$6/NMM_fec!I$6)</f>
        <v>0.34723320571100263</v>
      </c>
      <c r="J184" s="275">
        <f>IF(J$6=0,0,J$6/NMM_fec!J$6)</f>
        <v>0.34723320571100236</v>
      </c>
      <c r="K184" s="275">
        <f>IF(K$6=0,0,K$6/NMM_fec!K$6)</f>
        <v>0.34723320571100269</v>
      </c>
      <c r="L184" s="275">
        <f>IF(L$6=0,0,L$6/NMM_fec!L$6)</f>
        <v>0.34723320571100236</v>
      </c>
      <c r="M184" s="275">
        <f>IF(M$6=0,0,M$6/NMM_fec!M$6)</f>
        <v>0.34723320571100247</v>
      </c>
      <c r="N184" s="275">
        <f>IF(N$6=0,0,N$6/NMM_fec!N$6)</f>
        <v>0.34723320571100241</v>
      </c>
      <c r="O184" s="275">
        <f>IF(O$6=0,0,O$6/NMM_fec!O$6)</f>
        <v>0.34723320571100263</v>
      </c>
      <c r="P184" s="275">
        <f>IF(P$6=0,0,P$6/NMM_fec!P$6)</f>
        <v>0.34723320571100247</v>
      </c>
      <c r="Q184" s="275">
        <f>IF(Q$6=0,0,Q$6/NMM_fec!Q$6)</f>
        <v>0.34723320571100241</v>
      </c>
      <c r="R184" s="275">
        <f>IF(R$6=0,0,R$6/NMM_fec!R$6)</f>
        <v>0.34723320571100258</v>
      </c>
      <c r="S184" s="275">
        <f>IF(S$6=0,0,S$6/NMM_fec!S$6)</f>
        <v>0.34723320571100247</v>
      </c>
      <c r="T184" s="275">
        <f>IF(T$6=0,0,T$6/NMM_fec!T$6)</f>
        <v>0.35365757211913246</v>
      </c>
      <c r="U184" s="275">
        <f>IF(U$6=0,0,U$6/NMM_fec!U$6)</f>
        <v>0.35365757211913246</v>
      </c>
      <c r="V184" s="275">
        <f>IF(V$6=0,0,V$6/NMM_fec!V$6)</f>
        <v>0.35365757211913229</v>
      </c>
      <c r="W184" s="275">
        <f>IF(W$6=0,0,W$6/NMM_fec!W$6)</f>
        <v>0.35365757211913246</v>
      </c>
      <c r="DA184" s="76"/>
    </row>
    <row r="185" spans="1:105" ht="12" customHeight="1" x14ac:dyDescent="0.25">
      <c r="A185" s="202" t="s">
        <v>93</v>
      </c>
      <c r="B185" s="276">
        <f>IF(B$7=0,0,B$7/NMM_fec!B$7)</f>
        <v>8.6250276370064327E-2</v>
      </c>
      <c r="C185" s="276">
        <f>IF(C$7=0,0,C$7/NMM_fec!C$7)</f>
        <v>8.6250276370064299E-2</v>
      </c>
      <c r="D185" s="276">
        <f>IF(D$7=0,0,D$7/NMM_fec!D$7)</f>
        <v>8.6250276370064299E-2</v>
      </c>
      <c r="E185" s="276">
        <f>IF(E$7=0,0,E$7/NMM_fec!E$7)</f>
        <v>8.6250276370064341E-2</v>
      </c>
      <c r="F185" s="276">
        <f>IF(F$7=0,0,F$7/NMM_fec!F$7)</f>
        <v>8.6250276370064327E-2</v>
      </c>
      <c r="G185" s="276">
        <f>IF(G$7=0,0,G$7/NMM_fec!G$7)</f>
        <v>8.7380400272363629E-2</v>
      </c>
      <c r="H185" s="276">
        <f>IF(H$7=0,0,H$7/NMM_fec!H$7)</f>
        <v>8.7969368314437843E-2</v>
      </c>
      <c r="I185" s="276">
        <f>IF(I$7=0,0,I$7/NMM_fec!I$7)</f>
        <v>8.9948130148549479E-2</v>
      </c>
      <c r="J185" s="276">
        <f>IF(J$7=0,0,J$7/NMM_fec!J$7)</f>
        <v>8.9948130148549521E-2</v>
      </c>
      <c r="K185" s="276">
        <f>IF(K$7=0,0,K$7/NMM_fec!K$7)</f>
        <v>8.9948130148549535E-2</v>
      </c>
      <c r="L185" s="276">
        <f>IF(L$7=0,0,L$7/NMM_fec!L$7)</f>
        <v>8.9948130148549563E-2</v>
      </c>
      <c r="M185" s="276">
        <f>IF(M$7=0,0,M$7/NMM_fec!M$7)</f>
        <v>8.9948130148549577E-2</v>
      </c>
      <c r="N185" s="276">
        <f>IF(N$7=0,0,N$7/NMM_fec!N$7)</f>
        <v>8.9948130148549535E-2</v>
      </c>
      <c r="O185" s="276">
        <f>IF(O$7=0,0,O$7/NMM_fec!O$7)</f>
        <v>8.9948130148549535E-2</v>
      </c>
      <c r="P185" s="276">
        <f>IF(P$7=0,0,P$7/NMM_fec!P$7)</f>
        <v>8.9948130148549535E-2</v>
      </c>
      <c r="Q185" s="276">
        <f>IF(Q$7=0,0,Q$7/NMM_fec!Q$7)</f>
        <v>8.9948130148549535E-2</v>
      </c>
      <c r="R185" s="276">
        <f>IF(R$7=0,0,R$7/NMM_fec!R$7)</f>
        <v>8.9948130148549563E-2</v>
      </c>
      <c r="S185" s="276">
        <f>IF(S$7=0,0,S$7/NMM_fec!S$7)</f>
        <v>8.9948130148549535E-2</v>
      </c>
      <c r="T185" s="276">
        <f>IF(T$7=0,0,T$7/NMM_fec!T$7)</f>
        <v>9.1612313574259682E-2</v>
      </c>
      <c r="U185" s="276">
        <f>IF(U$7=0,0,U$7/NMM_fec!U$7)</f>
        <v>9.1612313574259641E-2</v>
      </c>
      <c r="V185" s="276">
        <f>IF(V$7=0,0,V$7/NMM_fec!V$7)</f>
        <v>9.1612313574259654E-2</v>
      </c>
      <c r="W185" s="276">
        <f>IF(W$7=0,0,W$7/NMM_fec!W$7)</f>
        <v>9.1612313574259668E-2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0.47278827926212874</v>
      </c>
      <c r="C186" s="276">
        <f>IF(C$8=0,0,C$8/NMM_fec!C$8)</f>
        <v>0.47278827926212852</v>
      </c>
      <c r="D186" s="276">
        <f>IF(D$8=0,0,D$8/NMM_fec!D$8)</f>
        <v>0.47278827926212857</v>
      </c>
      <c r="E186" s="276">
        <f>IF(E$8=0,0,E$8/NMM_fec!E$8)</f>
        <v>0.4727882792621288</v>
      </c>
      <c r="F186" s="276">
        <f>IF(F$8=0,0,F$8/NMM_fec!F$8)</f>
        <v>0.47278827926212863</v>
      </c>
      <c r="G186" s="276">
        <f>IF(G$8=0,0,G$8/NMM_fec!G$8)</f>
        <v>0.47898315025394561</v>
      </c>
      <c r="H186" s="276">
        <f>IF(H$8=0,0,H$8/NMM_fec!H$8)</f>
        <v>0.48221162903536918</v>
      </c>
      <c r="I186" s="276">
        <f>IF(I$8=0,0,I$8/NMM_fec!I$8)</f>
        <v>0.4930583815559666</v>
      </c>
      <c r="J186" s="276">
        <f>IF(J$8=0,0,J$8/NMM_fec!J$8)</f>
        <v>0.49305838155596665</v>
      </c>
      <c r="K186" s="276">
        <f>IF(K$8=0,0,K$8/NMM_fec!K$8)</f>
        <v>0.49305838155596687</v>
      </c>
      <c r="L186" s="276">
        <f>IF(L$8=0,0,L$8/NMM_fec!L$8)</f>
        <v>0.4930583815559666</v>
      </c>
      <c r="M186" s="276">
        <f>IF(M$8=0,0,M$8/NMM_fec!M$8)</f>
        <v>0.49305838155596665</v>
      </c>
      <c r="N186" s="276">
        <f>IF(N$8=0,0,N$8/NMM_fec!N$8)</f>
        <v>0.49305838155596649</v>
      </c>
      <c r="O186" s="276">
        <f>IF(O$8=0,0,O$8/NMM_fec!O$8)</f>
        <v>0.4930583815559666</v>
      </c>
      <c r="P186" s="276">
        <f>IF(P$8=0,0,P$8/NMM_fec!P$8)</f>
        <v>0.49305838155596654</v>
      </c>
      <c r="Q186" s="276">
        <f>IF(Q$8=0,0,Q$8/NMM_fec!Q$8)</f>
        <v>0.49305838155596671</v>
      </c>
      <c r="R186" s="276">
        <f>IF(R$8=0,0,R$8/NMM_fec!R$8)</f>
        <v>0.49305838155596676</v>
      </c>
      <c r="S186" s="276">
        <f>IF(S$8=0,0,S$8/NMM_fec!S$8)</f>
        <v>0.49305838155596654</v>
      </c>
      <c r="T186" s="276">
        <f>IF(T$8=0,0,T$8/NMM_fec!T$8)</f>
        <v>0.50218074557996328</v>
      </c>
      <c r="U186" s="276">
        <f>IF(U$8=0,0,U$8/NMM_fec!U$8)</f>
        <v>0.50218074557996339</v>
      </c>
      <c r="V186" s="276">
        <f>IF(V$8=0,0,V$8/NMM_fec!V$8)</f>
        <v>0.50218074557996339</v>
      </c>
      <c r="W186" s="276">
        <f>IF(W$8=0,0,W$8/NMM_fec!W$8)</f>
        <v>0.50218074557996339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0.32909572574497892</v>
      </c>
      <c r="C187" s="276">
        <f>IF(C$9=0,0,C$9/NMM_fec!C$9)</f>
        <v>0.32909572574497892</v>
      </c>
      <c r="D187" s="276">
        <f>IF(D$9=0,0,D$9/NMM_fec!D$9)</f>
        <v>0.32909572574497914</v>
      </c>
      <c r="E187" s="276">
        <f>IF(E$9=0,0,E$9/NMM_fec!E$9)</f>
        <v>0.32909572574497897</v>
      </c>
      <c r="F187" s="276">
        <f>IF(F$9=0,0,F$9/NMM_fec!F$9)</f>
        <v>0.32909572574497903</v>
      </c>
      <c r="G187" s="276">
        <f>IF(G$9=0,0,G$9/NMM_fec!G$9)</f>
        <v>0.3334078156473137</v>
      </c>
      <c r="H187" s="276">
        <f>IF(H$9=0,0,H$9/NMM_fec!H$9)</f>
        <v>0.33565507644930132</v>
      </c>
      <c r="I187" s="276">
        <f>IF(I$9=0,0,I$9/NMM_fec!I$9)</f>
        <v>0.34320522108975893</v>
      </c>
      <c r="J187" s="276">
        <f>IF(J$9=0,0,J$9/NMM_fec!J$9)</f>
        <v>0.34320522108975893</v>
      </c>
      <c r="K187" s="276">
        <f>IF(K$9=0,0,K$9/NMM_fec!K$9)</f>
        <v>0.34320522108975904</v>
      </c>
      <c r="L187" s="276">
        <f>IF(L$9=0,0,L$9/NMM_fec!L$9)</f>
        <v>0.34320522108975898</v>
      </c>
      <c r="M187" s="276">
        <f>IF(M$9=0,0,M$9/NMM_fec!M$9)</f>
        <v>0.34320522108975904</v>
      </c>
      <c r="N187" s="276">
        <f>IF(N$9=0,0,N$9/NMM_fec!N$9)</f>
        <v>0.34320522108975893</v>
      </c>
      <c r="O187" s="276">
        <f>IF(O$9=0,0,O$9/NMM_fec!O$9)</f>
        <v>0.34320522108975898</v>
      </c>
      <c r="P187" s="276">
        <f>IF(P$9=0,0,P$9/NMM_fec!P$9)</f>
        <v>0.34320522108975904</v>
      </c>
      <c r="Q187" s="276">
        <f>IF(Q$9=0,0,Q$9/NMM_fec!Q$9)</f>
        <v>0.34320522108975887</v>
      </c>
      <c r="R187" s="276">
        <f>IF(R$9=0,0,R$9/NMM_fec!R$9)</f>
        <v>0.34320522108975887</v>
      </c>
      <c r="S187" s="276">
        <f>IF(S$9=0,0,S$9/NMM_fec!S$9)</f>
        <v>0.34320522108975893</v>
      </c>
      <c r="T187" s="276">
        <f>IF(T$9=0,0,T$9/NMM_fec!T$9)</f>
        <v>0.34955506337788078</v>
      </c>
      <c r="U187" s="276">
        <f>IF(U$9=0,0,U$9/NMM_fec!U$9)</f>
        <v>0.34955506337788073</v>
      </c>
      <c r="V187" s="276">
        <f>IF(V$9=0,0,V$9/NMM_fec!V$9)</f>
        <v>0.34955506337788095</v>
      </c>
      <c r="W187" s="276">
        <f>IF(W$9=0,0,W$9/NMM_fec!W$9)</f>
        <v>0.34955506337788095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0.48920017375420521</v>
      </c>
      <c r="C188" s="277">
        <f>IF(C$10=0,0,C$10/NMM_fec!C$10)</f>
        <v>0.47943849423867102</v>
      </c>
      <c r="D188" s="277">
        <f>IF(D$10=0,0,D$10/NMM_fec!D$10)</f>
        <v>0.52167222182087836</v>
      </c>
      <c r="E188" s="277">
        <f>IF(E$10=0,0,E$10/NMM_fec!E$10)</f>
        <v>0.53303026503651663</v>
      </c>
      <c r="F188" s="277">
        <f>IF(F$10=0,0,F$10/NMM_fec!F$10)</f>
        <v>0.52930450440739207</v>
      </c>
      <c r="G188" s="277">
        <f>IF(G$10=0,0,G$10/NMM_fec!G$10)</f>
        <v>0.53625182923267112</v>
      </c>
      <c r="H188" s="277">
        <f>IF(H$10=0,0,H$10/NMM_fec!H$10)</f>
        <v>0.53954461106013096</v>
      </c>
      <c r="I188" s="277">
        <f>IF(I$10=0,0,I$10/NMM_fec!I$10)</f>
        <v>0.52776009503865606</v>
      </c>
      <c r="J188" s="277">
        <f>IF(J$10=0,0,J$10/NMM_fec!J$10)</f>
        <v>0.52499040081225845</v>
      </c>
      <c r="K188" s="277">
        <f>IF(K$10=0,0,K$10/NMM_fec!K$10)</f>
        <v>0.5490773365925925</v>
      </c>
      <c r="L188" s="277">
        <f>IF(L$10=0,0,L$10/NMM_fec!L$10)</f>
        <v>0.54711932824083165</v>
      </c>
      <c r="M188" s="277">
        <f>IF(M$10=0,0,M$10/NMM_fec!M$10)</f>
        <v>0.53479190420159783</v>
      </c>
      <c r="N188" s="277">
        <f>IF(N$10=0,0,N$10/NMM_fec!N$10)</f>
        <v>0.54598653523066099</v>
      </c>
      <c r="O188" s="277">
        <f>IF(O$10=0,0,O$10/NMM_fec!O$10)</f>
        <v>0.51725867951443938</v>
      </c>
      <c r="P188" s="277">
        <f>IF(P$10=0,0,P$10/NMM_fec!P$10)</f>
        <v>0.54651956107366684</v>
      </c>
      <c r="Q188" s="277">
        <f>IF(Q$10=0,0,Q$10/NMM_fec!Q$10)</f>
        <v>0.55288254706434503</v>
      </c>
      <c r="R188" s="277">
        <f>IF(R$10=0,0,R$10/NMM_fec!R$10)</f>
        <v>0.56409756991783522</v>
      </c>
      <c r="S188" s="277">
        <f>IF(S$10=0,0,S$10/NMM_fec!S$10)</f>
        <v>0.54266735580281311</v>
      </c>
      <c r="T188" s="277">
        <f>IF(T$10=0,0,T$10/NMM_fec!T$10)</f>
        <v>0.56651700243068415</v>
      </c>
      <c r="U188" s="277">
        <f>IF(U$10=0,0,U$10/NMM_fec!U$10)</f>
        <v>0.58125228455957756</v>
      </c>
      <c r="V188" s="277">
        <f>IF(V$10=0,0,V$10/NMM_fec!V$10)</f>
        <v>0.61848977878755684</v>
      </c>
      <c r="W188" s="277">
        <f>IF(W$10=0,0,W$10/NMM_fec!W$10)</f>
        <v>0.62283203683859012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0.4649879714957571</v>
      </c>
      <c r="C189" s="278">
        <f>IF(C$16=0,0,C$16/NMM_fec!C$16)</f>
        <v>0.46498797149575721</v>
      </c>
      <c r="D189" s="278">
        <f>IF(D$16=0,0,D$16/NMM_fec!D$16)</f>
        <v>0.46498797149575705</v>
      </c>
      <c r="E189" s="278">
        <f>IF(E$16=0,0,E$16/NMM_fec!E$16)</f>
        <v>0.46498797149575716</v>
      </c>
      <c r="F189" s="278">
        <f>IF(F$16=0,0,F$16/NMM_fec!F$16)</f>
        <v>0.4649879714957571</v>
      </c>
      <c r="G189" s="278">
        <f>IF(G$16=0,0,G$16/NMM_fec!G$16)</f>
        <v>0.47108063627301944</v>
      </c>
      <c r="H189" s="278">
        <f>IF(H$16=0,0,H$16/NMM_fec!H$16)</f>
        <v>0.47425584992665348</v>
      </c>
      <c r="I189" s="278">
        <f>IF(I$16=0,0,I$16/NMM_fec!I$16)</f>
        <v>0.48492364706354679</v>
      </c>
      <c r="J189" s="278">
        <f>IF(J$16=0,0,J$16/NMM_fec!J$16)</f>
        <v>0.48492364706354651</v>
      </c>
      <c r="K189" s="278">
        <f>IF(K$16=0,0,K$16/NMM_fec!K$16)</f>
        <v>0.48492364706354651</v>
      </c>
      <c r="L189" s="278">
        <f>IF(L$16=0,0,L$16/NMM_fec!L$16)</f>
        <v>0.48492364706354651</v>
      </c>
      <c r="M189" s="278">
        <f>IF(M$16=0,0,M$16/NMM_fec!M$16)</f>
        <v>0.4849236470635464</v>
      </c>
      <c r="N189" s="278">
        <f>IF(N$16=0,0,N$16/NMM_fec!N$16)</f>
        <v>0.48492364706354657</v>
      </c>
      <c r="O189" s="278">
        <f>IF(O$16=0,0,O$16/NMM_fec!O$16)</f>
        <v>0.48492364706354646</v>
      </c>
      <c r="P189" s="278">
        <f>IF(P$16=0,0,P$16/NMM_fec!P$16)</f>
        <v>0.48492364706354663</v>
      </c>
      <c r="Q189" s="278">
        <f>IF(Q$16=0,0,Q$16/NMM_fec!Q$16)</f>
        <v>0.4849236470635464</v>
      </c>
      <c r="R189" s="278">
        <f>IF(R$16=0,0,R$16/NMM_fec!R$16)</f>
        <v>0.48492364706354646</v>
      </c>
      <c r="S189" s="278">
        <f>IF(S$16=0,0,S$16/NMM_fec!S$16)</f>
        <v>0.48492364706354651</v>
      </c>
      <c r="T189" s="278">
        <f>IF(T$16=0,0,T$16/NMM_fec!T$16)</f>
        <v>0.49389550556516615</v>
      </c>
      <c r="U189" s="278">
        <f>IF(U$16=0,0,U$16/NMM_fec!U$16)</f>
        <v>0.49389550556516609</v>
      </c>
      <c r="V189" s="278">
        <f>IF(V$16=0,0,V$16/NMM_fec!V$16)</f>
        <v>0.49389550556516632</v>
      </c>
      <c r="W189" s="278">
        <f>IF(W$16=0,0,W$16/NMM_fec!W$16)</f>
        <v>0.4938955055651662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0.2868495756625552</v>
      </c>
      <c r="C190" s="278">
        <f>IF(C$17=0,0,C$17/NMM_fec!C$17)</f>
        <v>0.28744610432534518</v>
      </c>
      <c r="D190" s="278">
        <f>IF(D$17=0,0,D$17/NMM_fec!D$17)</f>
        <v>0.28906906928105397</v>
      </c>
      <c r="E190" s="278">
        <f>IF(E$17=0,0,E$17/NMM_fec!E$17)</f>
        <v>0.29292504698652372</v>
      </c>
      <c r="F190" s="278">
        <f>IF(F$17=0,0,F$17/NMM_fec!F$17)</f>
        <v>0.29192871510285084</v>
      </c>
      <c r="G190" s="278">
        <f>IF(G$17=0,0,G$17/NMM_fec!G$17)</f>
        <v>0.29239417904873066</v>
      </c>
      <c r="H190" s="278">
        <f>IF(H$17=0,0,H$17/NMM_fec!H$17)</f>
        <v>0.29487390297140176</v>
      </c>
      <c r="I190" s="278">
        <f>IF(I$17=0,0,I$17/NMM_fec!I$17)</f>
        <v>0.29714699460277794</v>
      </c>
      <c r="J190" s="278">
        <f>IF(J$17=0,0,J$17/NMM_fec!J$17)</f>
        <v>0.29618439604494795</v>
      </c>
      <c r="K190" s="278">
        <f>IF(K$17=0,0,K$17/NMM_fec!K$17)</f>
        <v>0.29884673246504834</v>
      </c>
      <c r="L190" s="278">
        <f>IF(L$17=0,0,L$17/NMM_fec!L$17)</f>
        <v>0.30100036211621367</v>
      </c>
      <c r="M190" s="278">
        <f>IF(M$17=0,0,M$17/NMM_fec!M$17)</f>
        <v>0.29948768122058528</v>
      </c>
      <c r="N190" s="278">
        <f>IF(N$17=0,0,N$17/NMM_fec!N$17)</f>
        <v>0.30193171948737813</v>
      </c>
      <c r="O190" s="278">
        <f>IF(O$17=0,0,O$17/NMM_fec!O$17)</f>
        <v>0.29104364424550216</v>
      </c>
      <c r="P190" s="278">
        <f>IF(P$17=0,0,P$17/NMM_fec!P$17)</f>
        <v>0.29597686127932998</v>
      </c>
      <c r="Q190" s="278">
        <f>IF(Q$17=0,0,Q$17/NMM_fec!Q$17)</f>
        <v>0.29572889137679453</v>
      </c>
      <c r="R190" s="278">
        <f>IF(R$17=0,0,R$17/NMM_fec!R$17)</f>
        <v>0.30112517425375396</v>
      </c>
      <c r="S190" s="278">
        <f>IF(S$17=0,0,S$17/NMM_fec!S$17)</f>
        <v>0.29475550186889138</v>
      </c>
      <c r="T190" s="278">
        <f>IF(T$17=0,0,T$17/NMM_fec!T$17)</f>
        <v>0.30169543878482069</v>
      </c>
      <c r="U190" s="278">
        <f>IF(U$17=0,0,U$17/NMM_fec!U$17)</f>
        <v>0.29883299829105081</v>
      </c>
      <c r="V190" s="278">
        <f>IF(V$17=0,0,V$17/NMM_fec!V$17)</f>
        <v>0.31859736447283177</v>
      </c>
      <c r="W190" s="278">
        <f>IF(W$17=0,0,W$17/NMM_fec!W$17)</f>
        <v>0.35262335570522707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0.45742656475198634</v>
      </c>
      <c r="C191" s="278">
        <f>IF(C$25=0,0,C$25/NMM_fec!C$25)</f>
        <v>0.45641805770164223</v>
      </c>
      <c r="D191" s="278">
        <f>IF(D$25=0,0,D$25/NMM_fec!D$25)</f>
        <v>0.45662048786448783</v>
      </c>
      <c r="E191" s="278">
        <f>IF(E$25=0,0,E$25/NMM_fec!E$25)</f>
        <v>0.45451355442562585</v>
      </c>
      <c r="F191" s="278">
        <f>IF(F$25=0,0,F$25/NMM_fec!F$25)</f>
        <v>0.45557474790784624</v>
      </c>
      <c r="G191" s="278">
        <f>IF(G$25=0,0,G$25/NMM_fec!G$25)</f>
        <v>0.46306195563846464</v>
      </c>
      <c r="H191" s="278">
        <f>IF(H$25=0,0,H$25/NMM_fec!H$25)</f>
        <v>0.46680711659996321</v>
      </c>
      <c r="I191" s="278">
        <f>IF(I$25=0,0,I$25/NMM_fec!I$25)</f>
        <v>0.47904852134032089</v>
      </c>
      <c r="J191" s="278">
        <f>IF(J$25=0,0,J$25/NMM_fec!J$25)</f>
        <v>0.47919250715483713</v>
      </c>
      <c r="K191" s="278">
        <f>IF(K$25=0,0,K$25/NMM_fec!K$25)</f>
        <v>0.47846521219353871</v>
      </c>
      <c r="L191" s="278">
        <f>IF(L$25=0,0,L$25/NMM_fec!L$25)</f>
        <v>0.47715424876593143</v>
      </c>
      <c r="M191" s="278">
        <f>IF(M$25=0,0,M$25/NMM_fec!M$25)</f>
        <v>0.47784423858899816</v>
      </c>
      <c r="N191" s="278">
        <f>IF(N$25=0,0,N$25/NMM_fec!N$25)</f>
        <v>0.47686398413095887</v>
      </c>
      <c r="O191" s="278">
        <f>IF(O$25=0,0,O$25/NMM_fec!O$25)</f>
        <v>0.47253382422438317</v>
      </c>
      <c r="P191" s="278">
        <f>IF(P$25=0,0,P$25/NMM_fec!P$25)</f>
        <v>0.47628853888176226</v>
      </c>
      <c r="Q191" s="278">
        <f>IF(Q$25=0,0,Q$25/NMM_fec!Q$25)</f>
        <v>0.47175871541096231</v>
      </c>
      <c r="R191" s="278">
        <f>IF(R$25=0,0,R$25/NMM_fec!R$25)</f>
        <v>0.47096190801067667</v>
      </c>
      <c r="S191" s="278">
        <f>IF(S$25=0,0,S$25/NMM_fec!S$25)</f>
        <v>0.47279405925750922</v>
      </c>
      <c r="T191" s="278">
        <f>IF(T$25=0,0,T$25/NMM_fec!T$25)</f>
        <v>0.48219481157702132</v>
      </c>
      <c r="U191" s="278">
        <f>IF(U$25=0,0,U$25/NMM_fec!U$25)</f>
        <v>0.48364744675936372</v>
      </c>
      <c r="V191" s="278">
        <f>IF(V$25=0,0,V$25/NMM_fec!V$25)</f>
        <v>0.47750207885991142</v>
      </c>
      <c r="W191" s="278">
        <f>IF(W$25=0,0,W$25/NMM_fec!W$25)</f>
        <v>0.46831026622184985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0.44820551632434763</v>
      </c>
      <c r="C192" s="279">
        <f>IF(C$33=0,0,C$33/NMM_fec!C$33)</f>
        <v>0.44401473888496928</v>
      </c>
      <c r="D192" s="279">
        <f>IF(D$33=0,0,D$33/NMM_fec!D$33)</f>
        <v>0.45998979182193195</v>
      </c>
      <c r="E192" s="279">
        <f>IF(E$33=0,0,E$33/NMM_fec!E$33)</f>
        <v>0.47291245148056021</v>
      </c>
      <c r="F192" s="279">
        <f>IF(F$33=0,0,F$33/NMM_fec!F$33)</f>
        <v>0.47849000564060196</v>
      </c>
      <c r="G192" s="279">
        <f>IF(G$33=0,0,G$33/NMM_fec!G$33)</f>
        <v>0.48111213947982673</v>
      </c>
      <c r="H192" s="279">
        <f>IF(H$33=0,0,H$33/NMM_fec!H$33)</f>
        <v>0.48391262160003223</v>
      </c>
      <c r="I192" s="279">
        <f>IF(I$33=0,0,I$33/NMM_fec!I$33)</f>
        <v>0.48134889037454492</v>
      </c>
      <c r="J192" s="279">
        <f>IF(J$33=0,0,J$33/NMM_fec!J$33)</f>
        <v>0.4843461659612876</v>
      </c>
      <c r="K192" s="279">
        <f>IF(K$33=0,0,K$33/NMM_fec!K$33)</f>
        <v>0.48116690302076209</v>
      </c>
      <c r="L192" s="279">
        <f>IF(L$33=0,0,L$33/NMM_fec!L$33)</f>
        <v>0.47889849321675032</v>
      </c>
      <c r="M192" s="279">
        <f>IF(M$33=0,0,M$33/NMM_fec!M$33)</f>
        <v>0.47630314199163293</v>
      </c>
      <c r="N192" s="279">
        <f>IF(N$33=0,0,N$33/NMM_fec!N$33)</f>
        <v>0.48256506581261743</v>
      </c>
      <c r="O192" s="279">
        <f>IF(O$33=0,0,O$33/NMM_fec!O$33)</f>
        <v>0.46460296872990819</v>
      </c>
      <c r="P192" s="279">
        <f>IF(P$33=0,0,P$33/NMM_fec!P$33)</f>
        <v>0.47534076483949278</v>
      </c>
      <c r="Q192" s="279">
        <f>IF(Q$33=0,0,Q$33/NMM_fec!Q$33)</f>
        <v>0.48814324695732758</v>
      </c>
      <c r="R192" s="279">
        <f>IF(R$33=0,0,R$33/NMM_fec!R$33)</f>
        <v>0.50059583111082773</v>
      </c>
      <c r="S192" s="279">
        <f>IF(S$33=0,0,S$33/NMM_fec!S$33)</f>
        <v>0.48556485003286715</v>
      </c>
      <c r="T192" s="279">
        <f>IF(T$33=0,0,T$33/NMM_fec!T$33)</f>
        <v>0.50100477934590604</v>
      </c>
      <c r="U192" s="279">
        <f>IF(U$33=0,0,U$33/NMM_fec!U$33)</f>
        <v>0.49960780584820647</v>
      </c>
      <c r="V192" s="279">
        <f>IF(V$33=0,0,V$33/NMM_fec!V$33)</f>
        <v>0.5267492255716778</v>
      </c>
      <c r="W192" s="279">
        <f>IF(W$33=0,0,W$33/NMM_fec!W$33)</f>
        <v>0.53010000479939268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0.35162437654215306</v>
      </c>
      <c r="C194" s="322">
        <f>IF(C$48=0,0,C$48/NMM_fec!C$48)</f>
        <v>0.35260269606432015</v>
      </c>
      <c r="D194" s="322">
        <f>IF(D$48=0,0,D$48/NMM_fec!D$48)</f>
        <v>0.3562547133801523</v>
      </c>
      <c r="E194" s="322">
        <f>IF(E$48=0,0,E$48/NMM_fec!E$48)</f>
        <v>0.35724668731450759</v>
      </c>
      <c r="F194" s="322">
        <f>IF(F$48=0,0,F$48/NMM_fec!F$48)</f>
        <v>0.35753546518464946</v>
      </c>
      <c r="G194" s="322">
        <f>IF(G$48=0,0,G$48/NMM_fec!G$48)</f>
        <v>0.35726822692043408</v>
      </c>
      <c r="H194" s="322">
        <f>IF(H$48=0,0,H$48/NMM_fec!H$48)</f>
        <v>0.35762295093587437</v>
      </c>
      <c r="I194" s="322">
        <f>IF(I$48=0,0,I$48/NMM_fec!I$48)</f>
        <v>0.35568444185468462</v>
      </c>
      <c r="J194" s="322">
        <f>IF(J$48=0,0,J$48/NMM_fec!J$48)</f>
        <v>0.36161250191896543</v>
      </c>
      <c r="K194" s="322">
        <f>IF(K$48=0,0,K$48/NMM_fec!K$48)</f>
        <v>0.36285886622207919</v>
      </c>
      <c r="L194" s="322">
        <f>IF(L$48=0,0,L$48/NMM_fec!L$48)</f>
        <v>0.36275641367457306</v>
      </c>
      <c r="M194" s="322">
        <f>IF(M$48=0,0,M$48/NMM_fec!M$48)</f>
        <v>0.36196417373193568</v>
      </c>
      <c r="N194" s="322">
        <f>IF(N$48=0,0,N$48/NMM_fec!N$48)</f>
        <v>0.36288069351040969</v>
      </c>
      <c r="O194" s="322">
        <f>IF(O$48=0,0,O$48/NMM_fec!O$48)</f>
        <v>0.3698702547375104</v>
      </c>
      <c r="P194" s="322">
        <f>IF(P$48=0,0,P$48/NMM_fec!P$48)</f>
        <v>0.37165129120911683</v>
      </c>
      <c r="Q194" s="322">
        <f>IF(Q$48=0,0,Q$48/NMM_fec!Q$48)</f>
        <v>0.37337148197206588</v>
      </c>
      <c r="R194" s="322">
        <f>IF(R$48=0,0,R$48/NMM_fec!R$48)</f>
        <v>0.37494636232278566</v>
      </c>
      <c r="S194" s="322">
        <f>IF(S$48=0,0,S$48/NMM_fec!S$48)</f>
        <v>0.3761190776206253</v>
      </c>
      <c r="T194" s="322">
        <f>IF(T$48=0,0,T$48/NMM_fec!T$48)</f>
        <v>0.37701855258199024</v>
      </c>
      <c r="U194" s="322">
        <f>IF(U$48=0,0,U$48/NMM_fec!U$48)</f>
        <v>0.37717178790838235</v>
      </c>
      <c r="V194" s="322">
        <f>IF(V$48=0,0,V$48/NMM_fec!V$48)</f>
        <v>0.3934944766436721</v>
      </c>
      <c r="W194" s="322">
        <f>IF(W$48=0,0,W$48/NMM_fec!W$48)</f>
        <v>0.40117174883477019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0.31250499623972605</v>
      </c>
      <c r="C195" s="275">
        <f>IF(C$49=0,0,C$49/NMM_fec!C$49)</f>
        <v>0.3144593311594116</v>
      </c>
      <c r="D195" s="275">
        <f>IF(D$49=0,0,D$49/NMM_fec!D$49)</f>
        <v>0.31445933115941155</v>
      </c>
      <c r="E195" s="275">
        <f>IF(E$49=0,0,E$49/NMM_fec!E$49)</f>
        <v>0.31445933115941155</v>
      </c>
      <c r="F195" s="275">
        <f>IF(F$49=0,0,F$49/NMM_fec!F$49)</f>
        <v>0.31445933115941155</v>
      </c>
      <c r="G195" s="275">
        <f>IF(G$49=0,0,G$49/NMM_fec!G$49)</f>
        <v>0.31445933115941149</v>
      </c>
      <c r="H195" s="275">
        <f>IF(H$49=0,0,H$49/NMM_fec!H$49)</f>
        <v>0.31445933115941155</v>
      </c>
      <c r="I195" s="275">
        <f>IF(I$49=0,0,I$49/NMM_fec!I$49)</f>
        <v>0.31445933115941155</v>
      </c>
      <c r="J195" s="275">
        <f>IF(J$49=0,0,J$49/NMM_fec!J$49)</f>
        <v>0.32005625890265227</v>
      </c>
      <c r="K195" s="275">
        <f>IF(K$49=0,0,K$49/NMM_fec!K$49)</f>
        <v>0.32005625890265232</v>
      </c>
      <c r="L195" s="275">
        <f>IF(L$49=0,0,L$49/NMM_fec!L$49)</f>
        <v>0.32005625890265227</v>
      </c>
      <c r="M195" s="275">
        <f>IF(M$49=0,0,M$49/NMM_fec!M$49)</f>
        <v>0.32005625890265227</v>
      </c>
      <c r="N195" s="275">
        <f>IF(N$49=0,0,N$49/NMM_fec!N$49)</f>
        <v>0.32005625890265216</v>
      </c>
      <c r="O195" s="275">
        <f>IF(O$49=0,0,O$49/NMM_fec!O$49)</f>
        <v>0.32847723731002382</v>
      </c>
      <c r="P195" s="275">
        <f>IF(P$49=0,0,P$49/NMM_fec!P$49)</f>
        <v>0.32847723731002382</v>
      </c>
      <c r="Q195" s="275">
        <f>IF(Q$49=0,0,Q$49/NMM_fec!Q$49)</f>
        <v>0.32847723731002371</v>
      </c>
      <c r="R195" s="275">
        <f>IF(R$49=0,0,R$49/NMM_fec!R$49)</f>
        <v>0.32847723731002387</v>
      </c>
      <c r="S195" s="275">
        <f>IF(S$49=0,0,S$49/NMM_fec!S$49)</f>
        <v>0.33199567631104115</v>
      </c>
      <c r="T195" s="275">
        <f>IF(T$49=0,0,T$49/NMM_fec!T$49)</f>
        <v>0.3319956763110411</v>
      </c>
      <c r="U195" s="275">
        <f>IF(U$49=0,0,U$49/NMM_fec!U$49)</f>
        <v>0.33199567631104115</v>
      </c>
      <c r="V195" s="275">
        <f>IF(V$49=0,0,V$49/NMM_fec!V$49)</f>
        <v>0.33622282287892585</v>
      </c>
      <c r="W195" s="275">
        <f>IF(W$49=0,0,W$49/NMM_fec!W$49)</f>
        <v>0.3362228228789258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8.1122865012011366E-2</v>
      </c>
      <c r="C196" s="276">
        <f>IF(C$50=0,0,C$50/NMM_fec!C$50)</f>
        <v>8.1630188894143141E-2</v>
      </c>
      <c r="D196" s="276">
        <f>IF(D$50=0,0,D$50/NMM_fec!D$50)</f>
        <v>8.1630188894143127E-2</v>
      </c>
      <c r="E196" s="276">
        <f>IF(E$50=0,0,E$50/NMM_fec!E$50)</f>
        <v>8.1630188894143113E-2</v>
      </c>
      <c r="F196" s="276">
        <f>IF(F$50=0,0,F$50/NMM_fec!F$50)</f>
        <v>8.1630188894143113E-2</v>
      </c>
      <c r="G196" s="276">
        <f>IF(G$50=0,0,G$50/NMM_fec!G$50)</f>
        <v>8.1630188894143155E-2</v>
      </c>
      <c r="H196" s="276">
        <f>IF(H$50=0,0,H$50/NMM_fec!H$50)</f>
        <v>8.1630188894143141E-2</v>
      </c>
      <c r="I196" s="276">
        <f>IF(I$50=0,0,I$50/NMM_fec!I$50)</f>
        <v>8.1630188894143141E-2</v>
      </c>
      <c r="J196" s="276">
        <f>IF(J$50=0,0,J$50/NMM_fec!J$50)</f>
        <v>8.3083089869360194E-2</v>
      </c>
      <c r="K196" s="276">
        <f>IF(K$50=0,0,K$50/NMM_fec!K$50)</f>
        <v>8.3083089869360208E-2</v>
      </c>
      <c r="L196" s="276">
        <f>IF(L$50=0,0,L$50/NMM_fec!L$50)</f>
        <v>8.3083089869360194E-2</v>
      </c>
      <c r="M196" s="276">
        <f>IF(M$50=0,0,M$50/NMM_fec!M$50)</f>
        <v>8.308308986936018E-2</v>
      </c>
      <c r="N196" s="276">
        <f>IF(N$50=0,0,N$50/NMM_fec!N$50)</f>
        <v>8.308308986936018E-2</v>
      </c>
      <c r="O196" s="276">
        <f>IF(O$50=0,0,O$50/NMM_fec!O$50)</f>
        <v>8.5269083382520622E-2</v>
      </c>
      <c r="P196" s="276">
        <f>IF(P$50=0,0,P$50/NMM_fec!P$50)</f>
        <v>8.5269083382520594E-2</v>
      </c>
      <c r="Q196" s="276">
        <f>IF(Q$50=0,0,Q$50/NMM_fec!Q$50)</f>
        <v>8.5269083382520594E-2</v>
      </c>
      <c r="R196" s="276">
        <f>IF(R$50=0,0,R$50/NMM_fec!R$50)</f>
        <v>8.526908338252065E-2</v>
      </c>
      <c r="S196" s="276">
        <f>IF(S$50=0,0,S$50/NMM_fec!S$50)</f>
        <v>8.6182431506764925E-2</v>
      </c>
      <c r="T196" s="276">
        <f>IF(T$50=0,0,T$50/NMM_fec!T$50)</f>
        <v>8.6182431506764925E-2</v>
      </c>
      <c r="U196" s="276">
        <f>IF(U$50=0,0,U$50/NMM_fec!U$50)</f>
        <v>8.6182431506764925E-2</v>
      </c>
      <c r="V196" s="276">
        <f>IF(V$50=0,0,V$50/NMM_fec!V$50)</f>
        <v>8.7279752332155625E-2</v>
      </c>
      <c r="W196" s="276">
        <f>IF(W$50=0,0,W$50/NMM_fec!W$50)</f>
        <v>8.7279752332155625E-2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0.44305574171699474</v>
      </c>
      <c r="C197" s="276">
        <f>IF(C$51=0,0,C$51/NMM_fec!C$51)</f>
        <v>0.44582651120171818</v>
      </c>
      <c r="D197" s="276">
        <f>IF(D$51=0,0,D$51/NMM_fec!D$51)</f>
        <v>0.44582651120171846</v>
      </c>
      <c r="E197" s="276">
        <f>IF(E$51=0,0,E$51/NMM_fec!E$51)</f>
        <v>0.44582651120171823</v>
      </c>
      <c r="F197" s="276">
        <f>IF(F$51=0,0,F$51/NMM_fec!F$51)</f>
        <v>0.44582651120171835</v>
      </c>
      <c r="G197" s="276">
        <f>IF(G$51=0,0,G$51/NMM_fec!G$51)</f>
        <v>0.44582651120171823</v>
      </c>
      <c r="H197" s="276">
        <f>IF(H$51=0,0,H$51/NMM_fec!H$51)</f>
        <v>0.44582651120171823</v>
      </c>
      <c r="I197" s="276">
        <f>IF(I$51=0,0,I$51/NMM_fec!I$51)</f>
        <v>0.44582651120171812</v>
      </c>
      <c r="J197" s="276">
        <f>IF(J$51=0,0,J$51/NMM_fec!J$51)</f>
        <v>0.45376158744835737</v>
      </c>
      <c r="K197" s="276">
        <f>IF(K$51=0,0,K$51/NMM_fec!K$51)</f>
        <v>0.45376158744835748</v>
      </c>
      <c r="L197" s="276">
        <f>IF(L$51=0,0,L$51/NMM_fec!L$51)</f>
        <v>0.45376158744835754</v>
      </c>
      <c r="M197" s="276">
        <f>IF(M$51=0,0,M$51/NMM_fec!M$51)</f>
        <v>0.45376158744835748</v>
      </c>
      <c r="N197" s="276">
        <f>IF(N$51=0,0,N$51/NMM_fec!N$51)</f>
        <v>0.45376158744835732</v>
      </c>
      <c r="O197" s="276">
        <f>IF(O$51=0,0,O$51/NMM_fec!O$51)</f>
        <v>0.46570047763940803</v>
      </c>
      <c r="P197" s="276">
        <f>IF(P$51=0,0,P$51/NMM_fec!P$51)</f>
        <v>0.46570047763940819</v>
      </c>
      <c r="Q197" s="276">
        <f>IF(Q$51=0,0,Q$51/NMM_fec!Q$51)</f>
        <v>0.46570047763940825</v>
      </c>
      <c r="R197" s="276">
        <f>IF(R$51=0,0,R$51/NMM_fec!R$51)</f>
        <v>0.46570047763940808</v>
      </c>
      <c r="S197" s="276">
        <f>IF(S$51=0,0,S$51/NMM_fec!S$51)</f>
        <v>0.4706887646109415</v>
      </c>
      <c r="T197" s="276">
        <f>IF(T$51=0,0,T$51/NMM_fec!T$51)</f>
        <v>0.47068876461094161</v>
      </c>
      <c r="U197" s="276">
        <f>IF(U$51=0,0,U$51/NMM_fec!U$51)</f>
        <v>0.47068876461094156</v>
      </c>
      <c r="V197" s="276">
        <f>IF(V$51=0,0,V$51/NMM_fec!V$51)</f>
        <v>0.4766818257796146</v>
      </c>
      <c r="W197" s="276">
        <f>IF(W$51=0,0,W$51/NMM_fec!W$51)</f>
        <v>0.47668182577961471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0.30951901654716107</v>
      </c>
      <c r="C198" s="276">
        <f>IF(C$52=0,0,C$52/NMM_fec!C$52)</f>
        <v>0.31145467783137565</v>
      </c>
      <c r="D198" s="276">
        <f>IF(D$52=0,0,D$52/NMM_fec!D$52)</f>
        <v>0.31145467783137576</v>
      </c>
      <c r="E198" s="276">
        <f>IF(E$52=0,0,E$52/NMM_fec!E$52)</f>
        <v>0.31145467783137559</v>
      </c>
      <c r="F198" s="276">
        <f>IF(F$52=0,0,F$52/NMM_fec!F$52)</f>
        <v>0.3114546778313757</v>
      </c>
      <c r="G198" s="276">
        <f>IF(G$52=0,0,G$52/NMM_fec!G$52)</f>
        <v>0.3114546778313757</v>
      </c>
      <c r="H198" s="276">
        <f>IF(H$52=0,0,H$52/NMM_fec!H$52)</f>
        <v>0.31145467783137559</v>
      </c>
      <c r="I198" s="276">
        <f>IF(I$52=0,0,I$52/NMM_fec!I$52)</f>
        <v>0.31145467783137565</v>
      </c>
      <c r="J198" s="276">
        <f>IF(J$52=0,0,J$52/NMM_fec!J$52)</f>
        <v>0.31699812702936703</v>
      </c>
      <c r="K198" s="276">
        <f>IF(K$52=0,0,K$52/NMM_fec!K$52)</f>
        <v>0.31699812702936714</v>
      </c>
      <c r="L198" s="276">
        <f>IF(L$52=0,0,L$52/NMM_fec!L$52)</f>
        <v>0.31699812702936686</v>
      </c>
      <c r="M198" s="276">
        <f>IF(M$52=0,0,M$52/NMM_fec!M$52)</f>
        <v>0.31699812702936697</v>
      </c>
      <c r="N198" s="276">
        <f>IF(N$52=0,0,N$52/NMM_fec!N$52)</f>
        <v>0.31699812702936681</v>
      </c>
      <c r="O198" s="276">
        <f>IF(O$52=0,0,O$52/NMM_fec!O$52)</f>
        <v>0.32533864313751615</v>
      </c>
      <c r="P198" s="276">
        <f>IF(P$52=0,0,P$52/NMM_fec!P$52)</f>
        <v>0.32533864313751615</v>
      </c>
      <c r="Q198" s="276">
        <f>IF(Q$52=0,0,Q$52/NMM_fec!Q$52)</f>
        <v>0.32533864313751598</v>
      </c>
      <c r="R198" s="276">
        <f>IF(R$52=0,0,R$52/NMM_fec!R$52)</f>
        <v>0.32533864313751609</v>
      </c>
      <c r="S198" s="276">
        <f>IF(S$52=0,0,S$52/NMM_fec!S$52)</f>
        <v>0.32882346351632585</v>
      </c>
      <c r="T198" s="276">
        <f>IF(T$52=0,0,T$52/NMM_fec!T$52)</f>
        <v>0.32882346351632585</v>
      </c>
      <c r="U198" s="276">
        <f>IF(U$52=0,0,U$52/NMM_fec!U$52)</f>
        <v>0.32882346351632585</v>
      </c>
      <c r="V198" s="276">
        <f>IF(V$52=0,0,V$52/NMM_fec!V$52)</f>
        <v>0.33301021977378026</v>
      </c>
      <c r="W198" s="276">
        <f>IF(W$52=0,0,W$52/NMM_fec!W$52)</f>
        <v>0.3330102197737802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0.45852042342477872</v>
      </c>
      <c r="C199" s="277">
        <f>IF(C$53=0,0,C$53/NMM_fec!C$53)</f>
        <v>0.45218120217516505</v>
      </c>
      <c r="D199" s="277">
        <f>IF(D$53=0,0,D$53/NMM_fec!D$53)</f>
        <v>0.49201383543250643</v>
      </c>
      <c r="E199" s="277">
        <f>IF(E$53=0,0,E$53/NMM_fec!E$53)</f>
        <v>0.5027261451392192</v>
      </c>
      <c r="F199" s="277">
        <f>IF(F$53=0,0,F$53/NMM_fec!F$53)</f>
        <v>0.49921220343337075</v>
      </c>
      <c r="G199" s="277">
        <f>IF(G$53=0,0,G$53/NMM_fec!G$53)</f>
        <v>0.49922331018182914</v>
      </c>
      <c r="H199" s="277">
        <f>IF(H$53=0,0,H$53/NMM_fec!H$53)</f>
        <v>0.49892582547349384</v>
      </c>
      <c r="I199" s="277">
        <f>IF(I$53=0,0,I$53/NMM_fec!I$53)</f>
        <v>0.47729238830071014</v>
      </c>
      <c r="J199" s="277">
        <f>IF(J$53=0,0,J$53/NMM_fec!J$53)</f>
        <v>0.48323809091943221</v>
      </c>
      <c r="K199" s="277">
        <f>IF(K$53=0,0,K$53/NMM_fec!K$53)</f>
        <v>0.50540940080353458</v>
      </c>
      <c r="L199" s="277">
        <f>IF(L$53=0,0,L$53/NMM_fec!L$53)</f>
        <v>0.50360711219702814</v>
      </c>
      <c r="M199" s="277">
        <f>IF(M$53=0,0,M$53/NMM_fec!M$53)</f>
        <v>0.49226008404288113</v>
      </c>
      <c r="N199" s="277">
        <f>IF(N$53=0,0,N$53/NMM_fec!N$53)</f>
        <v>0.50256440983371853</v>
      </c>
      <c r="O199" s="277">
        <f>IF(O$53=0,0,O$53/NMM_fec!O$53)</f>
        <v>0.48864846511001087</v>
      </c>
      <c r="P199" s="277">
        <f>IF(P$53=0,0,P$53/NMM_fec!P$53)</f>
        <v>0.5162908912846752</v>
      </c>
      <c r="Q199" s="277">
        <f>IF(Q$53=0,0,Q$53/NMM_fec!Q$53)</f>
        <v>0.52230193268620417</v>
      </c>
      <c r="R199" s="277">
        <f>IF(R$53=0,0,R$53/NMM_fec!R$53)</f>
        <v>0.53289663881791427</v>
      </c>
      <c r="S199" s="277">
        <f>IF(S$53=0,0,S$53/NMM_fec!S$53)</f>
        <v>0.51814295540067135</v>
      </c>
      <c r="T199" s="277">
        <f>IF(T$53=0,0,T$53/NMM_fec!T$53)</f>
        <v>0.5310887938871437</v>
      </c>
      <c r="U199" s="277">
        <f>IF(U$53=0,0,U$53/NMM_fec!U$53)</f>
        <v>0.54490257737438896</v>
      </c>
      <c r="V199" s="277">
        <f>IF(V$53=0,0,V$53/NMM_fec!V$53)</f>
        <v>0.58719382308018453</v>
      </c>
      <c r="W199" s="277">
        <f>IF(W$53=0,0,W$53/NMM_fec!W$53)</f>
        <v>0.59131636025579537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0.37628348581149551</v>
      </c>
      <c r="C200" s="278">
        <f>IF(C$59=0,0,C$59/NMM_fec!C$59)</f>
        <v>0.37863667684802632</v>
      </c>
      <c r="D200" s="278">
        <f>IF(D$59=0,0,D$59/NMM_fec!D$59)</f>
        <v>0.37863667684802627</v>
      </c>
      <c r="E200" s="278">
        <f>IF(E$59=0,0,E$59/NMM_fec!E$59)</f>
        <v>0.37863667684802632</v>
      </c>
      <c r="F200" s="278">
        <f>IF(F$59=0,0,F$59/NMM_fec!F$59)</f>
        <v>0.37863667684802632</v>
      </c>
      <c r="G200" s="278">
        <f>IF(G$59=0,0,G$59/NMM_fec!G$59)</f>
        <v>0.37863667684802627</v>
      </c>
      <c r="H200" s="278">
        <f>IF(H$59=0,0,H$59/NMM_fec!H$59)</f>
        <v>0.37863667684802621</v>
      </c>
      <c r="I200" s="278">
        <f>IF(I$59=0,0,I$59/NMM_fec!I$59)</f>
        <v>0.37863667684802632</v>
      </c>
      <c r="J200" s="278">
        <f>IF(J$59=0,0,J$59/NMM_fec!J$59)</f>
        <v>0.38537586984142747</v>
      </c>
      <c r="K200" s="278">
        <f>IF(K$59=0,0,K$59/NMM_fec!K$59)</f>
        <v>0.38537586984142785</v>
      </c>
      <c r="L200" s="278">
        <f>IF(L$59=0,0,L$59/NMM_fec!L$59)</f>
        <v>0.38537586984142758</v>
      </c>
      <c r="M200" s="278">
        <f>IF(M$59=0,0,M$59/NMM_fec!M$59)</f>
        <v>0.3853758698414278</v>
      </c>
      <c r="N200" s="278">
        <f>IF(N$59=0,0,N$59/NMM_fec!N$59)</f>
        <v>0.38537586984142763</v>
      </c>
      <c r="O200" s="278">
        <f>IF(O$59=0,0,O$59/NMM_fec!O$59)</f>
        <v>0.39551546807888521</v>
      </c>
      <c r="P200" s="278">
        <f>IF(P$59=0,0,P$59/NMM_fec!P$59)</f>
        <v>0.39551546807888538</v>
      </c>
      <c r="Q200" s="278">
        <f>IF(Q$59=0,0,Q$59/NMM_fec!Q$59)</f>
        <v>0.39551546807888549</v>
      </c>
      <c r="R200" s="278">
        <f>IF(R$59=0,0,R$59/NMM_fec!R$59)</f>
        <v>0.39551546807888549</v>
      </c>
      <c r="S200" s="278">
        <f>IF(S$59=0,0,S$59/NMM_fec!S$59)</f>
        <v>0.39975197791984274</v>
      </c>
      <c r="T200" s="278">
        <f>IF(T$59=0,0,T$59/NMM_fec!T$59)</f>
        <v>0.39975197791984279</v>
      </c>
      <c r="U200" s="278">
        <f>IF(U$59=0,0,U$59/NMM_fec!U$59)</f>
        <v>0.39975197791984285</v>
      </c>
      <c r="V200" s="278">
        <f>IF(V$59=0,0,V$59/NMM_fec!V$59)</f>
        <v>0.40484183396931089</v>
      </c>
      <c r="W200" s="278">
        <f>IF(W$59=0,0,W$59/NMM_fec!W$59)</f>
        <v>0.40484183396931095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0.2497689943601033</v>
      </c>
      <c r="C201" s="278">
        <f>IF(C$60=0,0,C$60/NMM_fec!C$60)</f>
        <v>0.25125212200094849</v>
      </c>
      <c r="D201" s="278">
        <f>IF(D$60=0,0,D$60/NMM_fec!D$60)</f>
        <v>0.25449832265904254</v>
      </c>
      <c r="E201" s="278">
        <f>IF(E$60=0,0,E$60/NMM_fec!E$60)</f>
        <v>0.26090673632552219</v>
      </c>
      <c r="F201" s="278">
        <f>IF(F$60=0,0,F$60/NMM_fec!F$60)</f>
        <v>0.26291843305663604</v>
      </c>
      <c r="G201" s="278">
        <f>IF(G$60=0,0,G$60/NMM_fec!G$60)</f>
        <v>0.25963567806142218</v>
      </c>
      <c r="H201" s="278">
        <f>IF(H$60=0,0,H$60/NMM_fec!H$60)</f>
        <v>0.25976799442016202</v>
      </c>
      <c r="I201" s="278">
        <f>IF(I$60=0,0,I$60/NMM_fec!I$60)</f>
        <v>0.25346329770510756</v>
      </c>
      <c r="J201" s="278">
        <f>IF(J$60=0,0,J$60/NMM_fec!J$60)</f>
        <v>0.25870110225167658</v>
      </c>
      <c r="K201" s="278">
        <f>IF(K$60=0,0,K$60/NMM_fec!K$60)</f>
        <v>0.25836135549897549</v>
      </c>
      <c r="L201" s="278">
        <f>IF(L$60=0,0,L$60/NMM_fec!L$60)</f>
        <v>0.25856996761675172</v>
      </c>
      <c r="M201" s="278">
        <f>IF(M$60=0,0,M$60/NMM_fec!M$60)</f>
        <v>0.25748197232629672</v>
      </c>
      <c r="N201" s="278">
        <f>IF(N$60=0,0,N$60/NMM_fec!N$60)</f>
        <v>0.26026437081607851</v>
      </c>
      <c r="O201" s="278">
        <f>IF(O$60=0,0,O$60/NMM_fec!O$60)</f>
        <v>0.2658977783360541</v>
      </c>
      <c r="P201" s="278">
        <f>IF(P$60=0,0,P$60/NMM_fec!P$60)</f>
        <v>0.26439860059547421</v>
      </c>
      <c r="Q201" s="278">
        <f>IF(Q$60=0,0,Q$60/NMM_fec!Q$60)</f>
        <v>0.27555696876606223</v>
      </c>
      <c r="R201" s="278">
        <f>IF(R$60=0,0,R$60/NMM_fec!R$60)</f>
        <v>0.28278502148988005</v>
      </c>
      <c r="S201" s="278">
        <f>IF(S$60=0,0,S$60/NMM_fec!S$60)</f>
        <v>0.27524993748652854</v>
      </c>
      <c r="T201" s="278">
        <f>IF(T$60=0,0,T$60/NMM_fec!T$60)</f>
        <v>0.27658683058362887</v>
      </c>
      <c r="U201" s="278">
        <f>IF(U$60=0,0,U$60/NMM_fec!U$60)</f>
        <v>0.27309591420045415</v>
      </c>
      <c r="V201" s="278">
        <f>IF(V$60=0,0,V$60/NMM_fec!V$60)</f>
        <v>0.30562574429824807</v>
      </c>
      <c r="W201" s="278">
        <f>IF(W$60=0,0,W$60/NMM_fec!W$60)</f>
        <v>0.32676417090688298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0.3879338244293612</v>
      </c>
      <c r="C202" s="278">
        <f>IF(C$79=0,0,C$79/NMM_fec!C$79)</f>
        <v>0.38934171641631832</v>
      </c>
      <c r="D202" s="278">
        <f>IF(D$79=0,0,D$79/NMM_fec!D$79)</f>
        <v>0.39030083398952203</v>
      </c>
      <c r="E202" s="278">
        <f>IF(E$79=0,0,E$79/NMM_fec!E$79)</f>
        <v>0.38896656376272998</v>
      </c>
      <c r="F202" s="278">
        <f>IF(F$79=0,0,F$79/NMM_fec!F$79)</f>
        <v>0.38973866622147757</v>
      </c>
      <c r="G202" s="278">
        <f>IF(G$79=0,0,G$79/NMM_fec!G$79)</f>
        <v>0.39079825004275448</v>
      </c>
      <c r="H202" s="278">
        <f>IF(H$79=0,0,H$79/NMM_fec!H$79)</f>
        <v>0.39127105113858546</v>
      </c>
      <c r="I202" s="278">
        <f>IF(I$79=0,0,I$79/NMM_fec!I$79)</f>
        <v>0.39214953551159154</v>
      </c>
      <c r="J202" s="278">
        <f>IF(J$79=0,0,J$79/NMM_fec!J$79)</f>
        <v>0.39914649068573105</v>
      </c>
      <c r="K202" s="278">
        <f>IF(K$79=0,0,K$79/NMM_fec!K$79)</f>
        <v>0.39887152964801398</v>
      </c>
      <c r="L202" s="278">
        <f>IF(L$79=0,0,L$79/NMM_fec!L$79)</f>
        <v>0.39792961798605431</v>
      </c>
      <c r="M202" s="278">
        <f>IF(M$79=0,0,M$79/NMM_fec!M$79)</f>
        <v>0.39825380876813016</v>
      </c>
      <c r="N202" s="278">
        <f>IF(N$79=0,0,N$79/NMM_fec!N$79)</f>
        <v>0.39771816272883015</v>
      </c>
      <c r="O202" s="278">
        <f>IF(O$79=0,0,O$79/NMM_fec!O$79)</f>
        <v>0.40396054431870843</v>
      </c>
      <c r="P202" s="278">
        <f>IF(P$79=0,0,P$79/NMM_fec!P$79)</f>
        <v>0.4075563377802488</v>
      </c>
      <c r="Q202" s="278">
        <f>IF(Q$79=0,0,Q$79/NMM_fec!Q$79)</f>
        <v>0.40412768398661664</v>
      </c>
      <c r="R202" s="278">
        <f>IF(R$79=0,0,R$79/NMM_fec!R$79)</f>
        <v>0.40399852473146247</v>
      </c>
      <c r="S202" s="278">
        <f>IF(S$79=0,0,S$79/NMM_fec!S$79)</f>
        <v>0.4090911028084116</v>
      </c>
      <c r="T202" s="278">
        <f>IF(T$79=0,0,T$79/NMM_fec!T$79)</f>
        <v>0.40987472849294149</v>
      </c>
      <c r="U202" s="278">
        <f>IF(U$79=0,0,U$79/NMM_fec!U$79)</f>
        <v>0.4110438329964371</v>
      </c>
      <c r="V202" s="278">
        <f>IF(V$79=0,0,V$79/NMM_fec!V$79)</f>
        <v>0.41580051956219688</v>
      </c>
      <c r="W202" s="278">
        <f>IF(W$79=0,0,W$79/NMM_fec!W$79)</f>
        <v>0.41574139521136189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0.28201625788245094</v>
      </c>
      <c r="C203" s="279">
        <f>IF(C$89=0,0,C$89/NMM_fec!C$89)</f>
        <v>0.27876578568150567</v>
      </c>
      <c r="D203" s="279">
        <f>IF(D$89=0,0,D$89/NMM_fec!D$89)</f>
        <v>0.29855877623985744</v>
      </c>
      <c r="E203" s="279">
        <f>IF(E$89=0,0,E$89/NMM_fec!E$89)</f>
        <v>0.30587734386287085</v>
      </c>
      <c r="F203" s="279">
        <f>IF(F$89=0,0,F$89/NMM_fec!F$89)</f>
        <v>0.30446475615087421</v>
      </c>
      <c r="G203" s="279">
        <f>IF(G$89=0,0,G$89/NMM_fec!G$89)</f>
        <v>0.30083395763743437</v>
      </c>
      <c r="H203" s="279">
        <f>IF(H$89=0,0,H$89/NMM_fec!H$89)</f>
        <v>0.30093266156826193</v>
      </c>
      <c r="I203" s="279">
        <f>IF(I$89=0,0,I$89/NMM_fec!I$89)</f>
        <v>0.2885963353924621</v>
      </c>
      <c r="J203" s="279">
        <f>IF(J$89=0,0,J$89/NMM_fec!J$89)</f>
        <v>0.29053869812474814</v>
      </c>
      <c r="K203" s="279">
        <f>IF(K$89=0,0,K$89/NMM_fec!K$89)</f>
        <v>0.29954040748824945</v>
      </c>
      <c r="L203" s="279">
        <f>IF(L$89=0,0,L$89/NMM_fec!L$89)</f>
        <v>0.30233723841879723</v>
      </c>
      <c r="M203" s="279">
        <f>IF(M$89=0,0,M$89/NMM_fec!M$89)</f>
        <v>0.29679575603255764</v>
      </c>
      <c r="N203" s="279">
        <f>IF(N$89=0,0,N$89/NMM_fec!N$89)</f>
        <v>0.30308473173388978</v>
      </c>
      <c r="O203" s="279">
        <f>IF(O$89=0,0,O$89/NMM_fec!O$89)</f>
        <v>0.29849601453733643</v>
      </c>
      <c r="P203" s="279">
        <f>IF(P$89=0,0,P$89/NMM_fec!P$89)</f>
        <v>0.30723881208102927</v>
      </c>
      <c r="Q203" s="279">
        <f>IF(Q$89=0,0,Q$89/NMM_fec!Q$89)</f>
        <v>0.31791942774274184</v>
      </c>
      <c r="R203" s="279">
        <f>IF(R$89=0,0,R$89/NMM_fec!R$89)</f>
        <v>0.32648356123922539</v>
      </c>
      <c r="S203" s="279">
        <f>IF(S$89=0,0,S$89/NMM_fec!S$89)</f>
        <v>0.31529302363017314</v>
      </c>
      <c r="T203" s="279">
        <f>IF(T$89=0,0,T$89/NMM_fec!T$89)</f>
        <v>0.31912442876626063</v>
      </c>
      <c r="U203" s="279">
        <f>IF(U$89=0,0,U$89/NMM_fec!U$89)</f>
        <v>0.31708199174095153</v>
      </c>
      <c r="V203" s="279">
        <f>IF(V$89=0,0,V$89/NMM_fec!V$89)</f>
        <v>0.36214797157624001</v>
      </c>
      <c r="W203" s="279">
        <f>IF(W$89=0,0,W$89/NMM_fec!W$89)</f>
        <v>0.37717517132151113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0.33473347715178048</v>
      </c>
      <c r="C205" s="322">
        <f>IF(C$99=0,0,C$99/NMM_fec!C$99)</f>
        <v>0.33070015657955965</v>
      </c>
      <c r="D205" s="322">
        <f>IF(D$99=0,0,D$99/NMM_fec!D$99)</f>
        <v>0.34935187458036926</v>
      </c>
      <c r="E205" s="322">
        <f>IF(E$99=0,0,E$99/NMM_fec!E$99)</f>
        <v>0.35869483063672281</v>
      </c>
      <c r="F205" s="322">
        <f>IF(F$99=0,0,F$99/NMM_fec!F$99)</f>
        <v>0.35799969457497571</v>
      </c>
      <c r="G205" s="322">
        <f>IF(G$99=0,0,G$99/NMM_fec!G$99)</f>
        <v>0.3559159486584319</v>
      </c>
      <c r="H205" s="322">
        <f>IF(H$99=0,0,H$99/NMM_fec!H$99)</f>
        <v>0.36094095585231578</v>
      </c>
      <c r="I205" s="322">
        <f>IF(I$99=0,0,I$99/NMM_fec!I$99)</f>
        <v>0.34888642437754513</v>
      </c>
      <c r="J205" s="322">
        <f>IF(J$99=0,0,J$99/NMM_fec!J$99)</f>
        <v>0.34563147069261096</v>
      </c>
      <c r="K205" s="322">
        <f>IF(K$99=0,0,K$99/NMM_fec!K$99)</f>
        <v>0.35506682549475127</v>
      </c>
      <c r="L205" s="322">
        <f>IF(L$99=0,0,L$99/NMM_fec!L$99)</f>
        <v>0.36579345215764125</v>
      </c>
      <c r="M205" s="322">
        <f>IF(M$99=0,0,M$99/NMM_fec!M$99)</f>
        <v>0.35976595479405343</v>
      </c>
      <c r="N205" s="322">
        <f>IF(N$99=0,0,N$99/NMM_fec!N$99)</f>
        <v>0.3667797933861664</v>
      </c>
      <c r="O205" s="322">
        <f>IF(O$99=0,0,O$99/NMM_fec!O$99)</f>
        <v>0.36273731132498188</v>
      </c>
      <c r="P205" s="322">
        <f>IF(P$99=0,0,P$99/NMM_fec!P$99)</f>
        <v>0.37026508941720115</v>
      </c>
      <c r="Q205" s="322">
        <f>IF(Q$99=0,0,Q$99/NMM_fec!Q$99)</f>
        <v>0.38983037015433786</v>
      </c>
      <c r="R205" s="322">
        <f>IF(R$99=0,0,R$99/NMM_fec!R$99)</f>
        <v>0.40417263595261171</v>
      </c>
      <c r="S205" s="322">
        <f>IF(S$99=0,0,S$99/NMM_fec!S$99)</f>
        <v>0.38875989759080154</v>
      </c>
      <c r="T205" s="322">
        <f>IF(T$99=0,0,T$99/NMM_fec!T$99)</f>
        <v>0.39662885120311531</v>
      </c>
      <c r="U205" s="322">
        <f>IF(U$99=0,0,U$99/NMM_fec!U$99)</f>
        <v>0.39642834186478165</v>
      </c>
      <c r="V205" s="322">
        <f>IF(V$99=0,0,V$99/NMM_fec!V$99)</f>
        <v>0.45965611596285205</v>
      </c>
      <c r="W205" s="322">
        <f>IF(W$99=0,0,W$99/NMM_fec!W$99)</f>
        <v>0.49181043799000757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0.36160026963199743</v>
      </c>
      <c r="C206" s="275">
        <f>IF(C$100=0,0,C$100/NMM_fec!C$100)</f>
        <v>0.3616002696319976</v>
      </c>
      <c r="D206" s="275">
        <f>IF(D$100=0,0,D$100/NMM_fec!D$100)</f>
        <v>0.36160026963199754</v>
      </c>
      <c r="E206" s="275">
        <f>IF(E$100=0,0,E$100/NMM_fec!E$100)</f>
        <v>0.36243028372498781</v>
      </c>
      <c r="F206" s="275">
        <f>IF(F$100=0,0,F$100/NMM_fec!F$100)</f>
        <v>0.363520193298915</v>
      </c>
      <c r="G206" s="275">
        <f>IF(G$100=0,0,G$100/NMM_fec!G$100)</f>
        <v>0.36605096570355738</v>
      </c>
      <c r="H206" s="275">
        <f>IF(H$100=0,0,H$100/NMM_fec!H$100)</f>
        <v>0.3709834643989412</v>
      </c>
      <c r="I206" s="275">
        <f>IF(I$100=0,0,I$100/NMM_fec!I$100)</f>
        <v>0.37266697342386024</v>
      </c>
      <c r="J206" s="275">
        <f>IF(J$100=0,0,J$100/NMM_fec!J$100)</f>
        <v>0.37266697342386018</v>
      </c>
      <c r="K206" s="275">
        <f>IF(K$100=0,0,K$100/NMM_fec!K$100)</f>
        <v>0.37266697342386024</v>
      </c>
      <c r="L206" s="275">
        <f>IF(L$100=0,0,L$100/NMM_fec!L$100)</f>
        <v>0.38038826604661763</v>
      </c>
      <c r="M206" s="275">
        <f>IF(M$100=0,0,M$100/NMM_fec!M$100)</f>
        <v>0.38038826604661746</v>
      </c>
      <c r="N206" s="275">
        <f>IF(N$100=0,0,N$100/NMM_fec!N$100)</f>
        <v>0.38038826604661741</v>
      </c>
      <c r="O206" s="275">
        <f>IF(O$100=0,0,O$100/NMM_fec!O$100)</f>
        <v>0.38855332629491462</v>
      </c>
      <c r="P206" s="275">
        <f>IF(P$100=0,0,P$100/NMM_fec!P$100)</f>
        <v>0.38855332629491446</v>
      </c>
      <c r="Q206" s="275">
        <f>IF(Q$100=0,0,Q$100/NMM_fec!Q$100)</f>
        <v>0.39474778622918749</v>
      </c>
      <c r="R206" s="275">
        <f>IF(R$100=0,0,R$100/NMM_fec!R$100)</f>
        <v>0.39827965948613187</v>
      </c>
      <c r="S206" s="275">
        <f>IF(S$100=0,0,S$100/NMM_fec!S$100)</f>
        <v>0.40115468214715011</v>
      </c>
      <c r="T206" s="275">
        <f>IF(T$100=0,0,T$100/NMM_fec!T$100)</f>
        <v>0.40510142185029752</v>
      </c>
      <c r="U206" s="275">
        <f>IF(U$100=0,0,U$100/NMM_fec!U$100)</f>
        <v>0.40828889138002089</v>
      </c>
      <c r="V206" s="275">
        <f>IF(V$100=0,0,V$100/NMM_fec!V$100)</f>
        <v>0.41263473203841555</v>
      </c>
      <c r="W206" s="275">
        <f>IF(W$100=0,0,W$100/NMM_fec!W$100)</f>
        <v>0.41612338875548782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9.3857527489670523E-2</v>
      </c>
      <c r="C207" s="276">
        <f>IF(C$101=0,0,C$101/NMM_fec!C$101)</f>
        <v>9.3857527489670592E-2</v>
      </c>
      <c r="D207" s="276">
        <f>IF(D$101=0,0,D$101/NMM_fec!D$101)</f>
        <v>9.3857527489670536E-2</v>
      </c>
      <c r="E207" s="276">
        <f>IF(E$101=0,0,E$101/NMM_fec!E$101)</f>
        <v>9.4072967236518493E-2</v>
      </c>
      <c r="F207" s="276">
        <f>IF(F$101=0,0,F$101/NMM_fec!F$101)</f>
        <v>9.4355865857972038E-2</v>
      </c>
      <c r="G207" s="276">
        <f>IF(G$101=0,0,G$101/NMM_fec!G$101)</f>
        <v>9.5012757073181922E-2</v>
      </c>
      <c r="H207" s="276">
        <f>IF(H$101=0,0,H$101/NMM_fec!H$101)</f>
        <v>9.6293044093891098E-2</v>
      </c>
      <c r="I207" s="276">
        <f>IF(I$101=0,0,I$101/NMM_fec!I$101)</f>
        <v>9.6730018310603461E-2</v>
      </c>
      <c r="J207" s="276">
        <f>IF(J$101=0,0,J$101/NMM_fec!J$101)</f>
        <v>9.6730018310603474E-2</v>
      </c>
      <c r="K207" s="276">
        <f>IF(K$101=0,0,K$101/NMM_fec!K$101)</f>
        <v>9.6730018310603572E-2</v>
      </c>
      <c r="L207" s="276">
        <f>IF(L$101=0,0,L$101/NMM_fec!L$101)</f>
        <v>9.8734169013626402E-2</v>
      </c>
      <c r="M207" s="276">
        <f>IF(M$101=0,0,M$101/NMM_fec!M$101)</f>
        <v>9.8734169013626388E-2</v>
      </c>
      <c r="N207" s="276">
        <f>IF(N$101=0,0,N$101/NMM_fec!N$101)</f>
        <v>9.8734169013626388E-2</v>
      </c>
      <c r="O207" s="276">
        <f>IF(O$101=0,0,O$101/NMM_fec!O$101)</f>
        <v>0.10085350473063034</v>
      </c>
      <c r="P207" s="276">
        <f>IF(P$101=0,0,P$101/NMM_fec!P$101)</f>
        <v>0.10085350473063034</v>
      </c>
      <c r="Q207" s="276">
        <f>IF(Q$101=0,0,Q$101/NMM_fec!Q$101)</f>
        <v>0.10246134837011762</v>
      </c>
      <c r="R207" s="276">
        <f>IF(R$101=0,0,R$101/NMM_fec!R$101)</f>
        <v>0.10337808687709123</v>
      </c>
      <c r="S207" s="276">
        <f>IF(S$101=0,0,S$101/NMM_fec!S$101)</f>
        <v>0.10412433222340846</v>
      </c>
      <c r="T207" s="276">
        <f>IF(T$101=0,0,T$101/NMM_fec!T$101)</f>
        <v>0.10514875410937588</v>
      </c>
      <c r="U207" s="276">
        <f>IF(U$101=0,0,U$101/NMM_fec!U$101)</f>
        <v>0.10597609865011136</v>
      </c>
      <c r="V207" s="276">
        <f>IF(V$101=0,0,V$101/NMM_fec!V$101)</f>
        <v>0.10710411179975891</v>
      </c>
      <c r="W207" s="276">
        <f>IF(W$101=0,0,W$101/NMM_fec!W$101)</f>
        <v>0.10800963295453538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0.51284219928831831</v>
      </c>
      <c r="C208" s="276">
        <f>IF(C$102=0,0,C$102/NMM_fec!C$102)</f>
        <v>0.51284219928831876</v>
      </c>
      <c r="D208" s="276">
        <f>IF(D$102=0,0,D$102/NMM_fec!D$102)</f>
        <v>0.51284219928831865</v>
      </c>
      <c r="E208" s="276">
        <f>IF(E$102=0,0,E$102/NMM_fec!E$102)</f>
        <v>0.51401937278247212</v>
      </c>
      <c r="F208" s="276">
        <f>IF(F$102=0,0,F$102/NMM_fec!F$102)</f>
        <v>0.51556514492331429</v>
      </c>
      <c r="G208" s="276">
        <f>IF(G$102=0,0,G$102/NMM_fec!G$102)</f>
        <v>0.51915443120126903</v>
      </c>
      <c r="H208" s="276">
        <f>IF(H$102=0,0,H$102/NMM_fec!H$102)</f>
        <v>0.52614998317223916</v>
      </c>
      <c r="I208" s="276">
        <f>IF(I$102=0,0,I$102/NMM_fec!I$102)</f>
        <v>0.52853763203029969</v>
      </c>
      <c r="J208" s="276">
        <f>IF(J$102=0,0,J$102/NMM_fec!J$102)</f>
        <v>0.52853763203029958</v>
      </c>
      <c r="K208" s="276">
        <f>IF(K$102=0,0,K$102/NMM_fec!K$102)</f>
        <v>0.52853763203029935</v>
      </c>
      <c r="L208" s="276">
        <f>IF(L$102=0,0,L$102/NMM_fec!L$102)</f>
        <v>0.53948841117112689</v>
      </c>
      <c r="M208" s="276">
        <f>IF(M$102=0,0,M$102/NMM_fec!M$102)</f>
        <v>0.53948841117112689</v>
      </c>
      <c r="N208" s="276">
        <f>IF(N$102=0,0,N$102/NMM_fec!N$102)</f>
        <v>0.53948841117112667</v>
      </c>
      <c r="O208" s="276">
        <f>IF(O$102=0,0,O$102/NMM_fec!O$102)</f>
        <v>0.55106856695839956</v>
      </c>
      <c r="P208" s="276">
        <f>IF(P$102=0,0,P$102/NMM_fec!P$102)</f>
        <v>0.55106856695839945</v>
      </c>
      <c r="Q208" s="276">
        <f>IF(Q$102=0,0,Q$102/NMM_fec!Q$102)</f>
        <v>0.55985390458917295</v>
      </c>
      <c r="R208" s="276">
        <f>IF(R$102=0,0,R$102/NMM_fec!R$102)</f>
        <v>0.56486300939582124</v>
      </c>
      <c r="S208" s="276">
        <f>IF(S$102=0,0,S$102/NMM_fec!S$102)</f>
        <v>0.56894053109120268</v>
      </c>
      <c r="T208" s="276">
        <f>IF(T$102=0,0,T$102/NMM_fec!T$102)</f>
        <v>0.5745380232375461</v>
      </c>
      <c r="U208" s="276">
        <f>IF(U$102=0,0,U$102/NMM_fec!U$102)</f>
        <v>0.57905867496563113</v>
      </c>
      <c r="V208" s="276">
        <f>IF(V$102=0,0,V$102/NMM_fec!V$102)</f>
        <v>0.5852221949300267</v>
      </c>
      <c r="W208" s="276">
        <f>IF(W$102=0,0,W$102/NMM_fec!W$102)</f>
        <v>0.5901700075662456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0.3582519151928642</v>
      </c>
      <c r="C209" s="276">
        <f>IF(C$103=0,0,C$103/NMM_fec!C$103)</f>
        <v>0.3582519151928642</v>
      </c>
      <c r="D209" s="276">
        <f>IF(D$103=0,0,D$103/NMM_fec!D$103)</f>
        <v>0.35825191519286403</v>
      </c>
      <c r="E209" s="276">
        <f>IF(E$103=0,0,E$103/NMM_fec!E$103)</f>
        <v>0.35907424350239076</v>
      </c>
      <c r="F209" s="276">
        <f>IF(F$103=0,0,F$103/NMM_fec!F$103)</f>
        <v>0.36015406070674139</v>
      </c>
      <c r="G209" s="276">
        <f>IF(G$103=0,0,G$103/NMM_fec!G$103)</f>
        <v>0.36266139860724428</v>
      </c>
      <c r="H209" s="276">
        <f>IF(H$103=0,0,H$103/NMM_fec!H$103)</f>
        <v>0.36754822323850322</v>
      </c>
      <c r="I209" s="276">
        <f>IF(I$103=0,0,I$103/NMM_fec!I$103)</f>
        <v>0.36921614326808588</v>
      </c>
      <c r="J209" s="276">
        <f>IF(J$103=0,0,J$103/NMM_fec!J$103)</f>
        <v>0.36921614326808594</v>
      </c>
      <c r="K209" s="276">
        <f>IF(K$103=0,0,K$103/NMM_fec!K$103)</f>
        <v>0.36921614326808611</v>
      </c>
      <c r="L209" s="276">
        <f>IF(L$103=0,0,L$103/NMM_fec!L$103)</f>
        <v>0.37686593808898733</v>
      </c>
      <c r="M209" s="276">
        <f>IF(M$103=0,0,M$103/NMM_fec!M$103)</f>
        <v>0.37686593808898733</v>
      </c>
      <c r="N209" s="276">
        <f>IF(N$103=0,0,N$103/NMM_fec!N$103)</f>
        <v>0.37686593808898727</v>
      </c>
      <c r="O209" s="276">
        <f>IF(O$103=0,0,O$103/NMM_fec!O$103)</f>
        <v>0.38495539132582951</v>
      </c>
      <c r="P209" s="276">
        <f>IF(P$103=0,0,P$103/NMM_fec!P$103)</f>
        <v>0.38495539132582957</v>
      </c>
      <c r="Q209" s="276">
        <f>IF(Q$103=0,0,Q$103/NMM_fec!Q$103)</f>
        <v>0.39109249165846233</v>
      </c>
      <c r="R209" s="276">
        <f>IF(R$103=0,0,R$103/NMM_fec!R$103)</f>
        <v>0.39459166039472066</v>
      </c>
      <c r="S209" s="276">
        <f>IF(S$103=0,0,S$103/NMM_fec!S$103)</f>
        <v>0.39744006085520905</v>
      </c>
      <c r="T209" s="276">
        <f>IF(T$103=0,0,T$103/NMM_fec!T$103)</f>
        <v>0.40135025444787259</v>
      </c>
      <c r="U209" s="276">
        <f>IF(U$103=0,0,U$103/NMM_fec!U$103)</f>
        <v>0.4045082085744125</v>
      </c>
      <c r="V209" s="276">
        <f>IF(V$103=0,0,V$103/NMM_fec!V$103)</f>
        <v>0.40881380751817786</v>
      </c>
      <c r="W209" s="276">
        <f>IF(W$103=0,0,W$103/NMM_fec!W$103)</f>
        <v>0.41227015989206756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0.52996526087447926</v>
      </c>
      <c r="C210" s="277">
        <f>IF(C$104=0,0,C$104/NMM_fec!C$104)</f>
        <v>0.51939013987376126</v>
      </c>
      <c r="D210" s="277">
        <f>IF(D$104=0,0,D$104/NMM_fec!D$104)</f>
        <v>0.56514320713872113</v>
      </c>
      <c r="E210" s="277">
        <f>IF(E$104=0,0,E$104/NMM_fec!E$104)</f>
        <v>0.57877318537998568</v>
      </c>
      <c r="F210" s="277">
        <f>IF(F$104=0,0,F$104/NMM_fec!F$104)</f>
        <v>0.57645602785882855</v>
      </c>
      <c r="G210" s="277">
        <f>IF(G$104=0,0,G$104/NMM_fec!G$104)</f>
        <v>0.58048214182029878</v>
      </c>
      <c r="H210" s="277">
        <f>IF(H$104=0,0,H$104/NMM_fec!H$104)</f>
        <v>0.58795351081537151</v>
      </c>
      <c r="I210" s="277">
        <f>IF(I$104=0,0,I$104/NMM_fec!I$104)</f>
        <v>0.56501225240125763</v>
      </c>
      <c r="J210" s="277">
        <f>IF(J$104=0,0,J$104/NMM_fec!J$104)</f>
        <v>0.56204705820027312</v>
      </c>
      <c r="K210" s="277">
        <f>IF(K$104=0,0,K$104/NMM_fec!K$104)</f>
        <v>0.58783417997516607</v>
      </c>
      <c r="L210" s="277">
        <f>IF(L$104=0,0,L$104/NMM_fec!L$104)</f>
        <v>0.5978738785163914</v>
      </c>
      <c r="M210" s="277">
        <f>IF(M$104=0,0,M$104/NMM_fec!M$104)</f>
        <v>0.5844028778735324</v>
      </c>
      <c r="N210" s="277">
        <f>IF(N$104=0,0,N$104/NMM_fec!N$104)</f>
        <v>0.59663599983876447</v>
      </c>
      <c r="O210" s="277">
        <f>IF(O$104=0,0,O$104/NMM_fec!O$104)</f>
        <v>0.57737613376544772</v>
      </c>
      <c r="P210" s="277">
        <f>IF(P$104=0,0,P$104/NMM_fec!P$104)</f>
        <v>0.61003780834787236</v>
      </c>
      <c r="Q210" s="277">
        <f>IF(Q$104=0,0,Q$104/NMM_fec!Q$104)</f>
        <v>0.62697899868930262</v>
      </c>
      <c r="R210" s="277">
        <f>IF(R$104=0,0,R$104/NMM_fec!R$104)</f>
        <v>0.64542051577242476</v>
      </c>
      <c r="S210" s="277">
        <f>IF(S$104=0,0,S$104/NMM_fec!S$104)</f>
        <v>0.62538285809316363</v>
      </c>
      <c r="T210" s="277">
        <f>IF(T$104=0,0,T$104/NMM_fec!T$104)</f>
        <v>0.64731461830189585</v>
      </c>
      <c r="U210" s="277">
        <f>IF(U$104=0,0,U$104/NMM_fec!U$104)</f>
        <v>0.66937723080030898</v>
      </c>
      <c r="V210" s="277">
        <f>IF(V$104=0,0,V$104/NMM_fec!V$104)</f>
        <v>0.71984170742760201</v>
      </c>
      <c r="W210" s="277">
        <f>IF(W$104=0,0,W$104/NMM_fec!W$104)</f>
        <v>0.73102422453752791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0.3197826942690542</v>
      </c>
      <c r="C211" s="278">
        <f>IF(C$110=0,0,C$110/NMM_fec!C$110)</f>
        <v>0.31832541396881459</v>
      </c>
      <c r="D211" s="278">
        <f>IF(D$110=0,0,D$110/NMM_fec!D$110)</f>
        <v>0.32823884234616391</v>
      </c>
      <c r="E211" s="278">
        <f>IF(E$110=0,0,E$110/NMM_fec!E$110)</f>
        <v>0.3356549280710171</v>
      </c>
      <c r="F211" s="278">
        <f>IF(F$110=0,0,F$110/NMM_fec!F$110)</f>
        <v>0.33512564670521866</v>
      </c>
      <c r="G211" s="278">
        <f>IF(G$110=0,0,G$110/NMM_fec!G$110)</f>
        <v>0.33314124163310677</v>
      </c>
      <c r="H211" s="278">
        <f>IF(H$110=0,0,H$110/NMM_fec!H$110)</f>
        <v>0.33805196738181503</v>
      </c>
      <c r="I211" s="278">
        <f>IF(I$110=0,0,I$110/NMM_fec!I$110)</f>
        <v>0.33019177797207938</v>
      </c>
      <c r="J211" s="278">
        <f>IF(J$110=0,0,J$110/NMM_fec!J$110)</f>
        <v>0.32807247259352973</v>
      </c>
      <c r="K211" s="278">
        <f>IF(K$110=0,0,K$110/NMM_fec!K$110)</f>
        <v>0.3341534529451119</v>
      </c>
      <c r="L211" s="278">
        <f>IF(L$110=0,0,L$110/NMM_fec!L$110)</f>
        <v>0.3440232013265358</v>
      </c>
      <c r="M211" s="278">
        <f>IF(M$110=0,0,M$110/NMM_fec!M$110)</f>
        <v>0.34013156672288331</v>
      </c>
      <c r="N211" s="278">
        <f>IF(N$110=0,0,N$110/NMM_fec!N$110)</f>
        <v>0.34505435827338399</v>
      </c>
      <c r="O211" s="278">
        <f>IF(O$110=0,0,O$110/NMM_fec!O$110)</f>
        <v>0.34723543332305384</v>
      </c>
      <c r="P211" s="278">
        <f>IF(P$110=0,0,P$110/NMM_fec!P$110)</f>
        <v>0.34901030735632604</v>
      </c>
      <c r="Q211" s="278">
        <f>IF(Q$110=0,0,Q$110/NMM_fec!Q$110)</f>
        <v>0.36726236212630076</v>
      </c>
      <c r="R211" s="278">
        <f>IF(R$110=0,0,R$110/NMM_fec!R$110)</f>
        <v>0.37940824100156406</v>
      </c>
      <c r="S211" s="278">
        <f>IF(S$110=0,0,S$110/NMM_fec!S$110)</f>
        <v>0.36722053312473008</v>
      </c>
      <c r="T211" s="278">
        <f>IF(T$110=0,0,T$110/NMM_fec!T$110)</f>
        <v>0.3725556929546488</v>
      </c>
      <c r="U211" s="278">
        <f>IF(U$110=0,0,U$110/NMM_fec!U$110)</f>
        <v>0.3707068170570702</v>
      </c>
      <c r="V211" s="278">
        <f>IF(V$110=0,0,V$110/NMM_fec!V$110)</f>
        <v>0.42625892641288859</v>
      </c>
      <c r="W211" s="278">
        <f>IF(W$110=0,0,W$110/NMM_fec!W$110)</f>
        <v>0.4668896479854206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0.43726702775772119</v>
      </c>
      <c r="C212" s="278">
        <f>IF(C$118=0,0,C$118/NMM_fec!C$118)</f>
        <v>0.43726702775772097</v>
      </c>
      <c r="D212" s="278">
        <f>IF(D$118=0,0,D$118/NMM_fec!D$118)</f>
        <v>0.4372670277577213</v>
      </c>
      <c r="E212" s="278">
        <f>IF(E$118=0,0,E$118/NMM_fec!E$118)</f>
        <v>0.43827072666482736</v>
      </c>
      <c r="F212" s="278">
        <f>IF(F$118=0,0,F$118/NMM_fec!F$118)</f>
        <v>0.43958870554908219</v>
      </c>
      <c r="G212" s="278">
        <f>IF(G$118=0,0,G$118/NMM_fec!G$118)</f>
        <v>0.44264905538907379</v>
      </c>
      <c r="H212" s="278">
        <f>IF(H$118=0,0,H$118/NMM_fec!H$118)</f>
        <v>0.44861370537715123</v>
      </c>
      <c r="I212" s="278">
        <f>IF(I$118=0,0,I$118/NMM_fec!I$118)</f>
        <v>0.45064949751933847</v>
      </c>
      <c r="J212" s="278">
        <f>IF(J$118=0,0,J$118/NMM_fec!J$118)</f>
        <v>0.45064949751933853</v>
      </c>
      <c r="K212" s="278">
        <f>IF(K$118=0,0,K$118/NMM_fec!K$118)</f>
        <v>0.45064949751933853</v>
      </c>
      <c r="L212" s="278">
        <f>IF(L$118=0,0,L$118/NMM_fec!L$118)</f>
        <v>0.4599865112307408</v>
      </c>
      <c r="M212" s="278">
        <f>IF(M$118=0,0,M$118/NMM_fec!M$118)</f>
        <v>0.45998651123074075</v>
      </c>
      <c r="N212" s="278">
        <f>IF(N$118=0,0,N$118/NMM_fec!N$118)</f>
        <v>0.45998651123074097</v>
      </c>
      <c r="O212" s="278">
        <f>IF(O$118=0,0,O$118/NMM_fec!O$118)</f>
        <v>0.46986015327716174</v>
      </c>
      <c r="P212" s="278">
        <f>IF(P$118=0,0,P$118/NMM_fec!P$118)</f>
        <v>0.4698601532771618</v>
      </c>
      <c r="Q212" s="278">
        <f>IF(Q$118=0,0,Q$118/NMM_fec!Q$118)</f>
        <v>0.47735083653019239</v>
      </c>
      <c r="R212" s="278">
        <f>IF(R$118=0,0,R$118/NMM_fec!R$118)</f>
        <v>0.48162177284075652</v>
      </c>
      <c r="S212" s="278">
        <f>IF(S$118=0,0,S$118/NMM_fec!S$118)</f>
        <v>0.48509840911372953</v>
      </c>
      <c r="T212" s="278">
        <f>IF(T$118=0,0,T$118/NMM_fec!T$118)</f>
        <v>0.48987102485620398</v>
      </c>
      <c r="U212" s="278">
        <f>IF(U$118=0,0,U$118/NMM_fec!U$118)</f>
        <v>0.4937254891483599</v>
      </c>
      <c r="V212" s="278">
        <f>IF(V$118=0,0,V$118/NMM_fec!V$118)</f>
        <v>0.49898071981989356</v>
      </c>
      <c r="W212" s="278">
        <f>IF(W$118=0,0,W$118/NMM_fec!W$118)</f>
        <v>0.50319939630233546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0.34400939608183495</v>
      </c>
      <c r="C213" s="278">
        <f>IF(C$119=0,0,C$119/NMM_fec!C$119)</f>
        <v>0.33973676665428182</v>
      </c>
      <c r="D213" s="278">
        <f>IF(D$119=0,0,D$119/NMM_fec!D$119)</f>
        <v>0.35915124217079225</v>
      </c>
      <c r="E213" s="278">
        <f>IF(E$119=0,0,E$119/NMM_fec!E$119)</f>
        <v>0.36880119399962746</v>
      </c>
      <c r="F213" s="278">
        <f>IF(F$119=0,0,F$119/NMM_fec!F$119)</f>
        <v>0.36809576157650675</v>
      </c>
      <c r="G213" s="278">
        <f>IF(G$119=0,0,G$119/NMM_fec!G$119)</f>
        <v>0.36585953062020771</v>
      </c>
      <c r="H213" s="278">
        <f>IF(H$119=0,0,H$119/NMM_fec!H$119)</f>
        <v>0.3710349012994637</v>
      </c>
      <c r="I213" s="278">
        <f>IF(I$119=0,0,I$119/NMM_fec!I$119)</f>
        <v>0.35857046559175487</v>
      </c>
      <c r="J213" s="278">
        <f>IF(J$119=0,0,J$119/NMM_fec!J$119)</f>
        <v>0.35517546794341159</v>
      </c>
      <c r="K213" s="278">
        <f>IF(K$119=0,0,K$119/NMM_fec!K$119)</f>
        <v>0.36488665466871045</v>
      </c>
      <c r="L213" s="278">
        <f>IF(L$119=0,0,L$119/NMM_fec!L$119)</f>
        <v>0.37599252102655567</v>
      </c>
      <c r="M213" s="278">
        <f>IF(M$119=0,0,M$119/NMM_fec!M$119)</f>
        <v>0.36978047530108193</v>
      </c>
      <c r="N213" s="278">
        <f>IF(N$119=0,0,N$119/NMM_fec!N$119)</f>
        <v>0.37703827262957978</v>
      </c>
      <c r="O213" s="278">
        <f>IF(O$119=0,0,O$119/NMM_fec!O$119)</f>
        <v>0.3728330846754434</v>
      </c>
      <c r="P213" s="278">
        <f>IF(P$119=0,0,P$119/NMM_fec!P$119)</f>
        <v>0.38053404318254797</v>
      </c>
      <c r="Q213" s="278">
        <f>IF(Q$119=0,0,Q$119/NMM_fec!Q$119)</f>
        <v>0.40085312391170913</v>
      </c>
      <c r="R213" s="278">
        <f>IF(R$119=0,0,R$119/NMM_fec!R$119)</f>
        <v>0.41564737115827222</v>
      </c>
      <c r="S213" s="278">
        <f>IF(S$119=0,0,S$119/NMM_fec!S$119)</f>
        <v>0.39971608765550432</v>
      </c>
      <c r="T213" s="278">
        <f>IF(T$119=0,0,T$119/NMM_fec!T$119)</f>
        <v>0.40772791871995745</v>
      </c>
      <c r="U213" s="278">
        <f>IF(U$119=0,0,U$119/NMM_fec!U$119)</f>
        <v>0.40726029578928585</v>
      </c>
      <c r="V213" s="278">
        <f>IF(V$119=0,0,V$119/NMM_fec!V$119)</f>
        <v>0.47150478431616205</v>
      </c>
      <c r="W213" s="278">
        <f>IF(W$119=0,0,W$119/NMM_fec!W$119)</f>
        <v>0.50393726313911025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0.44941333408432443</v>
      </c>
      <c r="C214" s="279">
        <f>IF(C$127=0,0,C$127/NMM_fec!C$127)</f>
        <v>0.44941333408432466</v>
      </c>
      <c r="D214" s="279">
        <f>IF(D$127=0,0,D$127/NMM_fec!D$127)</f>
        <v>0.44941333408432449</v>
      </c>
      <c r="E214" s="279">
        <f>IF(E$127=0,0,E$127/NMM_fec!E$127)</f>
        <v>0.45044491351662819</v>
      </c>
      <c r="F214" s="279">
        <f>IF(F$127=0,0,F$127/NMM_fec!F$127)</f>
        <v>0.4517995029254453</v>
      </c>
      <c r="G214" s="279">
        <f>IF(G$127=0,0,G$127/NMM_fec!G$127)</f>
        <v>0.45494486248321464</v>
      </c>
      <c r="H214" s="279">
        <f>IF(H$127=0,0,H$127/NMM_fec!H$127)</f>
        <v>0.46107519719318329</v>
      </c>
      <c r="I214" s="279">
        <f>IF(I$127=0,0,I$127/NMM_fec!I$127)</f>
        <v>0.46316753911709807</v>
      </c>
      <c r="J214" s="279">
        <f>IF(J$127=0,0,J$127/NMM_fec!J$127)</f>
        <v>0.46316753911709813</v>
      </c>
      <c r="K214" s="279">
        <f>IF(K$127=0,0,K$127/NMM_fec!K$127)</f>
        <v>0.46316753911709801</v>
      </c>
      <c r="L214" s="279">
        <f>IF(L$127=0,0,L$127/NMM_fec!L$127)</f>
        <v>0.47276391432048376</v>
      </c>
      <c r="M214" s="279">
        <f>IF(M$127=0,0,M$127/NMM_fec!M$127)</f>
        <v>0.47276391432048359</v>
      </c>
      <c r="N214" s="279">
        <f>IF(N$127=0,0,N$127/NMM_fec!N$127)</f>
        <v>0.47276391432048381</v>
      </c>
      <c r="O214" s="279">
        <f>IF(O$127=0,0,O$127/NMM_fec!O$127)</f>
        <v>0.4829118242015274</v>
      </c>
      <c r="P214" s="279">
        <f>IF(P$127=0,0,P$127/NMM_fec!P$127)</f>
        <v>0.48291182420152745</v>
      </c>
      <c r="Q214" s="279">
        <f>IF(Q$127=0,0,Q$127/NMM_fec!Q$127)</f>
        <v>0.49061058198936436</v>
      </c>
      <c r="R214" s="279">
        <f>IF(R$127=0,0,R$127/NMM_fec!R$127)</f>
        <v>0.49500015541966647</v>
      </c>
      <c r="S214" s="279">
        <f>IF(S$127=0,0,S$127/NMM_fec!S$127)</f>
        <v>0.49857336492244397</v>
      </c>
      <c r="T214" s="279">
        <f>IF(T$127=0,0,T$127/NMM_fec!T$127)</f>
        <v>0.50347855332443203</v>
      </c>
      <c r="U214" s="279">
        <f>IF(U$127=0,0,U$127/NMM_fec!U$127)</f>
        <v>0.50744008606914781</v>
      </c>
      <c r="V214" s="279">
        <f>IF(V$127=0,0,V$127/NMM_fec!V$127)</f>
        <v>0.5128412953704462</v>
      </c>
      <c r="W214" s="279">
        <f>IF(W$127=0,0,W$127/NMM_fec!W$127)</f>
        <v>0.51717715731073388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EE: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520.35378837333485</v>
      </c>
      <c r="C5" s="225">
        <f t="shared" si="0"/>
        <v>552.82342011839478</v>
      </c>
      <c r="D5" s="225">
        <f t="shared" si="0"/>
        <v>531.89286611822183</v>
      </c>
      <c r="E5" s="225">
        <f t="shared" si="0"/>
        <v>487.0900485033111</v>
      </c>
      <c r="F5" s="225">
        <f t="shared" si="0"/>
        <v>554.16130830414113</v>
      </c>
      <c r="G5" s="225">
        <f t="shared" si="0"/>
        <v>631.80965636114593</v>
      </c>
      <c r="H5" s="225">
        <f t="shared" si="0"/>
        <v>644.21984142116958</v>
      </c>
      <c r="I5" s="225">
        <f t="shared" si="0"/>
        <v>970.54777530317847</v>
      </c>
      <c r="J5" s="225">
        <f t="shared" si="0"/>
        <v>910.26059659192924</v>
      </c>
      <c r="K5" s="225">
        <f t="shared" si="0"/>
        <v>369.19489831684365</v>
      </c>
      <c r="L5" s="225">
        <f t="shared" si="0"/>
        <v>438.3099804291287</v>
      </c>
      <c r="M5" s="225">
        <f t="shared" si="0"/>
        <v>574.26758732951328</v>
      </c>
      <c r="N5" s="225">
        <f t="shared" si="0"/>
        <v>595.87099140711314</v>
      </c>
      <c r="O5" s="225">
        <f t="shared" si="0"/>
        <v>695.951133117788</v>
      </c>
      <c r="P5" s="225">
        <f t="shared" si="0"/>
        <v>644.0711099325647</v>
      </c>
      <c r="Q5" s="225">
        <f t="shared" si="0"/>
        <v>397.00054278901439</v>
      </c>
      <c r="R5" s="225">
        <f t="shared" si="0"/>
        <v>369.39497800139276</v>
      </c>
      <c r="S5" s="225">
        <f t="shared" si="0"/>
        <v>552.58753877895754</v>
      </c>
      <c r="T5" s="225">
        <f t="shared" si="0"/>
        <v>487.77094181776675</v>
      </c>
      <c r="U5" s="225">
        <f t="shared" si="0"/>
        <v>490.62960692873776</v>
      </c>
      <c r="V5" s="225">
        <f t="shared" si="0"/>
        <v>116.71885163150449</v>
      </c>
      <c r="W5" s="225">
        <f t="shared" si="0"/>
        <v>77.941445142469433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0.2539840317896343</v>
      </c>
      <c r="C10" s="262">
        <v>0.33461719290819392</v>
      </c>
      <c r="D10" s="262">
        <v>0.2417909971193343</v>
      </c>
      <c r="E10" s="262">
        <v>0.1943783706604503</v>
      </c>
      <c r="F10" s="262">
        <v>0.25525713895813279</v>
      </c>
      <c r="G10" s="262">
        <v>0.33527666741177919</v>
      </c>
      <c r="H10" s="262">
        <v>0.29612793008116278</v>
      </c>
      <c r="I10" s="262">
        <v>0.57030277240680138</v>
      </c>
      <c r="J10" s="262">
        <v>0.45457497146660159</v>
      </c>
      <c r="K10" s="262">
        <v>0.13106107239434259</v>
      </c>
      <c r="L10" s="262">
        <v>0.15991972135569449</v>
      </c>
      <c r="M10" s="262">
        <v>0.2126586999447671</v>
      </c>
      <c r="N10" s="262">
        <v>0.21026846270813521</v>
      </c>
      <c r="O10" s="262">
        <v>0.2462975097650944</v>
      </c>
      <c r="P10" s="262">
        <v>0.19527237671487521</v>
      </c>
      <c r="Q10" s="262">
        <v>0.16447544747782741</v>
      </c>
      <c r="R10" s="262">
        <v>0.15338903335044229</v>
      </c>
      <c r="S10" s="262">
        <v>0.23518739239350411</v>
      </c>
      <c r="T10" s="262">
        <v>0.20452751416005849</v>
      </c>
      <c r="U10" s="262">
        <v>0.1187243134744637</v>
      </c>
      <c r="V10" s="262">
        <v>2.3536551651483491E-2</v>
      </c>
      <c r="W10" s="262">
        <v>1.108130999432125E-2</v>
      </c>
      <c r="DA10" s="68" t="s">
        <v>1698</v>
      </c>
    </row>
    <row r="11" spans="1:105" ht="12" customHeight="1" x14ac:dyDescent="0.25">
      <c r="A11" s="37" t="s">
        <v>160</v>
      </c>
      <c r="B11" s="228">
        <v>4.9209476807699451E-2</v>
      </c>
      <c r="C11" s="228">
        <v>4.6533325523337797E-2</v>
      </c>
      <c r="D11" s="228">
        <v>4.8881159194036468E-2</v>
      </c>
      <c r="E11" s="228">
        <v>3.326576043848186E-2</v>
      </c>
      <c r="F11" s="228">
        <v>5.4253650307859252E-2</v>
      </c>
      <c r="G11" s="228">
        <v>5.9682389691383113E-2</v>
      </c>
      <c r="H11" s="228">
        <v>4.9496539313297741E-2</v>
      </c>
      <c r="I11" s="228">
        <v>0.1352968861219874</v>
      </c>
      <c r="J11" s="228">
        <v>0.1014819108047109</v>
      </c>
      <c r="K11" s="228">
        <v>1.018208093145811E-2</v>
      </c>
      <c r="L11" s="228">
        <v>2.0593773033735899E-2</v>
      </c>
      <c r="M11" s="228">
        <v>2.7104154930161189E-2</v>
      </c>
      <c r="N11" s="228">
        <v>1.2684639123139619E-2</v>
      </c>
      <c r="O11" s="228">
        <v>1.4959884637407101E-2</v>
      </c>
      <c r="P11" s="228">
        <v>1.4413073468565921E-2</v>
      </c>
      <c r="Q11" s="228">
        <v>1.305578479011889E-2</v>
      </c>
      <c r="R11" s="228">
        <v>1.0881772721616259E-2</v>
      </c>
      <c r="S11" s="228">
        <v>1.929585588821002E-2</v>
      </c>
      <c r="T11" s="228">
        <v>1.47927020001992E-2</v>
      </c>
      <c r="U11" s="228">
        <v>2.7830797797676228E-3</v>
      </c>
      <c r="V11" s="228">
        <v>9.8567184076656079E-5</v>
      </c>
      <c r="W11" s="228">
        <v>3.0583918965266542E-5</v>
      </c>
      <c r="DA11" s="69" t="s">
        <v>1699</v>
      </c>
    </row>
    <row r="12" spans="1:105" ht="12" customHeight="1" x14ac:dyDescent="0.25">
      <c r="A12" s="37" t="s">
        <v>162</v>
      </c>
      <c r="B12" s="228">
        <v>0.20477455498193489</v>
      </c>
      <c r="C12" s="228">
        <v>0.28808386738485608</v>
      </c>
      <c r="D12" s="228">
        <v>0.19290983792529781</v>
      </c>
      <c r="E12" s="228">
        <v>0.16111261022196841</v>
      </c>
      <c r="F12" s="228">
        <v>0.20100348865027351</v>
      </c>
      <c r="G12" s="228">
        <v>0.27559427772039607</v>
      </c>
      <c r="H12" s="228">
        <v>0.24663139076786511</v>
      </c>
      <c r="I12" s="228">
        <v>0.43500588628481401</v>
      </c>
      <c r="J12" s="228">
        <v>0.35309306066189072</v>
      </c>
      <c r="K12" s="228">
        <v>0.1208789914628845</v>
      </c>
      <c r="L12" s="228">
        <v>0.1393259483219586</v>
      </c>
      <c r="M12" s="228">
        <v>0.18555454501460589</v>
      </c>
      <c r="N12" s="228">
        <v>0.1975838235849956</v>
      </c>
      <c r="O12" s="228">
        <v>0.2313376251276873</v>
      </c>
      <c r="P12" s="228">
        <v>0.18085930324630931</v>
      </c>
      <c r="Q12" s="228">
        <v>0.15141966268770851</v>
      </c>
      <c r="R12" s="228">
        <v>0.14250726062882599</v>
      </c>
      <c r="S12" s="228">
        <v>0.21589153650529411</v>
      </c>
      <c r="T12" s="228">
        <v>0.1897348121598593</v>
      </c>
      <c r="U12" s="228">
        <v>0.1159412336946961</v>
      </c>
      <c r="V12" s="228">
        <v>2.3437984467406831E-2</v>
      </c>
      <c r="W12" s="228">
        <v>1.1050726075355991E-2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19.268261198618291</v>
      </c>
      <c r="C17" s="263">
        <v>23.038903584852921</v>
      </c>
      <c r="D17" s="263">
        <v>22.71648961068572</v>
      </c>
      <c r="E17" s="263">
        <v>19.188287513569431</v>
      </c>
      <c r="F17" s="263">
        <v>24.434742514038561</v>
      </c>
      <c r="G17" s="263">
        <v>34.264688385284991</v>
      </c>
      <c r="H17" s="263">
        <v>29.715641086716339</v>
      </c>
      <c r="I17" s="263">
        <v>50.198930076547271</v>
      </c>
      <c r="J17" s="263">
        <v>41.03116567278343</v>
      </c>
      <c r="K17" s="263">
        <v>13.9361951082149</v>
      </c>
      <c r="L17" s="263">
        <v>15.90573040038433</v>
      </c>
      <c r="M17" s="263">
        <v>19.49675046156549</v>
      </c>
      <c r="N17" s="263">
        <v>20.208436954981181</v>
      </c>
      <c r="O17" s="263">
        <v>35.944513400274218</v>
      </c>
      <c r="P17" s="263">
        <v>27.16053072706087</v>
      </c>
      <c r="Q17" s="263">
        <v>22.171433956858579</v>
      </c>
      <c r="R17" s="263">
        <v>21.184169926782431</v>
      </c>
      <c r="S17" s="263">
        <v>27.633802151956491</v>
      </c>
      <c r="T17" s="263">
        <v>19.690651802842279</v>
      </c>
      <c r="U17" s="263">
        <v>20.73607003015826</v>
      </c>
      <c r="V17" s="263">
        <v>8.3062118954902058</v>
      </c>
      <c r="W17" s="263">
        <v>4.6645773062285416</v>
      </c>
      <c r="DA17" s="70" t="s">
        <v>1705</v>
      </c>
    </row>
    <row r="18" spans="1:105" ht="12" customHeight="1" x14ac:dyDescent="0.25">
      <c r="A18" s="18" t="s">
        <v>30</v>
      </c>
      <c r="B18" s="232">
        <v>16.638049720817321</v>
      </c>
      <c r="C18" s="232">
        <v>19.477430401472532</v>
      </c>
      <c r="D18" s="232">
        <v>18.96376825423043</v>
      </c>
      <c r="E18" s="232">
        <v>14.81498699095769</v>
      </c>
      <c r="F18" s="232">
        <v>19.402635650952721</v>
      </c>
      <c r="G18" s="232">
        <v>29.060485220169902</v>
      </c>
      <c r="H18" s="232">
        <v>25.388661460739431</v>
      </c>
      <c r="I18" s="232">
        <v>45.401159218862773</v>
      </c>
      <c r="J18" s="232">
        <v>37.512206926923241</v>
      </c>
      <c r="K18" s="232">
        <v>12.449432945070811</v>
      </c>
      <c r="L18" s="232">
        <v>13.6264416807893</v>
      </c>
      <c r="M18" s="232">
        <v>17.103783447654209</v>
      </c>
      <c r="N18" s="232">
        <v>17.201225754449101</v>
      </c>
      <c r="O18" s="232">
        <v>9.0314804606591981</v>
      </c>
      <c r="P18" s="232">
        <v>14.83111110963946</v>
      </c>
      <c r="Q18" s="232">
        <v>7.0381064613670112</v>
      </c>
      <c r="R18" s="232">
        <v>6.7702842310128712</v>
      </c>
      <c r="S18" s="232">
        <v>10.746134877165479</v>
      </c>
      <c r="T18" s="232">
        <v>12.05487981143235</v>
      </c>
      <c r="U18" s="232">
        <v>10.457434972088199</v>
      </c>
      <c r="V18" s="232">
        <v>2.8430405107959862</v>
      </c>
      <c r="W18" s="232">
        <v>0</v>
      </c>
      <c r="DA18" s="71" t="s">
        <v>1706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1707</v>
      </c>
    </row>
    <row r="20" spans="1:105" ht="12" customHeight="1" x14ac:dyDescent="0.25">
      <c r="A20" s="18" t="s">
        <v>160</v>
      </c>
      <c r="B20" s="297">
        <v>0.42609346618807681</v>
      </c>
      <c r="C20" s="297">
        <v>0.37258321447943737</v>
      </c>
      <c r="D20" s="297">
        <v>0.66873336410701645</v>
      </c>
      <c r="E20" s="297">
        <v>0.63972617154623868</v>
      </c>
      <c r="F20" s="297">
        <v>0.96741429130316692</v>
      </c>
      <c r="G20" s="297">
        <v>0.82846727575648516</v>
      </c>
      <c r="H20" s="297">
        <v>0.72323646441017697</v>
      </c>
      <c r="I20" s="297">
        <v>1.138208489908066</v>
      </c>
      <c r="J20" s="297">
        <v>0.74348611799500885</v>
      </c>
      <c r="K20" s="297">
        <v>0.1155059423397206</v>
      </c>
      <c r="L20" s="297">
        <v>0.27574792110220803</v>
      </c>
      <c r="M20" s="297">
        <v>0.28682876068346258</v>
      </c>
      <c r="N20" s="297">
        <v>0.1712137670431062</v>
      </c>
      <c r="O20" s="297">
        <v>9.7404909612381962E-2</v>
      </c>
      <c r="P20" s="297">
        <v>0.14467234363671011</v>
      </c>
      <c r="Q20" s="297">
        <v>0.17924937263829829</v>
      </c>
      <c r="R20" s="297">
        <v>0.22396852740243639</v>
      </c>
      <c r="S20" s="297">
        <v>0.20903955924346559</v>
      </c>
      <c r="T20" s="297">
        <v>0.19440273080860729</v>
      </c>
      <c r="U20" s="297">
        <v>3.2962604300798948E-2</v>
      </c>
      <c r="V20" s="297">
        <v>1.018046637891957E-2</v>
      </c>
      <c r="W20" s="297">
        <v>1.2769342431311949E-2</v>
      </c>
      <c r="DA20" s="122" t="s">
        <v>1708</v>
      </c>
    </row>
    <row r="21" spans="1:105" ht="12" customHeight="1" x14ac:dyDescent="0.25">
      <c r="A21" s="18" t="s">
        <v>70</v>
      </c>
      <c r="B21" s="297">
        <v>0.43102255155870117</v>
      </c>
      <c r="C21" s="297">
        <v>0.8822589223816989</v>
      </c>
      <c r="D21" s="297">
        <v>0.44482707611406508</v>
      </c>
      <c r="E21" s="297">
        <v>0.63525487883446796</v>
      </c>
      <c r="F21" s="297">
        <v>0.48053470556257383</v>
      </c>
      <c r="G21" s="297">
        <v>0.55013772451070175</v>
      </c>
      <c r="H21" s="297">
        <v>0</v>
      </c>
      <c r="I21" s="297">
        <v>0</v>
      </c>
      <c r="J21" s="297">
        <v>0.1886097388950343</v>
      </c>
      <c r="K21" s="297">
        <v>0</v>
      </c>
      <c r="L21" s="297">
        <v>0.13798461593038541</v>
      </c>
      <c r="M21" s="297">
        <v>0.14251384498264569</v>
      </c>
      <c r="N21" s="297">
        <v>0.16906537382510639</v>
      </c>
      <c r="O21" s="297">
        <v>9.7735934956076867E-2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1709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0</v>
      </c>
      <c r="H22" s="297">
        <v>0</v>
      </c>
      <c r="I22" s="297">
        <v>0</v>
      </c>
      <c r="J22" s="297">
        <v>0</v>
      </c>
      <c r="K22" s="297">
        <v>0</v>
      </c>
      <c r="L22" s="297">
        <v>0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0</v>
      </c>
      <c r="S22" s="297">
        <v>0</v>
      </c>
      <c r="T22" s="297">
        <v>0</v>
      </c>
      <c r="U22" s="297">
        <v>0</v>
      </c>
      <c r="V22" s="297">
        <v>0</v>
      </c>
      <c r="W22" s="297">
        <v>0</v>
      </c>
      <c r="DA22" s="122" t="s">
        <v>1710</v>
      </c>
    </row>
    <row r="23" spans="1:105" ht="12" customHeight="1" x14ac:dyDescent="0.25">
      <c r="A23" s="18" t="s">
        <v>162</v>
      </c>
      <c r="B23" s="297">
        <v>1.7730954600541831</v>
      </c>
      <c r="C23" s="297">
        <v>2.306631046519251</v>
      </c>
      <c r="D23" s="297">
        <v>2.639160916234212</v>
      </c>
      <c r="E23" s="297">
        <v>3.098319472231037</v>
      </c>
      <c r="F23" s="297">
        <v>3.5841578662201048</v>
      </c>
      <c r="G23" s="297">
        <v>3.825598164847904</v>
      </c>
      <c r="H23" s="297">
        <v>3.6037431615667299</v>
      </c>
      <c r="I23" s="297">
        <v>3.6595623677764282</v>
      </c>
      <c r="J23" s="297">
        <v>2.5868628889701442</v>
      </c>
      <c r="K23" s="297">
        <v>1.371256220804373</v>
      </c>
      <c r="L23" s="297">
        <v>1.865556182562444</v>
      </c>
      <c r="M23" s="297">
        <v>1.9636244082451719</v>
      </c>
      <c r="N23" s="297">
        <v>2.666932059663869</v>
      </c>
      <c r="O23" s="297">
        <v>1.506256298872841</v>
      </c>
      <c r="P23" s="297">
        <v>1.8153892940469021</v>
      </c>
      <c r="Q23" s="297">
        <v>2.0789159731260649</v>
      </c>
      <c r="R23" s="297">
        <v>2.9330828830665698</v>
      </c>
      <c r="S23" s="297">
        <v>2.338837515004248</v>
      </c>
      <c r="T23" s="297">
        <v>2.4934569501121611</v>
      </c>
      <c r="U23" s="297">
        <v>1.3731999478447661</v>
      </c>
      <c r="V23" s="297">
        <v>2.420781470986396</v>
      </c>
      <c r="W23" s="297">
        <v>4.6138791281491649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0</v>
      </c>
      <c r="L24" s="297">
        <v>0</v>
      </c>
      <c r="M24" s="297">
        <v>0</v>
      </c>
      <c r="N24" s="297">
        <v>0</v>
      </c>
      <c r="O24" s="297">
        <v>25.21163579617372</v>
      </c>
      <c r="P24" s="297">
        <v>10.36935797973779</v>
      </c>
      <c r="Q24" s="297">
        <v>12.87516214972721</v>
      </c>
      <c r="R24" s="297">
        <v>11.256834285300551</v>
      </c>
      <c r="S24" s="297">
        <v>14.339790200543289</v>
      </c>
      <c r="T24" s="297">
        <v>4.9479123104891656</v>
      </c>
      <c r="U24" s="297">
        <v>8.8724725059244882</v>
      </c>
      <c r="V24" s="297">
        <v>3.032209447328905</v>
      </c>
      <c r="W24" s="297">
        <v>3.7928835648065262E-2</v>
      </c>
      <c r="DA24" s="122" t="s">
        <v>1712</v>
      </c>
    </row>
    <row r="25" spans="1:105" ht="12" customHeight="1" x14ac:dyDescent="0.25">
      <c r="A25" s="57" t="s">
        <v>1463</v>
      </c>
      <c r="B25" s="263">
        <v>105.6355240564439</v>
      </c>
      <c r="C25" s="263">
        <v>126.3075390552804</v>
      </c>
      <c r="D25" s="263">
        <v>124.53994992135711</v>
      </c>
      <c r="E25" s="263">
        <v>105.19707960918539</v>
      </c>
      <c r="F25" s="263">
        <v>133.96002908865631</v>
      </c>
      <c r="G25" s="263">
        <v>187.8513207237342</v>
      </c>
      <c r="H25" s="263">
        <v>162.91181059417929</v>
      </c>
      <c r="I25" s="263">
        <v>275.20855312513169</v>
      </c>
      <c r="J25" s="263">
        <v>224.94757797875721</v>
      </c>
      <c r="K25" s="263">
        <v>76.40322385263795</v>
      </c>
      <c r="L25" s="263">
        <v>87.200923270938262</v>
      </c>
      <c r="M25" s="263">
        <v>106.88818421004559</v>
      </c>
      <c r="N25" s="263">
        <v>110.7899050202892</v>
      </c>
      <c r="O25" s="263">
        <v>197.06072441368599</v>
      </c>
      <c r="P25" s="263">
        <v>148.90377846912119</v>
      </c>
      <c r="Q25" s="263">
        <v>121.55175918434939</v>
      </c>
      <c r="R25" s="263">
        <v>116.13922340210399</v>
      </c>
      <c r="S25" s="263">
        <v>151.49842229683591</v>
      </c>
      <c r="T25" s="263">
        <v>107.95122096203291</v>
      </c>
      <c r="U25" s="263">
        <v>113.6825789274626</v>
      </c>
      <c r="V25" s="263">
        <v>45.537635049648173</v>
      </c>
      <c r="W25" s="263">
        <v>25.572887099982939</v>
      </c>
      <c r="DA25" s="70" t="s">
        <v>1713</v>
      </c>
    </row>
    <row r="26" spans="1:105" ht="12" customHeight="1" x14ac:dyDescent="0.25">
      <c r="A26" s="18" t="s">
        <v>30</v>
      </c>
      <c r="B26" s="232">
        <v>91.215760644854797</v>
      </c>
      <c r="C26" s="232">
        <v>106.7822647058577</v>
      </c>
      <c r="D26" s="232">
        <v>103.96618444036029</v>
      </c>
      <c r="E26" s="232">
        <v>81.221076388119499</v>
      </c>
      <c r="F26" s="232">
        <v>106.37221303661831</v>
      </c>
      <c r="G26" s="232">
        <v>159.32001097158289</v>
      </c>
      <c r="H26" s="232">
        <v>139.1897551549265</v>
      </c>
      <c r="I26" s="232">
        <v>248.90545116746361</v>
      </c>
      <c r="J26" s="232">
        <v>205.6553830359876</v>
      </c>
      <c r="K26" s="232">
        <v>68.252260014640939</v>
      </c>
      <c r="L26" s="232">
        <v>74.705044380339231</v>
      </c>
      <c r="M26" s="232">
        <v>93.769080106223853</v>
      </c>
      <c r="N26" s="232">
        <v>94.303293808095674</v>
      </c>
      <c r="O26" s="232">
        <v>49.513817652403517</v>
      </c>
      <c r="P26" s="232">
        <v>81.309474594337445</v>
      </c>
      <c r="Q26" s="232">
        <v>38.585425884971002</v>
      </c>
      <c r="R26" s="232">
        <v>37.117128285836607</v>
      </c>
      <c r="S26" s="232">
        <v>58.914168623166063</v>
      </c>
      <c r="T26" s="232">
        <v>66.089178114806657</v>
      </c>
      <c r="U26" s="232">
        <v>57.331412117349593</v>
      </c>
      <c r="V26" s="232">
        <v>15.58656856349705</v>
      </c>
      <c r="W26" s="232">
        <v>0</v>
      </c>
      <c r="DA26" s="71" t="s">
        <v>1714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</v>
      </c>
      <c r="T27" s="297">
        <v>0</v>
      </c>
      <c r="U27" s="297">
        <v>0</v>
      </c>
      <c r="V27" s="297">
        <v>0</v>
      </c>
      <c r="W27" s="297">
        <v>0</v>
      </c>
      <c r="DA27" s="122" t="s">
        <v>1715</v>
      </c>
    </row>
    <row r="28" spans="1:105" ht="12" customHeight="1" x14ac:dyDescent="0.25">
      <c r="A28" s="18" t="s">
        <v>160</v>
      </c>
      <c r="B28" s="297">
        <v>2.335997323984369</v>
      </c>
      <c r="C28" s="297">
        <v>2.0426349171035811</v>
      </c>
      <c r="D28" s="297">
        <v>3.6662363377417289</v>
      </c>
      <c r="E28" s="297">
        <v>3.5072084962578471</v>
      </c>
      <c r="F28" s="297">
        <v>5.3037123894101832</v>
      </c>
      <c r="G28" s="297">
        <v>4.5419549764265401</v>
      </c>
      <c r="H28" s="297">
        <v>3.9650418969915782</v>
      </c>
      <c r="I28" s="297">
        <v>6.2400674911732139</v>
      </c>
      <c r="J28" s="297">
        <v>4.0760577663710409</v>
      </c>
      <c r="K28" s="297">
        <v>0.6332450357048689</v>
      </c>
      <c r="L28" s="297">
        <v>1.5117490806692759</v>
      </c>
      <c r="M28" s="297">
        <v>1.5724982206194431</v>
      </c>
      <c r="N28" s="297">
        <v>0.93865532654152406</v>
      </c>
      <c r="O28" s="297">
        <v>0.53400867709393329</v>
      </c>
      <c r="P28" s="297">
        <v>0.79314571662718125</v>
      </c>
      <c r="Q28" s="297">
        <v>0.98270940072128898</v>
      </c>
      <c r="R28" s="297">
        <v>1.227875858668708</v>
      </c>
      <c r="S28" s="297">
        <v>1.146029896605046</v>
      </c>
      <c r="T28" s="297">
        <v>1.0657855493698429</v>
      </c>
      <c r="U28" s="297">
        <v>0.18071282840144301</v>
      </c>
      <c r="V28" s="297">
        <v>5.5812970874263089E-2</v>
      </c>
      <c r="W28" s="297">
        <v>7.0006118646790627E-2</v>
      </c>
      <c r="DA28" s="122" t="s">
        <v>1716</v>
      </c>
    </row>
    <row r="29" spans="1:105" ht="12" customHeight="1" x14ac:dyDescent="0.25">
      <c r="A29" s="18" t="s">
        <v>70</v>
      </c>
      <c r="B29" s="297">
        <v>2.3630203392361131</v>
      </c>
      <c r="C29" s="297">
        <v>4.8368600912441133</v>
      </c>
      <c r="D29" s="297">
        <v>2.438701697856084</v>
      </c>
      <c r="E29" s="297">
        <v>3.4826952646824139</v>
      </c>
      <c r="F29" s="297">
        <v>2.6344637394188699</v>
      </c>
      <c r="G29" s="297">
        <v>3.0160524726577229</v>
      </c>
      <c r="H29" s="297">
        <v>0</v>
      </c>
      <c r="I29" s="297">
        <v>0</v>
      </c>
      <c r="J29" s="297">
        <v>1.0340262883583251</v>
      </c>
      <c r="K29" s="297">
        <v>0</v>
      </c>
      <c r="L29" s="297">
        <v>0.7564811928425923</v>
      </c>
      <c r="M29" s="297">
        <v>0.78131205223230726</v>
      </c>
      <c r="N29" s="297">
        <v>0.92687706377441004</v>
      </c>
      <c r="O29" s="297">
        <v>0.5358234768465796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1717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1718</v>
      </c>
    </row>
    <row r="31" spans="1:105" ht="12" customHeight="1" x14ac:dyDescent="0.25">
      <c r="A31" s="18" t="s">
        <v>162</v>
      </c>
      <c r="B31" s="297">
        <v>9.7207457483686408</v>
      </c>
      <c r="C31" s="297">
        <v>12.645779341075039</v>
      </c>
      <c r="D31" s="297">
        <v>14.46882744539904</v>
      </c>
      <c r="E31" s="297">
        <v>16.986099460125661</v>
      </c>
      <c r="F31" s="297">
        <v>19.649639923208891</v>
      </c>
      <c r="G31" s="297">
        <v>20.973302303067062</v>
      </c>
      <c r="H31" s="297">
        <v>19.757013542261198</v>
      </c>
      <c r="I31" s="297">
        <v>20.06303446649482</v>
      </c>
      <c r="J31" s="297">
        <v>14.18211088804024</v>
      </c>
      <c r="K31" s="297">
        <v>7.5177188022921326</v>
      </c>
      <c r="L31" s="297">
        <v>10.227648617087169</v>
      </c>
      <c r="M31" s="297">
        <v>10.765293830969959</v>
      </c>
      <c r="N31" s="297">
        <v>14.621078821877621</v>
      </c>
      <c r="O31" s="297">
        <v>8.2578376873032013</v>
      </c>
      <c r="P31" s="297">
        <v>9.9526157273004916</v>
      </c>
      <c r="Q31" s="297">
        <v>11.397363572496721</v>
      </c>
      <c r="R31" s="297">
        <v>16.080213168168012</v>
      </c>
      <c r="S31" s="297">
        <v>12.822346761526241</v>
      </c>
      <c r="T31" s="297">
        <v>13.67002600401579</v>
      </c>
      <c r="U31" s="297">
        <v>7.5283750116105637</v>
      </c>
      <c r="V31" s="297">
        <v>13.271592941251731</v>
      </c>
      <c r="W31" s="297">
        <v>25.294941490105799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138.21923692003881</v>
      </c>
      <c r="P32" s="297">
        <v>56.848542430856106</v>
      </c>
      <c r="Q32" s="297">
        <v>70.586260326160343</v>
      </c>
      <c r="R32" s="297">
        <v>61.714006089430647</v>
      </c>
      <c r="S32" s="297">
        <v>78.615877015538615</v>
      </c>
      <c r="T32" s="297">
        <v>27.126231293840561</v>
      </c>
      <c r="U32" s="297">
        <v>48.642078970100982</v>
      </c>
      <c r="V32" s="297">
        <v>16.623660574025131</v>
      </c>
      <c r="W32" s="297">
        <v>0.20793949123034611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8.6972702612648813</v>
      </c>
      <c r="C33" s="263">
        <f t="shared" si="1"/>
        <v>10.582211490038951</v>
      </c>
      <c r="D33" s="263">
        <f t="shared" si="1"/>
        <v>9.8590677121994528</v>
      </c>
      <c r="E33" s="263">
        <f t="shared" si="1"/>
        <v>7.4859287590678596</v>
      </c>
      <c r="F33" s="263">
        <f t="shared" si="1"/>
        <v>8.6677552385953636</v>
      </c>
      <c r="G33" s="263">
        <f t="shared" si="1"/>
        <v>12.406487040645739</v>
      </c>
      <c r="H33" s="263">
        <f t="shared" si="1"/>
        <v>10.87686512863025</v>
      </c>
      <c r="I33" s="263">
        <f t="shared" si="1"/>
        <v>20.15633789353512</v>
      </c>
      <c r="J33" s="263">
        <f t="shared" si="1"/>
        <v>15.76842770327128</v>
      </c>
      <c r="K33" s="263">
        <f t="shared" si="1"/>
        <v>5.7734154409552998</v>
      </c>
      <c r="L33" s="263">
        <f t="shared" si="1"/>
        <v>6.8969356044278172</v>
      </c>
      <c r="M33" s="263">
        <f t="shared" si="1"/>
        <v>8.4107889792433603</v>
      </c>
      <c r="N33" s="263">
        <f t="shared" si="1"/>
        <v>8.4959791551346093</v>
      </c>
      <c r="O33" s="263">
        <f t="shared" si="1"/>
        <v>16.325305798285619</v>
      </c>
      <c r="P33" s="263">
        <f t="shared" si="1"/>
        <v>11.832765791525119</v>
      </c>
      <c r="Q33" s="263">
        <f t="shared" si="1"/>
        <v>8.8033579503286123</v>
      </c>
      <c r="R33" s="263">
        <f t="shared" si="1"/>
        <v>7.485475175219908</v>
      </c>
      <c r="S33" s="263">
        <f t="shared" si="1"/>
        <v>11.034232703322591</v>
      </c>
      <c r="T33" s="263">
        <f t="shared" si="1"/>
        <v>7.4308867207465301</v>
      </c>
      <c r="U33" s="263">
        <f t="shared" si="1"/>
        <v>7.7952004844473866</v>
      </c>
      <c r="V33" s="263">
        <f t="shared" si="1"/>
        <v>2.07849975219164</v>
      </c>
      <c r="W33" s="263">
        <f t="shared" si="1"/>
        <v>0.93895385713762658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8.6972702612648813</v>
      </c>
      <c r="C35" s="264">
        <v>10.582211490038951</v>
      </c>
      <c r="D35" s="264">
        <v>9.8590677121994528</v>
      </c>
      <c r="E35" s="264">
        <v>7.4859287590678596</v>
      </c>
      <c r="F35" s="264">
        <v>8.6677552385953636</v>
      </c>
      <c r="G35" s="264">
        <v>12.406487040645739</v>
      </c>
      <c r="H35" s="264">
        <v>10.87686512863025</v>
      </c>
      <c r="I35" s="264">
        <v>20.15633789353512</v>
      </c>
      <c r="J35" s="264">
        <v>15.76842770327128</v>
      </c>
      <c r="K35" s="264">
        <v>5.7734154409552998</v>
      </c>
      <c r="L35" s="264">
        <v>6.8969356044278172</v>
      </c>
      <c r="M35" s="264">
        <v>8.4107889792433603</v>
      </c>
      <c r="N35" s="264">
        <v>8.4959791551346093</v>
      </c>
      <c r="O35" s="264">
        <v>16.325305798285619</v>
      </c>
      <c r="P35" s="264">
        <v>11.832765791525119</v>
      </c>
      <c r="Q35" s="264">
        <v>8.8033579503286123</v>
      </c>
      <c r="R35" s="264">
        <v>7.485475175219908</v>
      </c>
      <c r="S35" s="264">
        <v>11.034232703322591</v>
      </c>
      <c r="T35" s="264">
        <v>7.4308867207465301</v>
      </c>
      <c r="U35" s="264">
        <v>7.7952004844473866</v>
      </c>
      <c r="V35" s="264">
        <v>2.07849975219164</v>
      </c>
      <c r="W35" s="264">
        <v>0.93895385713762658</v>
      </c>
      <c r="DA35" s="72" t="s">
        <v>1722</v>
      </c>
    </row>
    <row r="36" spans="1:105" ht="12" customHeight="1" x14ac:dyDescent="0.25">
      <c r="A36" s="64" t="s">
        <v>30</v>
      </c>
      <c r="B36" s="231">
        <v>7.5100505204220358</v>
      </c>
      <c r="C36" s="231">
        <v>8.9463583643106936</v>
      </c>
      <c r="D36" s="231">
        <v>8.2303682699711125</v>
      </c>
      <c r="E36" s="231">
        <v>5.7797725358450123</v>
      </c>
      <c r="F36" s="231">
        <v>6.8827120527044299</v>
      </c>
      <c r="G36" s="231">
        <v>10.52215999237713</v>
      </c>
      <c r="H36" s="231">
        <v>9.2930536379496527</v>
      </c>
      <c r="I36" s="231">
        <v>18.229892640702431</v>
      </c>
      <c r="J36" s="231">
        <v>14.416078929721889</v>
      </c>
      <c r="K36" s="231">
        <v>5.1574872365155944</v>
      </c>
      <c r="L36" s="231">
        <v>5.9086057932695786</v>
      </c>
      <c r="M36" s="231">
        <v>7.3784764085934809</v>
      </c>
      <c r="N36" s="231">
        <v>7.2316951468402291</v>
      </c>
      <c r="O36" s="231">
        <v>4.1019245048502491</v>
      </c>
      <c r="P36" s="231">
        <v>6.4613267668440972</v>
      </c>
      <c r="Q36" s="231">
        <v>2.7945405151734848</v>
      </c>
      <c r="R36" s="231">
        <v>2.392295507239024</v>
      </c>
      <c r="S36" s="231">
        <v>4.2909532406686788</v>
      </c>
      <c r="T36" s="231">
        <v>4.5492880178825628</v>
      </c>
      <c r="U36" s="231">
        <v>3.9312078924280569</v>
      </c>
      <c r="V36" s="231">
        <v>0.71142646870935689</v>
      </c>
      <c r="W36" s="231">
        <v>0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1725</v>
      </c>
    </row>
    <row r="39" spans="1:105" ht="12" customHeight="1" x14ac:dyDescent="0.25">
      <c r="A39" s="64" t="s">
        <v>160</v>
      </c>
      <c r="B39" s="231">
        <v>0.1923292399763907</v>
      </c>
      <c r="C39" s="231">
        <v>0.171134635758107</v>
      </c>
      <c r="D39" s="231">
        <v>0.2902335541771669</v>
      </c>
      <c r="E39" s="231">
        <v>0.24957644303170651</v>
      </c>
      <c r="F39" s="231">
        <v>0.34317162485004338</v>
      </c>
      <c r="G39" s="231">
        <v>0.29996970655907002</v>
      </c>
      <c r="H39" s="231">
        <v>0.2647274361855661</v>
      </c>
      <c r="I39" s="231">
        <v>0.45702398200307071</v>
      </c>
      <c r="J39" s="231">
        <v>0.2857244464728077</v>
      </c>
      <c r="K39" s="231">
        <v>4.7851209447630563E-2</v>
      </c>
      <c r="L39" s="231">
        <v>0.1195679548831544</v>
      </c>
      <c r="M39" s="231">
        <v>0.12373632129324549</v>
      </c>
      <c r="N39" s="231">
        <v>7.1981252142895261E-2</v>
      </c>
      <c r="O39" s="231">
        <v>4.423943420706803E-2</v>
      </c>
      <c r="P39" s="231">
        <v>6.302800103455411E-2</v>
      </c>
      <c r="Q39" s="231">
        <v>7.1172500289212737E-2</v>
      </c>
      <c r="R39" s="231">
        <v>7.9139794369848845E-2</v>
      </c>
      <c r="S39" s="231">
        <v>8.346991587363152E-2</v>
      </c>
      <c r="T39" s="231">
        <v>7.3363984356984047E-2</v>
      </c>
      <c r="U39" s="231">
        <v>1.2391456464051809E-2</v>
      </c>
      <c r="V39" s="231">
        <v>2.5475026536787909E-3</v>
      </c>
      <c r="W39" s="231">
        <v>2.5703986753487129E-3</v>
      </c>
      <c r="DA39" s="73" t="s">
        <v>1726</v>
      </c>
    </row>
    <row r="40" spans="1:105" ht="12" customHeight="1" x14ac:dyDescent="0.25">
      <c r="A40" s="64" t="s">
        <v>70</v>
      </c>
      <c r="B40" s="231">
        <v>0.19455412094345181</v>
      </c>
      <c r="C40" s="231">
        <v>0.40523849024461278</v>
      </c>
      <c r="D40" s="231">
        <v>0.19305712893092919</v>
      </c>
      <c r="E40" s="231">
        <v>0.2478320571047401</v>
      </c>
      <c r="F40" s="231">
        <v>0.17046045028196469</v>
      </c>
      <c r="G40" s="231">
        <v>0.1991927220515298</v>
      </c>
      <c r="H40" s="231">
        <v>0</v>
      </c>
      <c r="I40" s="231">
        <v>0</v>
      </c>
      <c r="J40" s="231">
        <v>7.248341554848807E-2</v>
      </c>
      <c r="K40" s="231">
        <v>0</v>
      </c>
      <c r="L40" s="231">
        <v>5.9831959081274103E-2</v>
      </c>
      <c r="M40" s="231">
        <v>6.1479674735160333E-2</v>
      </c>
      <c r="N40" s="231">
        <v>7.1078030184768576E-2</v>
      </c>
      <c r="O40" s="231">
        <v>4.4389779543576632E-2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1727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1728</v>
      </c>
    </row>
    <row r="42" spans="1:105" ht="12" customHeight="1" x14ac:dyDescent="0.25">
      <c r="A42" s="64" t="s">
        <v>162</v>
      </c>
      <c r="B42" s="231">
        <v>0.80033637992300299</v>
      </c>
      <c r="C42" s="231">
        <v>1.0594799997255351</v>
      </c>
      <c r="D42" s="231">
        <v>1.145408759120244</v>
      </c>
      <c r="E42" s="231">
        <v>1.208747723086401</v>
      </c>
      <c r="F42" s="231">
        <v>1.271411110758925</v>
      </c>
      <c r="G42" s="231">
        <v>1.3851646196580141</v>
      </c>
      <c r="H42" s="231">
        <v>1.31908405449503</v>
      </c>
      <c r="I42" s="231">
        <v>1.469421270829617</v>
      </c>
      <c r="J42" s="231">
        <v>0.99414091152809503</v>
      </c>
      <c r="K42" s="231">
        <v>0.56807699499207498</v>
      </c>
      <c r="L42" s="231">
        <v>0.80892989719380981</v>
      </c>
      <c r="M42" s="231">
        <v>0.84709657462147292</v>
      </c>
      <c r="N42" s="231">
        <v>1.121224725966717</v>
      </c>
      <c r="O42" s="231">
        <v>0.68411260477671221</v>
      </c>
      <c r="P42" s="231">
        <v>0.79089309972492017</v>
      </c>
      <c r="Q42" s="231">
        <v>0.8254514117443027</v>
      </c>
      <c r="R42" s="231">
        <v>1.0364115839299239</v>
      </c>
      <c r="S42" s="231">
        <v>0.9339025174279334</v>
      </c>
      <c r="T42" s="231">
        <v>0.94098439832586223</v>
      </c>
      <c r="U42" s="231">
        <v>0.51621975056577085</v>
      </c>
      <c r="V42" s="231">
        <v>0.60576274129091301</v>
      </c>
      <c r="W42" s="231">
        <v>0.92874859163716683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11.450639474908019</v>
      </c>
      <c r="P44" s="231">
        <v>4.5175179239215471</v>
      </c>
      <c r="Q44" s="231">
        <v>5.1121935231216122</v>
      </c>
      <c r="R44" s="231">
        <v>3.9776282896811099</v>
      </c>
      <c r="S44" s="231">
        <v>5.7259070293523422</v>
      </c>
      <c r="T44" s="231">
        <v>1.867250320181121</v>
      </c>
      <c r="U44" s="231">
        <v>3.3353813849895069</v>
      </c>
      <c r="V44" s="231">
        <v>0.75876303953769209</v>
      </c>
      <c r="W44" s="231">
        <v>7.6348668251110087E-3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386.49874882521817</v>
      </c>
      <c r="C46" s="281">
        <v>392.56014879531432</v>
      </c>
      <c r="D46" s="281">
        <v>374.53556787686023</v>
      </c>
      <c r="E46" s="281">
        <v>355.02437425082798</v>
      </c>
      <c r="F46" s="281">
        <v>386.84352432389278</v>
      </c>
      <c r="G46" s="281">
        <v>396.95188354406918</v>
      </c>
      <c r="H46" s="281">
        <v>440.4193966815626</v>
      </c>
      <c r="I46" s="281">
        <v>624.41365143555765</v>
      </c>
      <c r="J46" s="281">
        <v>628.05885026565068</v>
      </c>
      <c r="K46" s="281">
        <v>272.95100284264117</v>
      </c>
      <c r="L46" s="281">
        <v>328.14647143202262</v>
      </c>
      <c r="M46" s="281">
        <v>439.25920497871402</v>
      </c>
      <c r="N46" s="281">
        <v>456.16640181399998</v>
      </c>
      <c r="O46" s="281">
        <v>446.37429199577713</v>
      </c>
      <c r="P46" s="281">
        <v>455.97876256814271</v>
      </c>
      <c r="Q46" s="281">
        <v>244.30951625</v>
      </c>
      <c r="R46" s="281">
        <v>224.43272046393599</v>
      </c>
      <c r="S46" s="281">
        <v>362.18589423444899</v>
      </c>
      <c r="T46" s="281">
        <v>352.49365481798498</v>
      </c>
      <c r="U46" s="281">
        <v>348.29703317319502</v>
      </c>
      <c r="V46" s="281">
        <v>60.77296838252299</v>
      </c>
      <c r="W46" s="281">
        <v>46.753945569126003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233.84664365505745</v>
      </c>
      <c r="C48" s="225">
        <f t="shared" si="2"/>
        <v>360.64391262436629</v>
      </c>
      <c r="D48" s="225">
        <f t="shared" si="2"/>
        <v>124.10900149972137</v>
      </c>
      <c r="E48" s="225">
        <f t="shared" si="2"/>
        <v>120.79132986701582</v>
      </c>
      <c r="F48" s="225">
        <f t="shared" si="2"/>
        <v>117.67769133459944</v>
      </c>
      <c r="G48" s="225">
        <f t="shared" si="2"/>
        <v>119.35407715928052</v>
      </c>
      <c r="H48" s="225">
        <f t="shared" si="2"/>
        <v>147.89497301492051</v>
      </c>
      <c r="I48" s="225">
        <f t="shared" si="2"/>
        <v>280.46188351990588</v>
      </c>
      <c r="J48" s="225">
        <f t="shared" si="2"/>
        <v>348.20021485941095</v>
      </c>
      <c r="K48" s="225">
        <f t="shared" si="2"/>
        <v>237.40763013488973</v>
      </c>
      <c r="L48" s="225">
        <f t="shared" si="2"/>
        <v>199.72748446879822</v>
      </c>
      <c r="M48" s="225">
        <f t="shared" si="2"/>
        <v>235.594405564792</v>
      </c>
      <c r="N48" s="225">
        <f t="shared" si="2"/>
        <v>386.91750023701752</v>
      </c>
      <c r="O48" s="225">
        <f t="shared" si="2"/>
        <v>747.74421185688016</v>
      </c>
      <c r="P48" s="225">
        <f t="shared" si="2"/>
        <v>293.63305830544357</v>
      </c>
      <c r="Q48" s="225">
        <f t="shared" si="2"/>
        <v>104.84446172767764</v>
      </c>
      <c r="R48" s="225">
        <f t="shared" si="2"/>
        <v>61.880639158376439</v>
      </c>
      <c r="S48" s="225">
        <f t="shared" si="2"/>
        <v>102.873375621135</v>
      </c>
      <c r="T48" s="225">
        <f t="shared" si="2"/>
        <v>110.08511877464633</v>
      </c>
      <c r="U48" s="225">
        <f t="shared" si="2"/>
        <v>146.54476220303084</v>
      </c>
      <c r="V48" s="225">
        <f t="shared" si="2"/>
        <v>7.4785791411473461</v>
      </c>
      <c r="W48" s="225">
        <f t="shared" si="2"/>
        <v>1.2455699792154153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0.99241617191688114</v>
      </c>
      <c r="C53" s="262">
        <v>1.692832675743231</v>
      </c>
      <c r="D53" s="262">
        <v>0.40967255909489891</v>
      </c>
      <c r="E53" s="262">
        <v>0.37619993605182261</v>
      </c>
      <c r="F53" s="262">
        <v>0.37656986302113321</v>
      </c>
      <c r="G53" s="262">
        <v>0.36068008146975511</v>
      </c>
      <c r="H53" s="262">
        <v>0.45362674190570579</v>
      </c>
      <c r="I53" s="262">
        <v>1.0159277096242609</v>
      </c>
      <c r="J53" s="262">
        <v>1.253852033748297</v>
      </c>
      <c r="K53" s="262">
        <v>0.73896271749641296</v>
      </c>
      <c r="L53" s="262">
        <v>0.66306961861815494</v>
      </c>
      <c r="M53" s="262">
        <v>0.84414280242042161</v>
      </c>
      <c r="N53" s="262">
        <v>0.63418057465148125</v>
      </c>
      <c r="O53" s="262">
        <v>1.29894389553315</v>
      </c>
      <c r="P53" s="262">
        <v>0.74310722988946087</v>
      </c>
      <c r="Q53" s="262">
        <v>0.25518212141210977</v>
      </c>
      <c r="R53" s="262">
        <v>0.15146148856068239</v>
      </c>
      <c r="S53" s="262">
        <v>0.29902327253267741</v>
      </c>
      <c r="T53" s="262">
        <v>0.36834764907352979</v>
      </c>
      <c r="U53" s="262">
        <v>0.29123133230525788</v>
      </c>
      <c r="V53" s="262">
        <v>6.9237601553934604E-3</v>
      </c>
      <c r="W53" s="262">
        <v>1.716569854529247E-4</v>
      </c>
      <c r="DA53" s="68" t="s">
        <v>1738</v>
      </c>
    </row>
    <row r="54" spans="1:105" ht="12" customHeight="1" x14ac:dyDescent="0.25">
      <c r="A54" s="37" t="s">
        <v>160</v>
      </c>
      <c r="B54" s="228">
        <v>0.19228090936039219</v>
      </c>
      <c r="C54" s="228">
        <v>0.23541269135718029</v>
      </c>
      <c r="D54" s="228">
        <v>8.2820575691917642E-2</v>
      </c>
      <c r="E54" s="228">
        <v>6.4382559166180089E-2</v>
      </c>
      <c r="F54" s="228">
        <v>8.0038073560708481E-2</v>
      </c>
      <c r="G54" s="228">
        <v>6.4204435525958239E-2</v>
      </c>
      <c r="H54" s="228">
        <v>7.5821803968794926E-2</v>
      </c>
      <c r="I54" s="228">
        <v>0.24101558380494731</v>
      </c>
      <c r="J54" s="228">
        <v>0.27991708351347039</v>
      </c>
      <c r="K54" s="228">
        <v>5.7409710277965653E-2</v>
      </c>
      <c r="L54" s="228">
        <v>8.5387250025382014E-2</v>
      </c>
      <c r="M54" s="228">
        <v>0.1075891901244859</v>
      </c>
      <c r="N54" s="228">
        <v>3.8257528612483223E-2</v>
      </c>
      <c r="O54" s="228">
        <v>7.8896659759870813E-2</v>
      </c>
      <c r="P54" s="228">
        <v>5.4848818248666407E-2</v>
      </c>
      <c r="Q54" s="228">
        <v>2.0255928228385719E-2</v>
      </c>
      <c r="R54" s="228">
        <v>1.0745028236989499E-2</v>
      </c>
      <c r="S54" s="228">
        <v>2.453324523602677E-2</v>
      </c>
      <c r="T54" s="228">
        <v>2.6641193130399709E-2</v>
      </c>
      <c r="U54" s="228">
        <v>6.8269085619760807E-3</v>
      </c>
      <c r="V54" s="228">
        <v>2.8995561960168001E-5</v>
      </c>
      <c r="W54" s="228">
        <v>4.737655868849965E-7</v>
      </c>
      <c r="DA54" s="69" t="s">
        <v>1739</v>
      </c>
    </row>
    <row r="55" spans="1:105" ht="12" customHeight="1" x14ac:dyDescent="0.25">
      <c r="A55" s="37" t="s">
        <v>162</v>
      </c>
      <c r="B55" s="228">
        <v>0.80013526255648892</v>
      </c>
      <c r="C55" s="228">
        <v>1.4574199843860509</v>
      </c>
      <c r="D55" s="228">
        <v>0.32685198340298133</v>
      </c>
      <c r="E55" s="228">
        <v>0.31181737688564248</v>
      </c>
      <c r="F55" s="228">
        <v>0.29653178946042469</v>
      </c>
      <c r="G55" s="228">
        <v>0.29647564594379677</v>
      </c>
      <c r="H55" s="228">
        <v>0.37780493793691089</v>
      </c>
      <c r="I55" s="228">
        <v>0.77491212581931412</v>
      </c>
      <c r="J55" s="228">
        <v>0.97393495023482679</v>
      </c>
      <c r="K55" s="228">
        <v>0.68155300721844736</v>
      </c>
      <c r="L55" s="228">
        <v>0.57768236859277289</v>
      </c>
      <c r="M55" s="228">
        <v>0.73655361229593563</v>
      </c>
      <c r="N55" s="228">
        <v>0.59592304603899804</v>
      </c>
      <c r="O55" s="228">
        <v>1.2200472357732799</v>
      </c>
      <c r="P55" s="228">
        <v>0.68825841164079449</v>
      </c>
      <c r="Q55" s="228">
        <v>0.2349261931837241</v>
      </c>
      <c r="R55" s="228">
        <v>0.14071646032369289</v>
      </c>
      <c r="S55" s="228">
        <v>0.27449002729665062</v>
      </c>
      <c r="T55" s="228">
        <v>0.34170645594313009</v>
      </c>
      <c r="U55" s="228">
        <v>0.28440442374328179</v>
      </c>
      <c r="V55" s="228">
        <v>6.8947645934332924E-3</v>
      </c>
      <c r="W55" s="228">
        <v>1.7118321986603959E-4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41.357186634239532</v>
      </c>
      <c r="C60" s="263">
        <f t="shared" si="3"/>
        <v>64.177205680416506</v>
      </c>
      <c r="D60" s="263">
        <f t="shared" si="3"/>
        <v>21.098292400769626</v>
      </c>
      <c r="E60" s="263">
        <f t="shared" si="3"/>
        <v>20.022238935868831</v>
      </c>
      <c r="F60" s="263">
        <f t="shared" si="3"/>
        <v>19.161135262376547</v>
      </c>
      <c r="G60" s="263">
        <f t="shared" si="3"/>
        <v>19.647852948479823</v>
      </c>
      <c r="H60" s="263">
        <f t="shared" si="3"/>
        <v>24.325377101505023</v>
      </c>
      <c r="I60" s="263">
        <f t="shared" si="3"/>
        <v>48.274940298805149</v>
      </c>
      <c r="J60" s="263">
        <f t="shared" si="3"/>
        <v>60.727206511463024</v>
      </c>
      <c r="K60" s="263">
        <f t="shared" si="3"/>
        <v>42.56265829542135</v>
      </c>
      <c r="L60" s="263">
        <f t="shared" si="3"/>
        <v>35.913612703009122</v>
      </c>
      <c r="M60" s="263">
        <f t="shared" si="3"/>
        <v>42.070311686208598</v>
      </c>
      <c r="N60" s="263">
        <f t="shared" si="3"/>
        <v>33.024465708213086</v>
      </c>
      <c r="O60" s="263">
        <f t="shared" si="3"/>
        <v>64.175428138339925</v>
      </c>
      <c r="P60" s="263">
        <f t="shared" si="3"/>
        <v>44.19143143749892</v>
      </c>
      <c r="Q60" s="263">
        <f t="shared" si="3"/>
        <v>13.829271766051916</v>
      </c>
      <c r="R60" s="263">
        <f t="shared" si="3"/>
        <v>8.2885944436787522</v>
      </c>
      <c r="S60" s="263">
        <f t="shared" si="3"/>
        <v>15.265470442458946</v>
      </c>
      <c r="T60" s="263">
        <f t="shared" si="3"/>
        <v>20.55707537454294</v>
      </c>
      <c r="U60" s="263">
        <f t="shared" si="3"/>
        <v>22.774848673792725</v>
      </c>
      <c r="V60" s="263">
        <f t="shared" si="3"/>
        <v>1.0501939406648793</v>
      </c>
      <c r="W60" s="263">
        <f t="shared" si="3"/>
        <v>3.6568827588497041E-2</v>
      </c>
      <c r="DA60" s="70"/>
    </row>
    <row r="61" spans="1:105" ht="12" customHeight="1" x14ac:dyDescent="0.25">
      <c r="A61" s="60" t="s">
        <v>1501</v>
      </c>
      <c r="B61" s="264">
        <v>35.197237349505563</v>
      </c>
      <c r="C61" s="264">
        <v>54.473246303136939</v>
      </c>
      <c r="D61" s="264">
        <v>18.070407591659691</v>
      </c>
      <c r="E61" s="264">
        <v>17.396066607197049</v>
      </c>
      <c r="F61" s="264">
        <v>16.843308070215759</v>
      </c>
      <c r="G61" s="264">
        <v>17.228638288821589</v>
      </c>
      <c r="H61" s="264">
        <v>21.305218344791619</v>
      </c>
      <c r="I61" s="264">
        <v>41.766518298457711</v>
      </c>
      <c r="J61" s="264">
        <v>52.843400835339857</v>
      </c>
      <c r="K61" s="264">
        <v>36.662164322007783</v>
      </c>
      <c r="L61" s="264">
        <v>30.730149412455251</v>
      </c>
      <c r="M61" s="264">
        <v>36.018627505085213</v>
      </c>
      <c r="N61" s="264">
        <v>28.379751625395429</v>
      </c>
      <c r="O61" s="264">
        <v>48.569182127949077</v>
      </c>
      <c r="P61" s="264">
        <v>36.029297930126027</v>
      </c>
      <c r="Q61" s="264">
        <v>11.353536067008349</v>
      </c>
      <c r="R61" s="264">
        <v>6.9488127611741088</v>
      </c>
      <c r="S61" s="264">
        <v>12.722508603110279</v>
      </c>
      <c r="T61" s="264">
        <v>18.131283402492311</v>
      </c>
      <c r="U61" s="264">
        <v>19.308817451602181</v>
      </c>
      <c r="V61" s="264">
        <v>0.93936430414616812</v>
      </c>
      <c r="W61" s="264">
        <v>3.3932366422523459E-2</v>
      </c>
      <c r="DA61" s="72" t="s">
        <v>1745</v>
      </c>
    </row>
    <row r="62" spans="1:105" ht="12" customHeight="1" x14ac:dyDescent="0.25">
      <c r="A62" s="59" t="s">
        <v>30</v>
      </c>
      <c r="B62" s="232">
        <v>30.392643063115418</v>
      </c>
      <c r="C62" s="232">
        <v>46.05248942094542</v>
      </c>
      <c r="D62" s="232">
        <v>15.08521024597586</v>
      </c>
      <c r="E62" s="232">
        <v>13.4312402968323</v>
      </c>
      <c r="F62" s="232">
        <v>13.374586184216509</v>
      </c>
      <c r="G62" s="232">
        <v>14.6119113276678</v>
      </c>
      <c r="H62" s="232">
        <v>18.202904467871331</v>
      </c>
      <c r="I62" s="232">
        <v>37.774676559724988</v>
      </c>
      <c r="J62" s="232">
        <v>48.311388534898192</v>
      </c>
      <c r="K62" s="232">
        <v>32.750916071701504</v>
      </c>
      <c r="L62" s="232">
        <v>26.32652372887225</v>
      </c>
      <c r="M62" s="232">
        <v>31.597819654262171</v>
      </c>
      <c r="N62" s="232">
        <v>24.156569637281741</v>
      </c>
      <c r="O62" s="232">
        <v>40.869898601208597</v>
      </c>
      <c r="P62" s="232">
        <v>31.823537810317131</v>
      </c>
      <c r="Q62" s="232">
        <v>8.5956388980877456</v>
      </c>
      <c r="R62" s="232">
        <v>4.738979234736088</v>
      </c>
      <c r="S62" s="232">
        <v>10.28416357113232</v>
      </c>
      <c r="T62" s="232">
        <v>14.825632804366711</v>
      </c>
      <c r="U62" s="232">
        <v>17.020191596654239</v>
      </c>
      <c r="V62" s="232">
        <v>0.5063802676114264</v>
      </c>
      <c r="W62" s="232">
        <v>0</v>
      </c>
      <c r="DA62" s="71" t="s">
        <v>1746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0</v>
      </c>
      <c r="T63" s="297">
        <v>0</v>
      </c>
      <c r="U63" s="297">
        <v>0</v>
      </c>
      <c r="V63" s="297">
        <v>0</v>
      </c>
      <c r="W63" s="297">
        <v>0</v>
      </c>
      <c r="DA63" s="122" t="s">
        <v>1747</v>
      </c>
    </row>
    <row r="64" spans="1:105" ht="12" customHeight="1" x14ac:dyDescent="0.25">
      <c r="A64" s="59" t="s">
        <v>160</v>
      </c>
      <c r="B64" s="297">
        <v>0.77834282543204825</v>
      </c>
      <c r="C64" s="297">
        <v>0.88093676576243451</v>
      </c>
      <c r="D64" s="297">
        <v>0.53196090886644576</v>
      </c>
      <c r="E64" s="297">
        <v>0.57997458515855593</v>
      </c>
      <c r="F64" s="297">
        <v>0.66685609355560016</v>
      </c>
      <c r="G64" s="297">
        <v>0.41656188048870751</v>
      </c>
      <c r="H64" s="297">
        <v>0.51853872996406691</v>
      </c>
      <c r="I64" s="297">
        <v>0.94701232971925808</v>
      </c>
      <c r="J64" s="297">
        <v>0.95752422102844514</v>
      </c>
      <c r="K64" s="297">
        <v>0.30386327152746218</v>
      </c>
      <c r="L64" s="297">
        <v>0.53274980792079918</v>
      </c>
      <c r="M64" s="297">
        <v>0.52989231765411515</v>
      </c>
      <c r="N64" s="297">
        <v>0.24044433492586231</v>
      </c>
      <c r="O64" s="297">
        <v>0.44078363414046229</v>
      </c>
      <c r="P64" s="297">
        <v>0.31042757105620272</v>
      </c>
      <c r="Q64" s="297">
        <v>0.21891724547859701</v>
      </c>
      <c r="R64" s="297">
        <v>0.15677070036921889</v>
      </c>
      <c r="S64" s="297">
        <v>0.20005304648328201</v>
      </c>
      <c r="T64" s="297">
        <v>0.23908521264569149</v>
      </c>
      <c r="U64" s="297">
        <v>5.3648895950272162E-2</v>
      </c>
      <c r="V64" s="297">
        <v>1.8132655056410311E-3</v>
      </c>
      <c r="W64" s="297">
        <v>9.3651810616074524E-5</v>
      </c>
      <c r="DA64" s="122" t="s">
        <v>1748</v>
      </c>
    </row>
    <row r="65" spans="1:105" ht="12" customHeight="1" x14ac:dyDescent="0.25">
      <c r="A65" s="59" t="s">
        <v>70</v>
      </c>
      <c r="B65" s="297">
        <v>0.78734676127854197</v>
      </c>
      <c r="C65" s="297">
        <v>2.0860153958730701</v>
      </c>
      <c r="D65" s="297">
        <v>0.353848975389501</v>
      </c>
      <c r="E65" s="297">
        <v>0.57592091930748746</v>
      </c>
      <c r="F65" s="297">
        <v>0.33124122669067241</v>
      </c>
      <c r="G65" s="297">
        <v>0.27661491498345708</v>
      </c>
      <c r="H65" s="297">
        <v>0</v>
      </c>
      <c r="I65" s="297">
        <v>0</v>
      </c>
      <c r="J65" s="297">
        <v>0.242907552599467</v>
      </c>
      <c r="K65" s="297">
        <v>0</v>
      </c>
      <c r="L65" s="297">
        <v>0.26658869208914387</v>
      </c>
      <c r="M65" s="297">
        <v>0.2632824945298709</v>
      </c>
      <c r="N65" s="297">
        <v>0.23742723538192709</v>
      </c>
      <c r="O65" s="297">
        <v>0.44228161360132401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1749</v>
      </c>
    </row>
    <row r="66" spans="1:105" ht="12" customHeight="1" x14ac:dyDescent="0.25">
      <c r="A66" s="59" t="s">
        <v>162</v>
      </c>
      <c r="B66" s="297">
        <v>3.238904699679547</v>
      </c>
      <c r="C66" s="297">
        <v>5.4538047205560121</v>
      </c>
      <c r="D66" s="297">
        <v>2.0993874614278791</v>
      </c>
      <c r="E66" s="297">
        <v>2.8089308058987079</v>
      </c>
      <c r="F66" s="297">
        <v>2.4706245657529822</v>
      </c>
      <c r="G66" s="297">
        <v>1.9235501656816261</v>
      </c>
      <c r="H66" s="297">
        <v>2.5837751469562211</v>
      </c>
      <c r="I66" s="297">
        <v>3.0448294090134622</v>
      </c>
      <c r="J66" s="297">
        <v>3.331580526813763</v>
      </c>
      <c r="K66" s="297">
        <v>3.6073849787788208</v>
      </c>
      <c r="L66" s="297">
        <v>3.604287183573053</v>
      </c>
      <c r="M66" s="297">
        <v>3.627633038639055</v>
      </c>
      <c r="N66" s="297">
        <v>3.7453104178059058</v>
      </c>
      <c r="O66" s="297">
        <v>6.8162182789986918</v>
      </c>
      <c r="P66" s="297">
        <v>3.895332548752708</v>
      </c>
      <c r="Q66" s="297">
        <v>2.5389799234420121</v>
      </c>
      <c r="R66" s="297">
        <v>2.053062826068802</v>
      </c>
      <c r="S66" s="297">
        <v>2.2382919854946768</v>
      </c>
      <c r="T66" s="297">
        <v>3.0665653854799091</v>
      </c>
      <c r="U66" s="297">
        <v>2.2349769589976671</v>
      </c>
      <c r="V66" s="297">
        <v>0.43117077102910067</v>
      </c>
      <c r="W66" s="297">
        <v>3.3838714611907378E-2</v>
      </c>
      <c r="DA66" s="122" t="s">
        <v>1750</v>
      </c>
    </row>
    <row r="67" spans="1:105" ht="12" customHeight="1" x14ac:dyDescent="0.25">
      <c r="A67" s="60" t="s">
        <v>1508</v>
      </c>
      <c r="B67" s="264">
        <v>6.1599492847339707</v>
      </c>
      <c r="C67" s="264">
        <v>9.7039593772795687</v>
      </c>
      <c r="D67" s="264">
        <v>3.0278848091099348</v>
      </c>
      <c r="E67" s="264">
        <v>2.6261723286717831</v>
      </c>
      <c r="F67" s="264">
        <v>2.3178271921607898</v>
      </c>
      <c r="G67" s="264">
        <v>2.419214659658234</v>
      </c>
      <c r="H67" s="264">
        <v>3.0201587567134021</v>
      </c>
      <c r="I67" s="264">
        <v>6.5084220003474336</v>
      </c>
      <c r="J67" s="264">
        <v>7.8838056761231634</v>
      </c>
      <c r="K67" s="264">
        <v>5.9004939734135649</v>
      </c>
      <c r="L67" s="264">
        <v>5.1834632905538687</v>
      </c>
      <c r="M67" s="264">
        <v>6.0516841811233846</v>
      </c>
      <c r="N67" s="264">
        <v>4.6447140828176581</v>
      </c>
      <c r="O67" s="264">
        <v>15.606246010390841</v>
      </c>
      <c r="P67" s="264">
        <v>8.1621335073728929</v>
      </c>
      <c r="Q67" s="264">
        <v>2.4757356990435659</v>
      </c>
      <c r="R67" s="264">
        <v>1.339781682504644</v>
      </c>
      <c r="S67" s="264">
        <v>2.542961839348667</v>
      </c>
      <c r="T67" s="264">
        <v>2.4257919720506278</v>
      </c>
      <c r="U67" s="264">
        <v>3.4660312221905429</v>
      </c>
      <c r="V67" s="264">
        <v>0.1108296365187111</v>
      </c>
      <c r="W67" s="264">
        <v>2.63646116597358E-3</v>
      </c>
      <c r="DA67" s="72" t="s">
        <v>1751</v>
      </c>
    </row>
    <row r="68" spans="1:105" ht="12" customHeight="1" x14ac:dyDescent="0.25">
      <c r="A68" s="147" t="s">
        <v>30</v>
      </c>
      <c r="B68" s="231">
        <v>5.3190862123286138</v>
      </c>
      <c r="C68" s="231">
        <v>8.2038710172798428</v>
      </c>
      <c r="D68" s="231">
        <v>2.5276839337648109</v>
      </c>
      <c r="E68" s="231">
        <v>2.0276279922203462</v>
      </c>
      <c r="F68" s="231">
        <v>1.8404923434543541</v>
      </c>
      <c r="G68" s="231">
        <v>2.0517785269457871</v>
      </c>
      <c r="H68" s="231">
        <v>2.5803847882037192</v>
      </c>
      <c r="I68" s="231">
        <v>5.886378515453158</v>
      </c>
      <c r="J68" s="231">
        <v>7.2076662957336373</v>
      </c>
      <c r="K68" s="231">
        <v>5.2710085855145481</v>
      </c>
      <c r="L68" s="231">
        <v>4.4406737983901561</v>
      </c>
      <c r="M68" s="231">
        <v>5.3089203727346632</v>
      </c>
      <c r="N68" s="231">
        <v>3.9535356287771801</v>
      </c>
      <c r="O68" s="231">
        <v>3.9212523017771672</v>
      </c>
      <c r="P68" s="231">
        <v>4.4569640466910787</v>
      </c>
      <c r="Q68" s="231">
        <v>0.78589826233072113</v>
      </c>
      <c r="R68" s="231">
        <v>0.42818306449634852</v>
      </c>
      <c r="S68" s="231">
        <v>0.98889797223183895</v>
      </c>
      <c r="T68" s="231">
        <v>1.485102218220461</v>
      </c>
      <c r="U68" s="231">
        <v>1.747958801478275</v>
      </c>
      <c r="V68" s="231">
        <v>3.7934638603497127E-2</v>
      </c>
      <c r="W68" s="231">
        <v>0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1754</v>
      </c>
    </row>
    <row r="71" spans="1:105" ht="12" customHeight="1" x14ac:dyDescent="0.25">
      <c r="A71" s="147" t="s">
        <v>160</v>
      </c>
      <c r="B71" s="231">
        <v>0.136219564143301</v>
      </c>
      <c r="C71" s="231">
        <v>0.1569316163266449</v>
      </c>
      <c r="D71" s="231">
        <v>8.9135585172989931E-2</v>
      </c>
      <c r="E71" s="231">
        <v>8.7555034207914495E-2</v>
      </c>
      <c r="F71" s="231">
        <v>9.1766841790093229E-2</v>
      </c>
      <c r="G71" s="231">
        <v>5.8492876281867237E-2</v>
      </c>
      <c r="H71" s="231">
        <v>7.3506371098931822E-2</v>
      </c>
      <c r="I71" s="231">
        <v>0.1475716945640809</v>
      </c>
      <c r="J71" s="231">
        <v>0.14285482708223049</v>
      </c>
      <c r="K71" s="231">
        <v>4.8904461467192781E-2</v>
      </c>
      <c r="L71" s="231">
        <v>8.9862533219178822E-2</v>
      </c>
      <c r="M71" s="231">
        <v>8.9030070787496779E-2</v>
      </c>
      <c r="N71" s="231">
        <v>3.9351830956988389E-2</v>
      </c>
      <c r="O71" s="231">
        <v>4.2290876638188687E-2</v>
      </c>
      <c r="P71" s="231">
        <v>4.3476138056862609E-2</v>
      </c>
      <c r="Q71" s="231">
        <v>2.0015578231669561E-2</v>
      </c>
      <c r="R71" s="231">
        <v>1.416477169076881E-2</v>
      </c>
      <c r="S71" s="231">
        <v>1.9236571903760321E-2</v>
      </c>
      <c r="T71" s="231">
        <v>2.3949465383983241E-2</v>
      </c>
      <c r="U71" s="231">
        <v>5.5096947254286224E-3</v>
      </c>
      <c r="V71" s="231">
        <v>1.3583778051451051E-4</v>
      </c>
      <c r="W71" s="231">
        <v>7.2173475161873869E-6</v>
      </c>
      <c r="DA71" s="73" t="s">
        <v>1755</v>
      </c>
    </row>
    <row r="72" spans="1:105" ht="12" customHeight="1" x14ac:dyDescent="0.25">
      <c r="A72" s="147" t="s">
        <v>70</v>
      </c>
      <c r="B72" s="231">
        <v>0.13779536361945449</v>
      </c>
      <c r="C72" s="231">
        <v>0.37160643133483162</v>
      </c>
      <c r="D72" s="231">
        <v>5.9291077518112627E-2</v>
      </c>
      <c r="E72" s="231">
        <v>8.6943078337191781E-2</v>
      </c>
      <c r="F72" s="231">
        <v>4.5582490042201169E-2</v>
      </c>
      <c r="G72" s="231">
        <v>3.884177299388105E-2</v>
      </c>
      <c r="H72" s="231">
        <v>0</v>
      </c>
      <c r="I72" s="231">
        <v>0</v>
      </c>
      <c r="J72" s="231">
        <v>3.6239831496162021E-2</v>
      </c>
      <c r="K72" s="231">
        <v>0</v>
      </c>
      <c r="L72" s="231">
        <v>4.4967327707191918E-2</v>
      </c>
      <c r="M72" s="231">
        <v>4.4235514168000353E-2</v>
      </c>
      <c r="N72" s="231">
        <v>3.885804352269534E-2</v>
      </c>
      <c r="O72" s="231">
        <v>4.2434599906656628E-2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1756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1757</v>
      </c>
    </row>
    <row r="74" spans="1:105" ht="12" customHeight="1" x14ac:dyDescent="0.25">
      <c r="A74" s="147" t="s">
        <v>162</v>
      </c>
      <c r="B74" s="231">
        <v>0.56684814464260203</v>
      </c>
      <c r="C74" s="231">
        <v>0.97155031233824996</v>
      </c>
      <c r="D74" s="231">
        <v>0.3517742126540217</v>
      </c>
      <c r="E74" s="231">
        <v>0.42404622390633068</v>
      </c>
      <c r="F74" s="231">
        <v>0.33998551687414141</v>
      </c>
      <c r="G74" s="231">
        <v>0.27010148343669838</v>
      </c>
      <c r="H74" s="231">
        <v>0.36626759741075132</v>
      </c>
      <c r="I74" s="231">
        <v>0.47447179033019499</v>
      </c>
      <c r="J74" s="231">
        <v>0.49704472181113402</v>
      </c>
      <c r="K74" s="231">
        <v>0.58058092643182402</v>
      </c>
      <c r="L74" s="231">
        <v>0.60795963123734165</v>
      </c>
      <c r="M74" s="231">
        <v>0.60949822343322468</v>
      </c>
      <c r="N74" s="231">
        <v>0.61296857956079387</v>
      </c>
      <c r="O74" s="231">
        <v>0.65398037506138618</v>
      </c>
      <c r="P74" s="231">
        <v>0.54555081911941994</v>
      </c>
      <c r="Q74" s="231">
        <v>0.23213863839365939</v>
      </c>
      <c r="R74" s="231">
        <v>0.18550128391069631</v>
      </c>
      <c r="S74" s="231">
        <v>0.21522823809722391</v>
      </c>
      <c r="T74" s="231">
        <v>0.30718169783302091</v>
      </c>
      <c r="U74" s="231">
        <v>0.22953018033880851</v>
      </c>
      <c r="V74" s="231">
        <v>3.230044379993742E-2</v>
      </c>
      <c r="W74" s="231">
        <v>2.6078060984472229E-3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10.94628785700745</v>
      </c>
      <c r="P76" s="231">
        <v>3.116142503505531</v>
      </c>
      <c r="Q76" s="231">
        <v>1.437683220087516</v>
      </c>
      <c r="R76" s="231">
        <v>0.71193256240683056</v>
      </c>
      <c r="S76" s="231">
        <v>1.319599057115844</v>
      </c>
      <c r="T76" s="231">
        <v>0.60955859061316364</v>
      </c>
      <c r="U76" s="231">
        <v>1.4830325456480311</v>
      </c>
      <c r="V76" s="231">
        <v>4.0458716334762057E-2</v>
      </c>
      <c r="W76" s="231">
        <v>2.143772001016955E-5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166.75942016606939</v>
      </c>
      <c r="C79" s="263">
        <f t="shared" si="4"/>
        <v>258.15944621072771</v>
      </c>
      <c r="D79" s="263">
        <f t="shared" si="4"/>
        <v>85.250787758599927</v>
      </c>
      <c r="E79" s="263">
        <f t="shared" si="4"/>
        <v>82.255970152480529</v>
      </c>
      <c r="F79" s="263">
        <f t="shared" si="4"/>
        <v>79.842818954253005</v>
      </c>
      <c r="G79" s="263">
        <f t="shared" si="4"/>
        <v>81.644333180057913</v>
      </c>
      <c r="H79" s="263">
        <f t="shared" si="4"/>
        <v>100.8242067598995</v>
      </c>
      <c r="I79" s="263">
        <f t="shared" si="4"/>
        <v>198.06704198472721</v>
      </c>
      <c r="J79" s="263">
        <f t="shared" si="4"/>
        <v>250.677327224382</v>
      </c>
      <c r="K79" s="263">
        <f t="shared" si="4"/>
        <v>174.04175745908731</v>
      </c>
      <c r="L79" s="263">
        <f t="shared" si="4"/>
        <v>146.07340524181129</v>
      </c>
      <c r="M79" s="263">
        <f t="shared" si="4"/>
        <v>171.4176086379461</v>
      </c>
      <c r="N79" s="263">
        <f t="shared" si="4"/>
        <v>134.99943508704919</v>
      </c>
      <c r="O79" s="263">
        <f t="shared" si="4"/>
        <v>419.87828327448091</v>
      </c>
      <c r="P79" s="263">
        <f t="shared" si="4"/>
        <v>228.93350539744679</v>
      </c>
      <c r="Q79" s="263">
        <f t="shared" si="4"/>
        <v>76.190948660078263</v>
      </c>
      <c r="R79" s="263">
        <f t="shared" si="4"/>
        <v>46.331866184862697</v>
      </c>
      <c r="S79" s="263">
        <f t="shared" si="4"/>
        <v>77.8201437631418</v>
      </c>
      <c r="T79" s="263">
        <f t="shared" si="4"/>
        <v>78.546472653670293</v>
      </c>
      <c r="U79" s="263">
        <f t="shared" si="4"/>
        <v>112.664037980251</v>
      </c>
      <c r="V79" s="263">
        <f t="shared" si="4"/>
        <v>5.4120601949003149</v>
      </c>
      <c r="W79" s="263">
        <f t="shared" si="4"/>
        <v>0.16004536599774721</v>
      </c>
      <c r="DA79" s="70"/>
    </row>
    <row r="80" spans="1:105" ht="12" customHeight="1" x14ac:dyDescent="0.25">
      <c r="A80" s="60" t="s">
        <v>1523</v>
      </c>
      <c r="B80" s="264">
        <v>166.75942016606939</v>
      </c>
      <c r="C80" s="264">
        <v>258.15944621072771</v>
      </c>
      <c r="D80" s="264">
        <v>85.250787758599927</v>
      </c>
      <c r="E80" s="264">
        <v>82.255970152480529</v>
      </c>
      <c r="F80" s="264">
        <v>79.842818954253005</v>
      </c>
      <c r="G80" s="264">
        <v>81.644333180057913</v>
      </c>
      <c r="H80" s="264">
        <v>100.8242067598995</v>
      </c>
      <c r="I80" s="264">
        <v>198.06704198472721</v>
      </c>
      <c r="J80" s="264">
        <v>250.677327224382</v>
      </c>
      <c r="K80" s="264">
        <v>174.04175745908731</v>
      </c>
      <c r="L80" s="264">
        <v>146.07340524181129</v>
      </c>
      <c r="M80" s="264">
        <v>171.4176086379461</v>
      </c>
      <c r="N80" s="264">
        <v>134.99943508704919</v>
      </c>
      <c r="O80" s="264">
        <v>419.87828327448091</v>
      </c>
      <c r="P80" s="264">
        <v>228.93350539744679</v>
      </c>
      <c r="Q80" s="264">
        <v>76.190948660078263</v>
      </c>
      <c r="R80" s="264">
        <v>46.331866184862697</v>
      </c>
      <c r="S80" s="264">
        <v>77.8201437631418</v>
      </c>
      <c r="T80" s="264">
        <v>78.546472653670293</v>
      </c>
      <c r="U80" s="264">
        <v>112.664037980251</v>
      </c>
      <c r="V80" s="264">
        <v>5.4120601949003149</v>
      </c>
      <c r="W80" s="264">
        <v>0.16004536599774721</v>
      </c>
      <c r="DA80" s="72" t="s">
        <v>1763</v>
      </c>
    </row>
    <row r="81" spans="1:105" ht="12" customHeight="1" x14ac:dyDescent="0.25">
      <c r="A81" s="59" t="s">
        <v>30</v>
      </c>
      <c r="B81" s="232">
        <v>143.9959473009786</v>
      </c>
      <c r="C81" s="232">
        <v>218.25182034087851</v>
      </c>
      <c r="D81" s="232">
        <v>71.167517968277849</v>
      </c>
      <c r="E81" s="232">
        <v>63.50859225326009</v>
      </c>
      <c r="F81" s="232">
        <v>63.399936570819548</v>
      </c>
      <c r="G81" s="232">
        <v>69.243995772295605</v>
      </c>
      <c r="H81" s="232">
        <v>86.142905179285449</v>
      </c>
      <c r="I81" s="232">
        <v>179.13675242570599</v>
      </c>
      <c r="J81" s="232">
        <v>229.1784699884</v>
      </c>
      <c r="K81" s="232">
        <v>155.4743724743046</v>
      </c>
      <c r="L81" s="232">
        <v>125.1411087411457</v>
      </c>
      <c r="M81" s="232">
        <v>150.37837525991259</v>
      </c>
      <c r="N81" s="232">
        <v>114.9102112562467</v>
      </c>
      <c r="O81" s="232">
        <v>105.4993419724434</v>
      </c>
      <c r="P81" s="232">
        <v>125.01001137970761</v>
      </c>
      <c r="Q81" s="232">
        <v>24.186076963068821</v>
      </c>
      <c r="R81" s="232">
        <v>14.80727845881747</v>
      </c>
      <c r="S81" s="232">
        <v>30.262421234709532</v>
      </c>
      <c r="T81" s="232">
        <v>48.087198785124812</v>
      </c>
      <c r="U81" s="232">
        <v>56.817750381717786</v>
      </c>
      <c r="V81" s="232">
        <v>1.852433645392807</v>
      </c>
      <c r="W81" s="232">
        <v>0</v>
      </c>
      <c r="DA81" s="71" t="s">
        <v>1764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0</v>
      </c>
      <c r="T82" s="297">
        <v>0</v>
      </c>
      <c r="U82" s="297">
        <v>0</v>
      </c>
      <c r="V82" s="297">
        <v>0</v>
      </c>
      <c r="W82" s="297">
        <v>0</v>
      </c>
      <c r="DA82" s="122" t="s">
        <v>1765</v>
      </c>
    </row>
    <row r="83" spans="1:105" ht="12" customHeight="1" x14ac:dyDescent="0.25">
      <c r="A83" s="59" t="s">
        <v>160</v>
      </c>
      <c r="B83" s="297">
        <v>3.6876757391668371</v>
      </c>
      <c r="C83" s="297">
        <v>4.1749328896303197</v>
      </c>
      <c r="D83" s="297">
        <v>2.5096327411328798</v>
      </c>
      <c r="E83" s="297">
        <v>2.742365457847955</v>
      </c>
      <c r="F83" s="297">
        <v>3.161117170352755</v>
      </c>
      <c r="G83" s="297">
        <v>1.974033953849857</v>
      </c>
      <c r="H83" s="297">
        <v>2.4539178748052448</v>
      </c>
      <c r="I83" s="297">
        <v>4.4909640188391018</v>
      </c>
      <c r="J83" s="297">
        <v>4.5422816981055369</v>
      </c>
      <c r="K83" s="297">
        <v>1.442492520065469</v>
      </c>
      <c r="L83" s="297">
        <v>2.532385298242986</v>
      </c>
      <c r="M83" s="297">
        <v>2.5218305143654711</v>
      </c>
      <c r="N83" s="297">
        <v>1.143767916412143</v>
      </c>
      <c r="O83" s="297">
        <v>1.1378149920994871</v>
      </c>
      <c r="P83" s="297">
        <v>1.219429292293513</v>
      </c>
      <c r="Q83" s="297">
        <v>0.61598089571518533</v>
      </c>
      <c r="R83" s="297">
        <v>0.48984122942250852</v>
      </c>
      <c r="S83" s="297">
        <v>0.58868079256905792</v>
      </c>
      <c r="T83" s="297">
        <v>0.77547706049288667</v>
      </c>
      <c r="U83" s="297">
        <v>0.17909372882479879</v>
      </c>
      <c r="V83" s="297">
        <v>6.6332640616580223E-3</v>
      </c>
      <c r="W83" s="297">
        <v>4.3812631859289718E-4</v>
      </c>
      <c r="DA83" s="122" t="s">
        <v>1766</v>
      </c>
    </row>
    <row r="84" spans="1:105" ht="12" customHeight="1" x14ac:dyDescent="0.25">
      <c r="A84" s="59" t="s">
        <v>70</v>
      </c>
      <c r="B84" s="297">
        <v>3.730335085014469</v>
      </c>
      <c r="C84" s="297">
        <v>9.8860379348207061</v>
      </c>
      <c r="D84" s="297">
        <v>1.669353817644452</v>
      </c>
      <c r="E84" s="297">
        <v>2.723198008976746</v>
      </c>
      <c r="F84" s="297">
        <v>1.570192338856226</v>
      </c>
      <c r="G84" s="297">
        <v>1.310843022117187</v>
      </c>
      <c r="H84" s="297">
        <v>0</v>
      </c>
      <c r="I84" s="297">
        <v>0</v>
      </c>
      <c r="J84" s="297">
        <v>1.1522993426934831</v>
      </c>
      <c r="K84" s="297">
        <v>0</v>
      </c>
      <c r="L84" s="297">
        <v>1.267208874573144</v>
      </c>
      <c r="M84" s="297">
        <v>1.252997649679235</v>
      </c>
      <c r="N84" s="297">
        <v>1.1294158974301249</v>
      </c>
      <c r="O84" s="297">
        <v>1.1416817951212219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1767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0</v>
      </c>
      <c r="H85" s="297">
        <v>0</v>
      </c>
      <c r="I85" s="297">
        <v>0</v>
      </c>
      <c r="J85" s="297">
        <v>0</v>
      </c>
      <c r="K85" s="297">
        <v>0</v>
      </c>
      <c r="L85" s="297">
        <v>0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0</v>
      </c>
      <c r="S85" s="297">
        <v>0</v>
      </c>
      <c r="T85" s="297">
        <v>0</v>
      </c>
      <c r="U85" s="297">
        <v>0</v>
      </c>
      <c r="V85" s="297">
        <v>0</v>
      </c>
      <c r="W85" s="297">
        <v>0</v>
      </c>
      <c r="DA85" s="122" t="s">
        <v>1768</v>
      </c>
    </row>
    <row r="86" spans="1:105" ht="12" customHeight="1" x14ac:dyDescent="0.25">
      <c r="A86" s="59" t="s">
        <v>162</v>
      </c>
      <c r="B86" s="297">
        <v>15.345462040909471</v>
      </c>
      <c r="C86" s="297">
        <v>25.84665504539819</v>
      </c>
      <c r="D86" s="297">
        <v>9.9042832315447455</v>
      </c>
      <c r="E86" s="297">
        <v>13.281814432395731</v>
      </c>
      <c r="F86" s="297">
        <v>11.71157287422448</v>
      </c>
      <c r="G86" s="297">
        <v>9.1154604317952739</v>
      </c>
      <c r="H86" s="297">
        <v>12.2273837058088</v>
      </c>
      <c r="I86" s="297">
        <v>14.439325540182031</v>
      </c>
      <c r="J86" s="297">
        <v>15.80427619518295</v>
      </c>
      <c r="K86" s="297">
        <v>17.124892464717291</v>
      </c>
      <c r="L86" s="297">
        <v>17.132702327849429</v>
      </c>
      <c r="M86" s="297">
        <v>17.26440521398878</v>
      </c>
      <c r="N86" s="297">
        <v>17.816040016960251</v>
      </c>
      <c r="O86" s="297">
        <v>17.59501657177189</v>
      </c>
      <c r="P86" s="297">
        <v>15.30174203603006</v>
      </c>
      <c r="Q86" s="297">
        <v>7.1440837108357789</v>
      </c>
      <c r="R86" s="297">
        <v>6.4149411620581764</v>
      </c>
      <c r="S86" s="297">
        <v>6.586450559912314</v>
      </c>
      <c r="T86" s="297">
        <v>9.9464583552698027</v>
      </c>
      <c r="U86" s="297">
        <v>7.4609244111084223</v>
      </c>
      <c r="V86" s="297">
        <v>1.577303252616397</v>
      </c>
      <c r="W86" s="297">
        <v>0.15830587109103861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0</v>
      </c>
      <c r="L87" s="297">
        <v>0</v>
      </c>
      <c r="M87" s="297">
        <v>0</v>
      </c>
      <c r="N87" s="297">
        <v>0</v>
      </c>
      <c r="O87" s="297">
        <v>294.5044279430449</v>
      </c>
      <c r="P87" s="297">
        <v>87.402322689415541</v>
      </c>
      <c r="Q87" s="297">
        <v>44.24480709045848</v>
      </c>
      <c r="R87" s="297">
        <v>24.61980533456455</v>
      </c>
      <c r="S87" s="297">
        <v>40.3825911759509</v>
      </c>
      <c r="T87" s="297">
        <v>19.73733845278279</v>
      </c>
      <c r="U87" s="297">
        <v>48.20626945860004</v>
      </c>
      <c r="V87" s="297">
        <v>1.975690032829454</v>
      </c>
      <c r="W87" s="297">
        <v>1.301368588115664E-3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18.752231467631681</v>
      </c>
      <c r="C89" s="263">
        <f t="shared" si="5"/>
        <v>29.022019919528859</v>
      </c>
      <c r="D89" s="263">
        <f t="shared" si="5"/>
        <v>9.6274733868569236</v>
      </c>
      <c r="E89" s="263">
        <f t="shared" si="5"/>
        <v>9.2682009217146604</v>
      </c>
      <c r="F89" s="263">
        <f t="shared" si="5"/>
        <v>8.9737046256487432</v>
      </c>
      <c r="G89" s="263">
        <f t="shared" si="5"/>
        <v>9.1789991883730213</v>
      </c>
      <c r="H89" s="263">
        <f t="shared" si="5"/>
        <v>11.350901830810241</v>
      </c>
      <c r="I89" s="263">
        <f t="shared" si="5"/>
        <v>22.252184481199219</v>
      </c>
      <c r="J89" s="263">
        <f t="shared" si="5"/>
        <v>28.15367791969771</v>
      </c>
      <c r="K89" s="263">
        <f t="shared" si="5"/>
        <v>19.532708906777181</v>
      </c>
      <c r="L89" s="263">
        <f t="shared" si="5"/>
        <v>16.372275729912129</v>
      </c>
      <c r="M89" s="263">
        <f t="shared" si="5"/>
        <v>19.18984815242186</v>
      </c>
      <c r="N89" s="263">
        <f t="shared" si="5"/>
        <v>15.12004099039858</v>
      </c>
      <c r="O89" s="263">
        <f t="shared" si="5"/>
        <v>25.87647821369865</v>
      </c>
      <c r="P89" s="263">
        <f t="shared" si="5"/>
        <v>19.195533095198371</v>
      </c>
      <c r="Q89" s="263">
        <f t="shared" si="5"/>
        <v>6.0488877064562043</v>
      </c>
      <c r="R89" s="263">
        <f t="shared" si="5"/>
        <v>3.7021583264858222</v>
      </c>
      <c r="S89" s="263">
        <f t="shared" si="5"/>
        <v>6.7782429571226217</v>
      </c>
      <c r="T89" s="263">
        <f t="shared" si="5"/>
        <v>9.6599065373390847</v>
      </c>
      <c r="U89" s="263">
        <f t="shared" si="5"/>
        <v>10.28726802115839</v>
      </c>
      <c r="V89" s="263">
        <f t="shared" si="5"/>
        <v>0.50047044001955343</v>
      </c>
      <c r="W89" s="263">
        <f t="shared" si="5"/>
        <v>1.8078339020792249E-2</v>
      </c>
      <c r="DA89" s="70"/>
    </row>
    <row r="90" spans="1:105" ht="12" customHeight="1" x14ac:dyDescent="0.25">
      <c r="A90" s="60" t="s">
        <v>1535</v>
      </c>
      <c r="B90" s="264">
        <v>18.752231467631681</v>
      </c>
      <c r="C90" s="264">
        <v>29.022019919528859</v>
      </c>
      <c r="D90" s="264">
        <v>9.6274733868569236</v>
      </c>
      <c r="E90" s="264">
        <v>9.2682009217146604</v>
      </c>
      <c r="F90" s="264">
        <v>8.9737046256487432</v>
      </c>
      <c r="G90" s="264">
        <v>9.1789991883730213</v>
      </c>
      <c r="H90" s="264">
        <v>11.350901830810241</v>
      </c>
      <c r="I90" s="264">
        <v>22.252184481199219</v>
      </c>
      <c r="J90" s="264">
        <v>28.15367791969771</v>
      </c>
      <c r="K90" s="264">
        <v>19.532708906777181</v>
      </c>
      <c r="L90" s="264">
        <v>16.372275729912129</v>
      </c>
      <c r="M90" s="264">
        <v>19.18984815242186</v>
      </c>
      <c r="N90" s="264">
        <v>15.12004099039858</v>
      </c>
      <c r="O90" s="264">
        <v>25.87647821369865</v>
      </c>
      <c r="P90" s="264">
        <v>19.195533095198371</v>
      </c>
      <c r="Q90" s="264">
        <v>6.0488877064562043</v>
      </c>
      <c r="R90" s="264">
        <v>3.7021583264858222</v>
      </c>
      <c r="S90" s="264">
        <v>6.7782429571226217</v>
      </c>
      <c r="T90" s="264">
        <v>9.6599065373390847</v>
      </c>
      <c r="U90" s="264">
        <v>10.28726802115839</v>
      </c>
      <c r="V90" s="264">
        <v>0.50047044001955343</v>
      </c>
      <c r="W90" s="264">
        <v>1.8078339020792249E-2</v>
      </c>
      <c r="DA90" s="72" t="s">
        <v>1772</v>
      </c>
    </row>
    <row r="91" spans="1:105" ht="12" customHeight="1" x14ac:dyDescent="0.25">
      <c r="A91" s="59" t="s">
        <v>30</v>
      </c>
      <c r="B91" s="232">
        <v>16.192460560847309</v>
      </c>
      <c r="C91" s="232">
        <v>24.535645587944391</v>
      </c>
      <c r="D91" s="232">
        <v>8.0370328915715969</v>
      </c>
      <c r="E91" s="232">
        <v>7.1558379551944959</v>
      </c>
      <c r="F91" s="232">
        <v>7.1256540227791492</v>
      </c>
      <c r="G91" s="232">
        <v>7.7848707465327509</v>
      </c>
      <c r="H91" s="232">
        <v>9.6980644979372315</v>
      </c>
      <c r="I91" s="232">
        <v>20.125428351916799</v>
      </c>
      <c r="J91" s="232">
        <v>25.739132061221969</v>
      </c>
      <c r="K91" s="232">
        <v>17.448891026731459</v>
      </c>
      <c r="L91" s="232">
        <v>14.026131136364469</v>
      </c>
      <c r="M91" s="232">
        <v>16.83454931832966</v>
      </c>
      <c r="N91" s="232">
        <v>12.870032406354021</v>
      </c>
      <c r="O91" s="232">
        <v>21.774487327462541</v>
      </c>
      <c r="P91" s="232">
        <v>16.954806458592081</v>
      </c>
      <c r="Q91" s="232">
        <v>4.5795472135651654</v>
      </c>
      <c r="R91" s="232">
        <v>2.5248128041310491</v>
      </c>
      <c r="S91" s="232">
        <v>5.4791520658813297</v>
      </c>
      <c r="T91" s="232">
        <v>7.8987363479964507</v>
      </c>
      <c r="U91" s="232">
        <v>9.0679438637357581</v>
      </c>
      <c r="V91" s="232">
        <v>0.26978708284967517</v>
      </c>
      <c r="W91" s="232">
        <v>0</v>
      </c>
      <c r="DA91" s="71" t="s">
        <v>1773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DA92" s="122" t="s">
        <v>1774</v>
      </c>
    </row>
    <row r="93" spans="1:105" ht="12" customHeight="1" x14ac:dyDescent="0.25">
      <c r="A93" s="59" t="s">
        <v>160</v>
      </c>
      <c r="B93" s="297">
        <v>0.41468211492676282</v>
      </c>
      <c r="C93" s="297">
        <v>0.46934166951475409</v>
      </c>
      <c r="D93" s="297">
        <v>0.2834158259564496</v>
      </c>
      <c r="E93" s="297">
        <v>0.30899634418011168</v>
      </c>
      <c r="F93" s="297">
        <v>0.35528469742614421</v>
      </c>
      <c r="G93" s="297">
        <v>0.22193403209317211</v>
      </c>
      <c r="H93" s="297">
        <v>0.27626481569169348</v>
      </c>
      <c r="I93" s="297">
        <v>0.50454512191554501</v>
      </c>
      <c r="J93" s="297">
        <v>0.51014560177807133</v>
      </c>
      <c r="K93" s="297">
        <v>0.16189095597512371</v>
      </c>
      <c r="L93" s="297">
        <v>0.28383613217323961</v>
      </c>
      <c r="M93" s="297">
        <v>0.28231373090164902</v>
      </c>
      <c r="N93" s="297">
        <v>0.12810288997508121</v>
      </c>
      <c r="O93" s="297">
        <v>0.23483879295605969</v>
      </c>
      <c r="P93" s="297">
        <v>0.1653882550092349</v>
      </c>
      <c r="Q93" s="297">
        <v>0.11663378062053111</v>
      </c>
      <c r="R93" s="297">
        <v>8.3523613841460287E-2</v>
      </c>
      <c r="S93" s="297">
        <v>0.1065833944922408</v>
      </c>
      <c r="T93" s="297">
        <v>0.12737878270104991</v>
      </c>
      <c r="U93" s="297">
        <v>2.8582826113667241E-2</v>
      </c>
      <c r="V93" s="297">
        <v>9.6606373211647733E-4</v>
      </c>
      <c r="W93" s="297">
        <v>4.9895405500059972E-5</v>
      </c>
      <c r="DA93" s="122" t="s">
        <v>1775</v>
      </c>
    </row>
    <row r="94" spans="1:105" ht="12" customHeight="1" x14ac:dyDescent="0.25">
      <c r="A94" s="59" t="s">
        <v>70</v>
      </c>
      <c r="B94" s="297">
        <v>0.41947919281775031</v>
      </c>
      <c r="C94" s="297">
        <v>1.111378235741125</v>
      </c>
      <c r="D94" s="297">
        <v>0.18852212249497591</v>
      </c>
      <c r="E94" s="297">
        <v>0.30683664966838498</v>
      </c>
      <c r="F94" s="297">
        <v>0.17647726419110571</v>
      </c>
      <c r="G94" s="297">
        <v>0.14737369474942361</v>
      </c>
      <c r="H94" s="297">
        <v>0</v>
      </c>
      <c r="I94" s="297">
        <v>0</v>
      </c>
      <c r="J94" s="297">
        <v>0.12941523240445779</v>
      </c>
      <c r="K94" s="297">
        <v>0</v>
      </c>
      <c r="L94" s="297">
        <v>0.1420319671986712</v>
      </c>
      <c r="M94" s="297">
        <v>0.14027050560174059</v>
      </c>
      <c r="N94" s="297">
        <v>0.12649545276496871</v>
      </c>
      <c r="O94" s="297">
        <v>0.23563687995660751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1776</v>
      </c>
    </row>
    <row r="95" spans="1:105" ht="12" customHeight="1" x14ac:dyDescent="0.25">
      <c r="A95" s="59" t="s">
        <v>162</v>
      </c>
      <c r="B95" s="297">
        <v>1.7256095990398559</v>
      </c>
      <c r="C95" s="297">
        <v>2.9056544263285851</v>
      </c>
      <c r="D95" s="297">
        <v>1.1185025468339</v>
      </c>
      <c r="E95" s="297">
        <v>1.4965299726716681</v>
      </c>
      <c r="F95" s="297">
        <v>1.316288641252344</v>
      </c>
      <c r="G95" s="297">
        <v>1.0248207149976729</v>
      </c>
      <c r="H95" s="297">
        <v>1.376572517181317</v>
      </c>
      <c r="I95" s="297">
        <v>1.622211007366881</v>
      </c>
      <c r="J95" s="297">
        <v>1.774985024293209</v>
      </c>
      <c r="K95" s="297">
        <v>1.9219269240706001</v>
      </c>
      <c r="L95" s="297">
        <v>1.920276494175746</v>
      </c>
      <c r="M95" s="297">
        <v>1.932714597588814</v>
      </c>
      <c r="N95" s="297">
        <v>1.995410241304501</v>
      </c>
      <c r="O95" s="297">
        <v>3.6315152133234418</v>
      </c>
      <c r="P95" s="297">
        <v>2.0753383815970592</v>
      </c>
      <c r="Q95" s="297">
        <v>1.352706712270507</v>
      </c>
      <c r="R95" s="297">
        <v>1.093821908513313</v>
      </c>
      <c r="S95" s="297">
        <v>1.192507496749051</v>
      </c>
      <c r="T95" s="297">
        <v>1.633791406641584</v>
      </c>
      <c r="U95" s="297">
        <v>1.190741331308963</v>
      </c>
      <c r="V95" s="297">
        <v>0.2297172934377617</v>
      </c>
      <c r="W95" s="297">
        <v>1.802844361529219E-2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5.9853892151999659</v>
      </c>
      <c r="C97" s="281">
        <v>7.5924081379499633</v>
      </c>
      <c r="D97" s="281">
        <v>7.7227753944000082</v>
      </c>
      <c r="E97" s="281">
        <v>8.8687199208999665</v>
      </c>
      <c r="F97" s="281">
        <v>9.3234626293000282</v>
      </c>
      <c r="G97" s="281">
        <v>8.5222117609000048</v>
      </c>
      <c r="H97" s="281">
        <v>10.940860580800029</v>
      </c>
      <c r="I97" s="281">
        <v>10.851789045550071</v>
      </c>
      <c r="J97" s="281">
        <v>7.388151170119901</v>
      </c>
      <c r="K97" s="281">
        <v>0.5315427561074868</v>
      </c>
      <c r="L97" s="281">
        <v>0.70512117544754283</v>
      </c>
      <c r="M97" s="281">
        <v>2.0724942857950079</v>
      </c>
      <c r="N97" s="281">
        <v>203.1393778767052</v>
      </c>
      <c r="O97" s="281">
        <v>236.51507833482751</v>
      </c>
      <c r="P97" s="281">
        <v>0.56948114540998596</v>
      </c>
      <c r="Q97" s="281">
        <v>8.5201714736791629</v>
      </c>
      <c r="R97" s="281">
        <v>3.406558714788483</v>
      </c>
      <c r="S97" s="281">
        <v>2.7104951858789419</v>
      </c>
      <c r="T97" s="281">
        <v>0.95331656002048781</v>
      </c>
      <c r="U97" s="281">
        <v>0.5273761955234999</v>
      </c>
      <c r="V97" s="281">
        <v>0.50893080540720526</v>
      </c>
      <c r="W97" s="281">
        <v>1.0307057896229259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59.26225296712466</v>
      </c>
      <c r="C99" s="225">
        <f t="shared" si="6"/>
        <v>57.998806804936706</v>
      </c>
      <c r="D99" s="225">
        <f t="shared" si="6"/>
        <v>49.664009894624613</v>
      </c>
      <c r="E99" s="225">
        <f t="shared" si="6"/>
        <v>44.096150943371512</v>
      </c>
      <c r="F99" s="225">
        <f t="shared" si="6"/>
        <v>46.831168922655948</v>
      </c>
      <c r="G99" s="225">
        <f t="shared" si="6"/>
        <v>46.03333234267469</v>
      </c>
      <c r="H99" s="225">
        <f t="shared" si="6"/>
        <v>49.649630520220938</v>
      </c>
      <c r="I99" s="225">
        <f t="shared" si="6"/>
        <v>68.664181041119036</v>
      </c>
      <c r="J99" s="225">
        <f t="shared" si="6"/>
        <v>56.048667080652706</v>
      </c>
      <c r="K99" s="225">
        <f t="shared" si="6"/>
        <v>44.359100772061687</v>
      </c>
      <c r="L99" s="225">
        <f t="shared" si="6"/>
        <v>55.678703348563516</v>
      </c>
      <c r="M99" s="225">
        <f t="shared" si="6"/>
        <v>58.855351983044329</v>
      </c>
      <c r="N99" s="225">
        <f t="shared" si="6"/>
        <v>50.15067147898133</v>
      </c>
      <c r="O99" s="225">
        <f t="shared" si="6"/>
        <v>66.073029605073813</v>
      </c>
      <c r="P99" s="225">
        <f t="shared" si="6"/>
        <v>44.532641745538328</v>
      </c>
      <c r="Q99" s="225">
        <f t="shared" si="6"/>
        <v>55.945891272232473</v>
      </c>
      <c r="R99" s="225">
        <f t="shared" si="6"/>
        <v>46.189806035572722</v>
      </c>
      <c r="S99" s="225">
        <f t="shared" si="6"/>
        <v>55.888902314620545</v>
      </c>
      <c r="T99" s="225">
        <f t="shared" si="6"/>
        <v>53.904542094080405</v>
      </c>
      <c r="U99" s="225">
        <f t="shared" si="6"/>
        <v>54.31082597053701</v>
      </c>
      <c r="V99" s="225">
        <f t="shared" si="6"/>
        <v>17.282756758399621</v>
      </c>
      <c r="W99" s="225">
        <f t="shared" si="6"/>
        <v>14.016416410795099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0.25275047344078461</v>
      </c>
      <c r="C104" s="262">
        <v>0.27198056494890221</v>
      </c>
      <c r="D104" s="262">
        <v>0.1604588996875996</v>
      </c>
      <c r="E104" s="262">
        <v>0.13153727090802211</v>
      </c>
      <c r="F104" s="262">
        <v>0.14544804258421981</v>
      </c>
      <c r="G104" s="262">
        <v>0.13736182849367581</v>
      </c>
      <c r="H104" s="262">
        <v>0.1485634880507084</v>
      </c>
      <c r="I104" s="262">
        <v>0.2445027762325144</v>
      </c>
      <c r="J104" s="262">
        <v>0.19439413295006511</v>
      </c>
      <c r="K104" s="262">
        <v>0.12802162351486551</v>
      </c>
      <c r="L104" s="262">
        <v>0.1717995521263482</v>
      </c>
      <c r="M104" s="262">
        <v>0.19454930015532829</v>
      </c>
      <c r="N104" s="262">
        <v>0.15598755543351189</v>
      </c>
      <c r="O104" s="262">
        <v>0.25272613644171471</v>
      </c>
      <c r="P104" s="262">
        <v>0.1313254006657445</v>
      </c>
      <c r="Q104" s="262">
        <v>0.17859354394482341</v>
      </c>
      <c r="R104" s="262">
        <v>0.13886427716782421</v>
      </c>
      <c r="S104" s="262">
        <v>0.18744418069962271</v>
      </c>
      <c r="T104" s="262">
        <v>0.15578967067017849</v>
      </c>
      <c r="U104" s="262">
        <v>0.11471270369839109</v>
      </c>
      <c r="V104" s="262">
        <v>1.0546699038431331E-2</v>
      </c>
      <c r="W104" s="262">
        <v>2.6079554345244818E-3</v>
      </c>
      <c r="DA104" s="68" t="s">
        <v>1784</v>
      </c>
    </row>
    <row r="105" spans="1:105" ht="12" customHeight="1" x14ac:dyDescent="0.25">
      <c r="A105" s="37" t="s">
        <v>160</v>
      </c>
      <c r="B105" s="228">
        <v>4.8970474534481979E-2</v>
      </c>
      <c r="C105" s="228">
        <v>3.7822802991061319E-2</v>
      </c>
      <c r="D105" s="228">
        <v>3.2438829870321519E-2</v>
      </c>
      <c r="E105" s="228">
        <v>2.2511184386876139E-2</v>
      </c>
      <c r="F105" s="228">
        <v>3.0914266580497771E-2</v>
      </c>
      <c r="G105" s="228">
        <v>2.4451693105180479E-2</v>
      </c>
      <c r="H105" s="228">
        <v>2.483176282901485E-2</v>
      </c>
      <c r="I105" s="228">
        <v>5.8005091107717267E-2</v>
      </c>
      <c r="J105" s="228">
        <v>4.3397655610801812E-2</v>
      </c>
      <c r="K105" s="228">
        <v>9.9459473952945351E-3</v>
      </c>
      <c r="L105" s="228">
        <v>2.2123606480768249E-2</v>
      </c>
      <c r="M105" s="228">
        <v>2.4796043492855021E-2</v>
      </c>
      <c r="N105" s="228">
        <v>9.4100932821357518E-3</v>
      </c>
      <c r="O105" s="228">
        <v>1.5350353520145389E-2</v>
      </c>
      <c r="P105" s="228">
        <v>9.693140831936441E-3</v>
      </c>
      <c r="Q105" s="228">
        <v>1.4176455576827561E-2</v>
      </c>
      <c r="R105" s="228">
        <v>9.8513529310759688E-3</v>
      </c>
      <c r="S105" s="228">
        <v>1.537878311015882E-2</v>
      </c>
      <c r="T105" s="228">
        <v>1.126767800604879E-2</v>
      </c>
      <c r="U105" s="228">
        <v>2.689041501293963E-3</v>
      </c>
      <c r="V105" s="228">
        <v>4.4167830569038749E-5</v>
      </c>
      <c r="W105" s="228">
        <v>7.1978401213753568E-6</v>
      </c>
      <c r="DA105" s="69" t="s">
        <v>1785</v>
      </c>
    </row>
    <row r="106" spans="1:105" ht="12" customHeight="1" x14ac:dyDescent="0.25">
      <c r="A106" s="37" t="s">
        <v>162</v>
      </c>
      <c r="B106" s="228">
        <v>0.20377999890630261</v>
      </c>
      <c r="C106" s="228">
        <v>0.23415776195784091</v>
      </c>
      <c r="D106" s="228">
        <v>0.12802006981727809</v>
      </c>
      <c r="E106" s="228">
        <v>0.109026086521146</v>
      </c>
      <c r="F106" s="228">
        <v>0.114533776003722</v>
      </c>
      <c r="G106" s="228">
        <v>0.1129101353884953</v>
      </c>
      <c r="H106" s="228">
        <v>0.1237317252216935</v>
      </c>
      <c r="I106" s="228">
        <v>0.18649768512479711</v>
      </c>
      <c r="J106" s="228">
        <v>0.1509964773392633</v>
      </c>
      <c r="K106" s="228">
        <v>0.1180756761195709</v>
      </c>
      <c r="L106" s="228">
        <v>0.14967594564558001</v>
      </c>
      <c r="M106" s="228">
        <v>0.16975325666247321</v>
      </c>
      <c r="N106" s="228">
        <v>0.14657746215137621</v>
      </c>
      <c r="O106" s="228">
        <v>0.2373757829215693</v>
      </c>
      <c r="P106" s="228">
        <v>0.121632259833808</v>
      </c>
      <c r="Q106" s="228">
        <v>0.16441708836799579</v>
      </c>
      <c r="R106" s="228">
        <v>0.12901292423674829</v>
      </c>
      <c r="S106" s="228">
        <v>0.17206539758946379</v>
      </c>
      <c r="T106" s="228">
        <v>0.14452199266412971</v>
      </c>
      <c r="U106" s="228">
        <v>0.1120236621970972</v>
      </c>
      <c r="V106" s="228">
        <v>1.0502531207862291E-2</v>
      </c>
      <c r="W106" s="228">
        <v>2.600757594403107E-3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47.635434524528719</v>
      </c>
      <c r="C110" s="263">
        <f t="shared" si="7"/>
        <v>46.508304267580591</v>
      </c>
      <c r="D110" s="263">
        <f t="shared" si="7"/>
        <v>37.611295508657108</v>
      </c>
      <c r="E110" s="263">
        <f t="shared" si="7"/>
        <v>32.322472956767037</v>
      </c>
      <c r="F110" s="263">
        <f t="shared" si="7"/>
        <v>34.571093921492277</v>
      </c>
      <c r="G110" s="263">
        <f t="shared" si="7"/>
        <v>34.867295843398843</v>
      </c>
      <c r="H110" s="263">
        <f t="shared" si="7"/>
        <v>37.078558113050001</v>
      </c>
      <c r="I110" s="263">
        <f t="shared" si="7"/>
        <v>53.41616092217285</v>
      </c>
      <c r="J110" s="263">
        <f t="shared" si="7"/>
        <v>43.536251522821573</v>
      </c>
      <c r="K110" s="263">
        <f t="shared" si="7"/>
        <v>33.752217549286932</v>
      </c>
      <c r="L110" s="263">
        <f t="shared" si="7"/>
        <v>42.310774885330822</v>
      </c>
      <c r="M110" s="263">
        <f t="shared" si="7"/>
        <v>44.112769059526947</v>
      </c>
      <c r="N110" s="263">
        <f t="shared" si="7"/>
        <v>37.094456855161809</v>
      </c>
      <c r="O110" s="263">
        <f t="shared" si="7"/>
        <v>50.216213772327272</v>
      </c>
      <c r="P110" s="263">
        <f t="shared" si="7"/>
        <v>33.835800573363201</v>
      </c>
      <c r="Q110" s="263">
        <f t="shared" si="7"/>
        <v>42.22503954838669</v>
      </c>
      <c r="R110" s="263">
        <f t="shared" si="7"/>
        <v>33.85496241422549</v>
      </c>
      <c r="S110" s="263">
        <f t="shared" si="7"/>
        <v>42.38021293545944</v>
      </c>
      <c r="T110" s="263">
        <f t="shared" si="7"/>
        <v>40.750478472602808</v>
      </c>
      <c r="U110" s="263">
        <f t="shared" si="7"/>
        <v>40.415923317202797</v>
      </c>
      <c r="V110" s="263">
        <f t="shared" si="7"/>
        <v>7.6038230229734456</v>
      </c>
      <c r="W110" s="263">
        <f t="shared" si="7"/>
        <v>2.7395311425362481</v>
      </c>
      <c r="DA110" s="70"/>
    </row>
    <row r="111" spans="1:105" ht="12" customHeight="1" x14ac:dyDescent="0.25">
      <c r="A111" s="60" t="s">
        <v>1556</v>
      </c>
      <c r="B111" s="264">
        <v>47.635434524528719</v>
      </c>
      <c r="C111" s="264">
        <v>46.508304267580591</v>
      </c>
      <c r="D111" s="264">
        <v>37.611295508657108</v>
      </c>
      <c r="E111" s="264">
        <v>32.322472956767037</v>
      </c>
      <c r="F111" s="264">
        <v>34.571093921492277</v>
      </c>
      <c r="G111" s="264">
        <v>34.867295843398843</v>
      </c>
      <c r="H111" s="264">
        <v>37.078558113050001</v>
      </c>
      <c r="I111" s="264">
        <v>53.41616092217285</v>
      </c>
      <c r="J111" s="264">
        <v>43.536251522821573</v>
      </c>
      <c r="K111" s="264">
        <v>33.752217549286932</v>
      </c>
      <c r="L111" s="264">
        <v>42.310774885330822</v>
      </c>
      <c r="M111" s="264">
        <v>44.112769059526947</v>
      </c>
      <c r="N111" s="264">
        <v>37.094456855161809</v>
      </c>
      <c r="O111" s="264">
        <v>50.216213772327272</v>
      </c>
      <c r="P111" s="264">
        <v>33.835800573363201</v>
      </c>
      <c r="Q111" s="264">
        <v>42.22503954838669</v>
      </c>
      <c r="R111" s="264">
        <v>33.85496241422549</v>
      </c>
      <c r="S111" s="264">
        <v>42.38021293545944</v>
      </c>
      <c r="T111" s="264">
        <v>40.750478472602808</v>
      </c>
      <c r="U111" s="264">
        <v>40.415923317202797</v>
      </c>
      <c r="V111" s="264">
        <v>7.6038230229734456</v>
      </c>
      <c r="W111" s="264">
        <v>2.7395311425362481</v>
      </c>
      <c r="DA111" s="72" t="s">
        <v>1790</v>
      </c>
    </row>
    <row r="112" spans="1:105" ht="12" customHeight="1" x14ac:dyDescent="0.25">
      <c r="A112" s="59" t="s">
        <v>30</v>
      </c>
      <c r="B112" s="232">
        <v>41.132965757630537</v>
      </c>
      <c r="C112" s="232">
        <v>39.318809427106338</v>
      </c>
      <c r="D112" s="232">
        <v>31.397980233356169</v>
      </c>
      <c r="E112" s="232">
        <v>24.955693207715949</v>
      </c>
      <c r="F112" s="232">
        <v>27.45150021647256</v>
      </c>
      <c r="G112" s="232">
        <v>29.571567210269141</v>
      </c>
      <c r="H112" s="232">
        <v>31.679443046086561</v>
      </c>
      <c r="I112" s="232">
        <v>48.310902706290697</v>
      </c>
      <c r="J112" s="232">
        <v>39.802448923110802</v>
      </c>
      <c r="K112" s="232">
        <v>30.15141262478442</v>
      </c>
      <c r="L112" s="232">
        <v>36.247647352933477</v>
      </c>
      <c r="M112" s="232">
        <v>38.698512901310821</v>
      </c>
      <c r="N112" s="232">
        <v>31.57444229980549</v>
      </c>
      <c r="O112" s="232">
        <v>42.255839507550988</v>
      </c>
      <c r="P112" s="232">
        <v>29.886091063362748</v>
      </c>
      <c r="Q112" s="232">
        <v>31.968119031222969</v>
      </c>
      <c r="R112" s="232">
        <v>23.0885432357911</v>
      </c>
      <c r="S112" s="232">
        <v>34.257791101130117</v>
      </c>
      <c r="T112" s="232">
        <v>33.320952357625913</v>
      </c>
      <c r="U112" s="232">
        <v>35.625524977833322</v>
      </c>
      <c r="V112" s="232">
        <v>4.098969824857301</v>
      </c>
      <c r="W112" s="232">
        <v>0</v>
      </c>
      <c r="DA112" s="71" t="s">
        <v>1791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1792</v>
      </c>
    </row>
    <row r="114" spans="1:105" ht="12" customHeight="1" x14ac:dyDescent="0.25">
      <c r="A114" s="59" t="s">
        <v>160</v>
      </c>
      <c r="B114" s="297">
        <v>1.053397979231625</v>
      </c>
      <c r="C114" s="297">
        <v>0.75212839188213199</v>
      </c>
      <c r="D114" s="297">
        <v>1.107210163409053</v>
      </c>
      <c r="E114" s="297">
        <v>1.0776121561091281</v>
      </c>
      <c r="F114" s="297">
        <v>1.3687302129916319</v>
      </c>
      <c r="G114" s="297">
        <v>0.8430373939364747</v>
      </c>
      <c r="H114" s="297">
        <v>0.90243939872787282</v>
      </c>
      <c r="I114" s="297">
        <v>1.211155850676537</v>
      </c>
      <c r="J114" s="297">
        <v>0.78887835882828616</v>
      </c>
      <c r="K114" s="297">
        <v>0.27974505694079771</v>
      </c>
      <c r="L114" s="297">
        <v>0.73351602983108322</v>
      </c>
      <c r="M114" s="297">
        <v>0.64897024273879733</v>
      </c>
      <c r="N114" s="297">
        <v>0.3142787197613891</v>
      </c>
      <c r="O114" s="297">
        <v>0.45573106709992312</v>
      </c>
      <c r="P114" s="297">
        <v>0.29152845018244472</v>
      </c>
      <c r="Q114" s="297">
        <v>0.8141771245188254</v>
      </c>
      <c r="R114" s="297">
        <v>0.76379467271110268</v>
      </c>
      <c r="S114" s="297">
        <v>0.66640086266290011</v>
      </c>
      <c r="T114" s="297">
        <v>0.53734954083265163</v>
      </c>
      <c r="U114" s="297">
        <v>0.1122942754114067</v>
      </c>
      <c r="V114" s="297">
        <v>1.46777452982836E-2</v>
      </c>
      <c r="W114" s="297">
        <v>7.5609831788019232E-3</v>
      </c>
      <c r="DA114" s="122" t="s">
        <v>1793</v>
      </c>
    </row>
    <row r="115" spans="1:105" ht="12" customHeight="1" x14ac:dyDescent="0.25">
      <c r="A115" s="59" t="s">
        <v>70</v>
      </c>
      <c r="B115" s="297">
        <v>1.0655837764355269</v>
      </c>
      <c r="C115" s="297">
        <v>1.7810034342039101</v>
      </c>
      <c r="D115" s="297">
        <v>0.73649242892299971</v>
      </c>
      <c r="E115" s="297">
        <v>1.07008030952533</v>
      </c>
      <c r="F115" s="297">
        <v>0.67987663176707858</v>
      </c>
      <c r="G115" s="297">
        <v>0.55981290649549686</v>
      </c>
      <c r="H115" s="297">
        <v>0</v>
      </c>
      <c r="I115" s="297">
        <v>0</v>
      </c>
      <c r="J115" s="297">
        <v>0.2001249756751276</v>
      </c>
      <c r="K115" s="297">
        <v>0</v>
      </c>
      <c r="L115" s="297">
        <v>0.36705236888261972</v>
      </c>
      <c r="M115" s="297">
        <v>0.32244759678787449</v>
      </c>
      <c r="N115" s="297">
        <v>0.31033514511924593</v>
      </c>
      <c r="O115" s="297">
        <v>0.45727984460733562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1794</v>
      </c>
    </row>
    <row r="116" spans="1:105" ht="12" customHeight="1" x14ac:dyDescent="0.25">
      <c r="A116" s="59" t="s">
        <v>162</v>
      </c>
      <c r="B116" s="297">
        <v>4.3834870112310336</v>
      </c>
      <c r="C116" s="297">
        <v>4.656363014388214</v>
      </c>
      <c r="D116" s="297">
        <v>4.3696126829688859</v>
      </c>
      <c r="E116" s="297">
        <v>5.2190872834166342</v>
      </c>
      <c r="F116" s="297">
        <v>5.0709868602610113</v>
      </c>
      <c r="G116" s="297">
        <v>3.892878332697733</v>
      </c>
      <c r="H116" s="297">
        <v>4.496675668235568</v>
      </c>
      <c r="I116" s="297">
        <v>3.894102365205609</v>
      </c>
      <c r="J116" s="297">
        <v>2.7447992652073521</v>
      </c>
      <c r="K116" s="297">
        <v>3.3210598675617029</v>
      </c>
      <c r="L116" s="297">
        <v>4.9625591336836301</v>
      </c>
      <c r="M116" s="297">
        <v>4.4428383186894571</v>
      </c>
      <c r="N116" s="297">
        <v>4.8954006904756859</v>
      </c>
      <c r="O116" s="297">
        <v>7.0473633530690156</v>
      </c>
      <c r="P116" s="297">
        <v>3.6581810598180078</v>
      </c>
      <c r="Q116" s="297">
        <v>9.4427433926449034</v>
      </c>
      <c r="R116" s="297">
        <v>10.00262450572329</v>
      </c>
      <c r="S116" s="297">
        <v>7.4560209716664234</v>
      </c>
      <c r="T116" s="297">
        <v>6.8921765741442496</v>
      </c>
      <c r="U116" s="297">
        <v>4.6781040639580764</v>
      </c>
      <c r="V116" s="297">
        <v>3.4901754528178621</v>
      </c>
      <c r="W116" s="297">
        <v>2.7319701593574459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3.9835349260303139</v>
      </c>
      <c r="C119" s="263">
        <f t="shared" si="8"/>
        <v>3.8892781445071729</v>
      </c>
      <c r="D119" s="263">
        <f t="shared" si="8"/>
        <v>3.1452617314707911</v>
      </c>
      <c r="E119" s="263">
        <f t="shared" si="8"/>
        <v>2.7029815347365238</v>
      </c>
      <c r="F119" s="263">
        <f t="shared" si="8"/>
        <v>2.8910234879126731</v>
      </c>
      <c r="G119" s="263">
        <f t="shared" si="8"/>
        <v>2.9157935086514271</v>
      </c>
      <c r="H119" s="263">
        <f t="shared" si="8"/>
        <v>3.100711323922591</v>
      </c>
      <c r="I119" s="263">
        <f t="shared" si="8"/>
        <v>4.4669508060929433</v>
      </c>
      <c r="J119" s="263">
        <f t="shared" si="8"/>
        <v>3.6407388789598949</v>
      </c>
      <c r="K119" s="263">
        <f t="shared" si="8"/>
        <v>2.8225445780141749</v>
      </c>
      <c r="L119" s="263">
        <f t="shared" si="8"/>
        <v>3.5382578365341182</v>
      </c>
      <c r="M119" s="263">
        <f t="shared" si="8"/>
        <v>3.6889504207639749</v>
      </c>
      <c r="N119" s="263">
        <f t="shared" si="8"/>
        <v>3.102040863478901</v>
      </c>
      <c r="O119" s="263">
        <f t="shared" si="8"/>
        <v>4.1993537670379677</v>
      </c>
      <c r="P119" s="263">
        <f t="shared" si="8"/>
        <v>2.8295342465026541</v>
      </c>
      <c r="Q119" s="263">
        <f t="shared" si="8"/>
        <v>3.5310881799009639</v>
      </c>
      <c r="R119" s="263">
        <f t="shared" si="8"/>
        <v>2.8311366641794069</v>
      </c>
      <c r="S119" s="263">
        <f t="shared" si="8"/>
        <v>3.5440646251284438</v>
      </c>
      <c r="T119" s="263">
        <f t="shared" si="8"/>
        <v>3.4077773377814218</v>
      </c>
      <c r="U119" s="263">
        <f t="shared" si="8"/>
        <v>3.379800010409018</v>
      </c>
      <c r="V119" s="263">
        <f t="shared" si="8"/>
        <v>0.63587316638774372</v>
      </c>
      <c r="W119" s="263">
        <f t="shared" si="8"/>
        <v>0.22909454056982481</v>
      </c>
      <c r="DA119" s="70"/>
    </row>
    <row r="120" spans="1:105" ht="12" customHeight="1" x14ac:dyDescent="0.25">
      <c r="A120" s="60" t="s">
        <v>1568</v>
      </c>
      <c r="B120" s="264">
        <v>3.9835349260303139</v>
      </c>
      <c r="C120" s="264">
        <v>3.8892781445071729</v>
      </c>
      <c r="D120" s="264">
        <v>3.1452617314707911</v>
      </c>
      <c r="E120" s="264">
        <v>2.7029815347365238</v>
      </c>
      <c r="F120" s="264">
        <v>2.8910234879126731</v>
      </c>
      <c r="G120" s="264">
        <v>2.9157935086514271</v>
      </c>
      <c r="H120" s="264">
        <v>3.100711323922591</v>
      </c>
      <c r="I120" s="264">
        <v>4.4669508060929433</v>
      </c>
      <c r="J120" s="264">
        <v>3.6407388789598949</v>
      </c>
      <c r="K120" s="264">
        <v>2.8225445780141749</v>
      </c>
      <c r="L120" s="264">
        <v>3.5382578365341182</v>
      </c>
      <c r="M120" s="264">
        <v>3.6889504207639749</v>
      </c>
      <c r="N120" s="264">
        <v>3.102040863478901</v>
      </c>
      <c r="O120" s="264">
        <v>4.1993537670379677</v>
      </c>
      <c r="P120" s="264">
        <v>2.8295342465026541</v>
      </c>
      <c r="Q120" s="264">
        <v>3.5310881799009639</v>
      </c>
      <c r="R120" s="264">
        <v>2.8311366641794069</v>
      </c>
      <c r="S120" s="264">
        <v>3.5440646251284438</v>
      </c>
      <c r="T120" s="264">
        <v>3.4077773377814218</v>
      </c>
      <c r="U120" s="264">
        <v>3.379800010409018</v>
      </c>
      <c r="V120" s="264">
        <v>0.63587316638774372</v>
      </c>
      <c r="W120" s="264">
        <v>0.22909454056982481</v>
      </c>
      <c r="DA120" s="72" t="s">
        <v>1798</v>
      </c>
    </row>
    <row r="121" spans="1:105" ht="12" customHeight="1" x14ac:dyDescent="0.25">
      <c r="A121" s="59" t="s">
        <v>30</v>
      </c>
      <c r="B121" s="232">
        <v>3.4397630113431039</v>
      </c>
      <c r="C121" s="232">
        <v>3.2880533612463712</v>
      </c>
      <c r="D121" s="232">
        <v>2.625670409324794</v>
      </c>
      <c r="E121" s="232">
        <v>2.0869312201832488</v>
      </c>
      <c r="F121" s="232">
        <v>2.2956442189676669</v>
      </c>
      <c r="G121" s="232">
        <v>2.4729357877254592</v>
      </c>
      <c r="H121" s="232">
        <v>2.6492078653400819</v>
      </c>
      <c r="I121" s="232">
        <v>4.0400212606324581</v>
      </c>
      <c r="J121" s="232">
        <v>3.3284979345597399</v>
      </c>
      <c r="K121" s="232">
        <v>2.5214256248283569</v>
      </c>
      <c r="L121" s="232">
        <v>3.0312260328493221</v>
      </c>
      <c r="M121" s="232">
        <v>3.2361807815236152</v>
      </c>
      <c r="N121" s="232">
        <v>2.640427130069273</v>
      </c>
      <c r="O121" s="232">
        <v>3.5336638405257901</v>
      </c>
      <c r="P121" s="232">
        <v>2.4992379883115139</v>
      </c>
      <c r="Q121" s="232">
        <v>2.6733485261858432</v>
      </c>
      <c r="R121" s="232">
        <v>1.9307899526680079</v>
      </c>
      <c r="S121" s="232">
        <v>2.864823396745376</v>
      </c>
      <c r="T121" s="232">
        <v>2.7864798297755868</v>
      </c>
      <c r="U121" s="232">
        <v>2.9792007656461772</v>
      </c>
      <c r="V121" s="232">
        <v>0.3427782200591768</v>
      </c>
      <c r="W121" s="232">
        <v>0</v>
      </c>
      <c r="DA121" s="71" t="s">
        <v>1799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1800</v>
      </c>
    </row>
    <row r="123" spans="1:105" ht="12" customHeight="1" x14ac:dyDescent="0.25">
      <c r="A123" s="59" t="s">
        <v>160</v>
      </c>
      <c r="B123" s="297">
        <v>8.809088618931725E-2</v>
      </c>
      <c r="C123" s="297">
        <v>6.2897079617877799E-2</v>
      </c>
      <c r="D123" s="297">
        <v>9.2590954620652283E-2</v>
      </c>
      <c r="E123" s="297">
        <v>9.0115807768377035E-2</v>
      </c>
      <c r="F123" s="297">
        <v>0.1144606879770878</v>
      </c>
      <c r="G123" s="297">
        <v>7.0499386354212087E-2</v>
      </c>
      <c r="H123" s="297">
        <v>7.5466906082428439E-2</v>
      </c>
      <c r="I123" s="297">
        <v>0.101283460100518</v>
      </c>
      <c r="J123" s="297">
        <v>6.5970312355685234E-2</v>
      </c>
      <c r="K123" s="297">
        <v>2.3393807904369721E-2</v>
      </c>
      <c r="L123" s="297">
        <v>6.1340612357185659E-2</v>
      </c>
      <c r="M123" s="297">
        <v>5.4270432372631877E-2</v>
      </c>
      <c r="N123" s="297">
        <v>2.6281701199407141E-2</v>
      </c>
      <c r="O123" s="297">
        <v>3.8110718224577143E-2</v>
      </c>
      <c r="P123" s="297">
        <v>2.4379199535490049E-2</v>
      </c>
      <c r="Q123" s="297">
        <v>6.8085933168629167E-2</v>
      </c>
      <c r="R123" s="297">
        <v>6.3872677670104072E-2</v>
      </c>
      <c r="S123" s="297">
        <v>5.5728075909278307E-2</v>
      </c>
      <c r="T123" s="297">
        <v>4.4936100295064903E-2</v>
      </c>
      <c r="U123" s="297">
        <v>9.3906599689830596E-3</v>
      </c>
      <c r="V123" s="297">
        <v>1.2274331412046339E-3</v>
      </c>
      <c r="W123" s="297">
        <v>6.322906648909834E-4</v>
      </c>
      <c r="DA123" s="122" t="s">
        <v>1801</v>
      </c>
    </row>
    <row r="124" spans="1:105" ht="12" customHeight="1" x14ac:dyDescent="0.25">
      <c r="A124" s="59" t="s">
        <v>70</v>
      </c>
      <c r="B124" s="297">
        <v>8.9109929035211144E-2</v>
      </c>
      <c r="C124" s="297">
        <v>0.1489372240296867</v>
      </c>
      <c r="D124" s="297">
        <v>6.1589515087995171E-2</v>
      </c>
      <c r="E124" s="297">
        <v>8.9485953664524803E-2</v>
      </c>
      <c r="F124" s="297">
        <v>5.6854993243347633E-2</v>
      </c>
      <c r="G124" s="297">
        <v>4.6814609488217272E-2</v>
      </c>
      <c r="H124" s="297">
        <v>0</v>
      </c>
      <c r="I124" s="297">
        <v>0</v>
      </c>
      <c r="J124" s="297">
        <v>1.6735542314877731E-2</v>
      </c>
      <c r="K124" s="297">
        <v>0</v>
      </c>
      <c r="L124" s="297">
        <v>3.0694921663266681E-2</v>
      </c>
      <c r="M124" s="297">
        <v>2.6964827264410181E-2</v>
      </c>
      <c r="N124" s="297">
        <v>2.595191797233706E-2</v>
      </c>
      <c r="O124" s="297">
        <v>3.8240235449622101E-2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1802</v>
      </c>
    </row>
    <row r="125" spans="1:105" ht="12" customHeight="1" x14ac:dyDescent="0.25">
      <c r="A125" s="59" t="s">
        <v>162</v>
      </c>
      <c r="B125" s="297">
        <v>0.36657109946268118</v>
      </c>
      <c r="C125" s="297">
        <v>0.38939047961323819</v>
      </c>
      <c r="D125" s="297">
        <v>0.36541085243734928</v>
      </c>
      <c r="E125" s="297">
        <v>0.43644855312037328</v>
      </c>
      <c r="F125" s="297">
        <v>0.42406358772457098</v>
      </c>
      <c r="G125" s="297">
        <v>0.32554372508353852</v>
      </c>
      <c r="H125" s="297">
        <v>0.37603655250008039</v>
      </c>
      <c r="I125" s="297">
        <v>0.32564608535996692</v>
      </c>
      <c r="J125" s="297">
        <v>0.2295350897295925</v>
      </c>
      <c r="K125" s="297">
        <v>0.27772514528144832</v>
      </c>
      <c r="L125" s="297">
        <v>0.41499626966434322</v>
      </c>
      <c r="M125" s="297">
        <v>0.37153437960331792</v>
      </c>
      <c r="N125" s="297">
        <v>0.40938011423788401</v>
      </c>
      <c r="O125" s="297">
        <v>0.5893389728379782</v>
      </c>
      <c r="P125" s="297">
        <v>0.30591705865565</v>
      </c>
      <c r="Q125" s="297">
        <v>0.78965372054649263</v>
      </c>
      <c r="R125" s="297">
        <v>0.83647403384129515</v>
      </c>
      <c r="S125" s="297">
        <v>0.62351315247378913</v>
      </c>
      <c r="T125" s="297">
        <v>0.57636140771076971</v>
      </c>
      <c r="U125" s="297">
        <v>0.39120858479385762</v>
      </c>
      <c r="V125" s="297">
        <v>0.29186751318736232</v>
      </c>
      <c r="W125" s="297">
        <v>0.2284622499049338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7.3905330431248402</v>
      </c>
      <c r="C128" s="281">
        <v>7.32924382790004</v>
      </c>
      <c r="D128" s="281">
        <v>8.7469937548091199</v>
      </c>
      <c r="E128" s="281">
        <v>8.9391591809599298</v>
      </c>
      <c r="F128" s="281">
        <v>9.2236034706667702</v>
      </c>
      <c r="G128" s="281">
        <v>8.1128811621307495</v>
      </c>
      <c r="H128" s="281">
        <v>9.3217975951976406</v>
      </c>
      <c r="I128" s="281">
        <v>10.53656653662072</v>
      </c>
      <c r="J128" s="281">
        <v>8.6772825459211695</v>
      </c>
      <c r="K128" s="281">
        <v>7.6563170212457097</v>
      </c>
      <c r="L128" s="281">
        <v>9.6578710745722294</v>
      </c>
      <c r="M128" s="281">
        <v>10.859083202598081</v>
      </c>
      <c r="N128" s="281">
        <v>9.7981862049071093</v>
      </c>
      <c r="O128" s="281">
        <v>11.404735929266851</v>
      </c>
      <c r="P128" s="281">
        <v>7.7359815250067303</v>
      </c>
      <c r="Q128" s="281">
        <v>10.01117</v>
      </c>
      <c r="R128" s="281">
        <v>9.3648426800000006</v>
      </c>
      <c r="S128" s="281">
        <v>9.7771805733330392</v>
      </c>
      <c r="T128" s="281">
        <v>9.5904966130259997</v>
      </c>
      <c r="U128" s="281">
        <v>10.4003899392268</v>
      </c>
      <c r="V128" s="281">
        <v>9.0325138700000007</v>
      </c>
      <c r="W128" s="281">
        <v>11.045182772254501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1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4.8809874640022804E-4</v>
      </c>
      <c r="C137" s="270">
        <f t="shared" si="14"/>
        <v>6.052876573798755E-4</v>
      </c>
      <c r="D137" s="270">
        <f t="shared" si="14"/>
        <v>4.5458589975822748E-4</v>
      </c>
      <c r="E137" s="270">
        <f t="shared" si="14"/>
        <v>3.9906044325421888E-4</v>
      </c>
      <c r="F137" s="270">
        <f t="shared" si="14"/>
        <v>4.6061883991734703E-4</v>
      </c>
      <c r="G137" s="270">
        <f t="shared" si="14"/>
        <v>5.30660878693714E-4</v>
      </c>
      <c r="H137" s="270">
        <f t="shared" si="14"/>
        <v>4.5966906177229047E-4</v>
      </c>
      <c r="I137" s="270">
        <f t="shared" si="14"/>
        <v>5.8760916970692235E-4</v>
      </c>
      <c r="J137" s="270">
        <f t="shared" si="14"/>
        <v>4.993899254439419E-4</v>
      </c>
      <c r="K137" s="270">
        <f t="shared" si="14"/>
        <v>3.5499155863704751E-4</v>
      </c>
      <c r="L137" s="270">
        <f t="shared" si="14"/>
        <v>3.6485530445627684E-4</v>
      </c>
      <c r="M137" s="270">
        <f t="shared" si="14"/>
        <v>3.7031290749610786E-4</v>
      </c>
      <c r="N137" s="270">
        <f t="shared" si="14"/>
        <v>3.5287581664547726E-4</v>
      </c>
      <c r="O137" s="270">
        <f t="shared" si="14"/>
        <v>3.5390058014807366E-4</v>
      </c>
      <c r="P137" s="270">
        <f t="shared" si="14"/>
        <v>3.0318449889069011E-4</v>
      </c>
      <c r="Q137" s="270">
        <f t="shared" si="14"/>
        <v>4.1429527104006443E-4</v>
      </c>
      <c r="R137" s="270">
        <f t="shared" si="14"/>
        <v>4.1524395967793573E-4</v>
      </c>
      <c r="S137" s="270">
        <f t="shared" si="14"/>
        <v>4.2561110392245425E-4</v>
      </c>
      <c r="T137" s="270">
        <f t="shared" si="14"/>
        <v>4.1931057516023741E-4</v>
      </c>
      <c r="U137" s="270">
        <f t="shared" si="14"/>
        <v>2.4198358965260732E-4</v>
      </c>
      <c r="V137" s="270">
        <f t="shared" si="14"/>
        <v>2.0165167256606692E-4</v>
      </c>
      <c r="W137" s="270">
        <f t="shared" si="14"/>
        <v>1.4217480794801387E-4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3.7029155219283259E-2</v>
      </c>
      <c r="C139" s="271">
        <f t="shared" si="16"/>
        <v>4.1674977481812946E-2</v>
      </c>
      <c r="D139" s="271">
        <f t="shared" si="16"/>
        <v>4.270876911072654E-2</v>
      </c>
      <c r="E139" s="271">
        <f t="shared" si="16"/>
        <v>3.9393716978060975E-2</v>
      </c>
      <c r="F139" s="271">
        <f t="shared" si="16"/>
        <v>4.4093194793433696E-2</v>
      </c>
      <c r="G139" s="271">
        <f t="shared" si="16"/>
        <v>5.4232612686911999E-2</v>
      </c>
      <c r="H139" s="271">
        <f t="shared" si="16"/>
        <v>4.6126553663983223E-2</v>
      </c>
      <c r="I139" s="271">
        <f t="shared" si="16"/>
        <v>5.172226587286359E-2</v>
      </c>
      <c r="J139" s="271">
        <f t="shared" si="16"/>
        <v>4.5076284556759459E-2</v>
      </c>
      <c r="K139" s="271">
        <f t="shared" si="16"/>
        <v>3.7747528938644311E-2</v>
      </c>
      <c r="L139" s="271">
        <f t="shared" si="16"/>
        <v>3.62887707571974E-2</v>
      </c>
      <c r="M139" s="271">
        <f t="shared" si="16"/>
        <v>3.3950637110184499E-2</v>
      </c>
      <c r="N139" s="271">
        <f t="shared" si="16"/>
        <v>3.3914114374422197E-2</v>
      </c>
      <c r="O139" s="271">
        <f t="shared" si="16"/>
        <v>5.1648042067618416E-2</v>
      </c>
      <c r="P139" s="271">
        <f t="shared" si="16"/>
        <v>4.2170080769349555E-2</v>
      </c>
      <c r="Q139" s="271">
        <f t="shared" si="16"/>
        <v>5.5847364341367084E-2</v>
      </c>
      <c r="R139" s="271">
        <f t="shared" si="16"/>
        <v>5.7348288927475781E-2</v>
      </c>
      <c r="S139" s="271">
        <f t="shared" si="16"/>
        <v>5.000800816648597E-2</v>
      </c>
      <c r="T139" s="271">
        <f t="shared" si="16"/>
        <v>4.036864461310774E-2</v>
      </c>
      <c r="U139" s="271">
        <f t="shared" si="16"/>
        <v>4.2264204477921168E-2</v>
      </c>
      <c r="V139" s="271">
        <f t="shared" si="16"/>
        <v>7.1164270204730248E-2</v>
      </c>
      <c r="W139" s="271">
        <f t="shared" si="16"/>
        <v>5.9847200647898495E-2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0.20300712018772557</v>
      </c>
      <c r="C140" s="271">
        <f t="shared" si="17"/>
        <v>0.22847718540620057</v>
      </c>
      <c r="D140" s="271">
        <f t="shared" si="17"/>
        <v>0.23414480218592756</v>
      </c>
      <c r="E140" s="271">
        <f t="shared" si="17"/>
        <v>0.21597049648709934</v>
      </c>
      <c r="F140" s="271">
        <f t="shared" si="17"/>
        <v>0.24173472070542831</v>
      </c>
      <c r="G140" s="271">
        <f t="shared" si="17"/>
        <v>0.29732264904852507</v>
      </c>
      <c r="H140" s="271">
        <f t="shared" si="17"/>
        <v>0.25288232388929627</v>
      </c>
      <c r="I140" s="271">
        <f t="shared" si="17"/>
        <v>0.283560026747949</v>
      </c>
      <c r="J140" s="271">
        <f t="shared" si="17"/>
        <v>0.2471243716590332</v>
      </c>
      <c r="K140" s="271">
        <f t="shared" si="17"/>
        <v>0.20694550277092014</v>
      </c>
      <c r="L140" s="271">
        <f t="shared" si="17"/>
        <v>0.19894806681235946</v>
      </c>
      <c r="M140" s="271">
        <f t="shared" si="17"/>
        <v>0.18612957890780876</v>
      </c>
      <c r="N140" s="271">
        <f t="shared" si="17"/>
        <v>0.18592934816085874</v>
      </c>
      <c r="O140" s="271">
        <f t="shared" si="17"/>
        <v>0.28315310520564085</v>
      </c>
      <c r="P140" s="271">
        <f t="shared" si="17"/>
        <v>0.23119151934125978</v>
      </c>
      <c r="Q140" s="271">
        <f t="shared" si="17"/>
        <v>0.30617529721854303</v>
      </c>
      <c r="R140" s="271">
        <f t="shared" si="17"/>
        <v>0.31440390454270362</v>
      </c>
      <c r="S140" s="271">
        <f t="shared" si="17"/>
        <v>0.27416185068450727</v>
      </c>
      <c r="T140" s="271">
        <f t="shared" si="17"/>
        <v>0.22131539972375791</v>
      </c>
      <c r="U140" s="271">
        <f t="shared" si="17"/>
        <v>0.23170753929649132</v>
      </c>
      <c r="V140" s="271">
        <f t="shared" si="17"/>
        <v>0.39014807302436444</v>
      </c>
      <c r="W140" s="271">
        <f t="shared" si="17"/>
        <v>0.3281038355555016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1.6714148057715122E-2</v>
      </c>
      <c r="C141" s="271">
        <f t="shared" si="18"/>
        <v>1.9142118631248699E-2</v>
      </c>
      <c r="D141" s="271">
        <f t="shared" si="18"/>
        <v>1.8535814898498967E-2</v>
      </c>
      <c r="E141" s="271">
        <f t="shared" si="18"/>
        <v>1.5368675221491355E-2</v>
      </c>
      <c r="F141" s="271">
        <f t="shared" si="18"/>
        <v>1.5641213323103798E-2</v>
      </c>
      <c r="G141" s="271">
        <f t="shared" si="18"/>
        <v>1.963643150391187E-2</v>
      </c>
      <c r="H141" s="271">
        <f t="shared" si="18"/>
        <v>1.6883778532240698E-2</v>
      </c>
      <c r="I141" s="271">
        <f t="shared" si="18"/>
        <v>2.0768001747506669E-2</v>
      </c>
      <c r="J141" s="271">
        <f t="shared" si="18"/>
        <v>1.7322981750840613E-2</v>
      </c>
      <c r="K141" s="271">
        <f t="shared" si="18"/>
        <v>1.5637852709439515E-2</v>
      </c>
      <c r="L141" s="271">
        <f t="shared" si="18"/>
        <v>1.5735292173076579E-2</v>
      </c>
      <c r="M141" s="271">
        <f t="shared" si="18"/>
        <v>1.464611474653413E-2</v>
      </c>
      <c r="N141" s="271">
        <f t="shared" si="18"/>
        <v>1.4258084849997263E-2</v>
      </c>
      <c r="O141" s="271">
        <f t="shared" si="18"/>
        <v>2.3457546114121496E-2</v>
      </c>
      <c r="P141" s="271">
        <f t="shared" si="18"/>
        <v>1.8371831322730854E-2</v>
      </c>
      <c r="Q141" s="271">
        <f t="shared" si="18"/>
        <v>2.2174674846747375E-2</v>
      </c>
      <c r="R141" s="271">
        <f t="shared" si="18"/>
        <v>2.0264149815246501E-2</v>
      </c>
      <c r="S141" s="271">
        <f t="shared" si="18"/>
        <v>1.9968298104775815E-2</v>
      </c>
      <c r="T141" s="271">
        <f t="shared" si="18"/>
        <v>1.5234377622114973E-2</v>
      </c>
      <c r="U141" s="271">
        <f t="shared" si="18"/>
        <v>1.588815753138928E-2</v>
      </c>
      <c r="V141" s="271">
        <f t="shared" si="18"/>
        <v>1.7807746761883115E-2</v>
      </c>
      <c r="W141" s="271">
        <f t="shared" si="18"/>
        <v>1.2046913621133271E-2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1.6714148057715122E-2</v>
      </c>
      <c r="C143" s="329">
        <f t="shared" si="20"/>
        <v>1.9142118631248699E-2</v>
      </c>
      <c r="D143" s="329">
        <f t="shared" si="20"/>
        <v>1.8535814898498967E-2</v>
      </c>
      <c r="E143" s="329">
        <f t="shared" si="20"/>
        <v>1.5368675221491355E-2</v>
      </c>
      <c r="F143" s="329">
        <f t="shared" si="20"/>
        <v>1.5641213323103798E-2</v>
      </c>
      <c r="G143" s="329">
        <f t="shared" si="20"/>
        <v>1.963643150391187E-2</v>
      </c>
      <c r="H143" s="329">
        <f t="shared" si="20"/>
        <v>1.6883778532240698E-2</v>
      </c>
      <c r="I143" s="329">
        <f t="shared" si="20"/>
        <v>2.0768001747506669E-2</v>
      </c>
      <c r="J143" s="329">
        <f t="shared" si="20"/>
        <v>1.7322981750840613E-2</v>
      </c>
      <c r="K143" s="329">
        <f t="shared" si="20"/>
        <v>1.5637852709439515E-2</v>
      </c>
      <c r="L143" s="329">
        <f t="shared" si="20"/>
        <v>1.5735292173076579E-2</v>
      </c>
      <c r="M143" s="329">
        <f t="shared" si="20"/>
        <v>1.464611474653413E-2</v>
      </c>
      <c r="N143" s="329">
        <f t="shared" si="20"/>
        <v>1.4258084849997263E-2</v>
      </c>
      <c r="O143" s="329">
        <f t="shared" si="20"/>
        <v>2.3457546114121496E-2</v>
      </c>
      <c r="P143" s="329">
        <f t="shared" si="20"/>
        <v>1.8371831322730854E-2</v>
      </c>
      <c r="Q143" s="329">
        <f t="shared" si="20"/>
        <v>2.2174674846747375E-2</v>
      </c>
      <c r="R143" s="329">
        <f t="shared" si="20"/>
        <v>2.0264149815246501E-2</v>
      </c>
      <c r="S143" s="329">
        <f t="shared" si="20"/>
        <v>1.9968298104775815E-2</v>
      </c>
      <c r="T143" s="329">
        <f t="shared" si="20"/>
        <v>1.5234377622114973E-2</v>
      </c>
      <c r="U143" s="329">
        <f t="shared" si="20"/>
        <v>1.588815753138928E-2</v>
      </c>
      <c r="V143" s="329">
        <f t="shared" si="20"/>
        <v>1.7807746761883115E-2</v>
      </c>
      <c r="W143" s="329">
        <f t="shared" si="20"/>
        <v>1.2046913621133271E-2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0.74276147778887591</v>
      </c>
      <c r="C144" s="312">
        <f t="shared" si="21"/>
        <v>0.71010043082335794</v>
      </c>
      <c r="D144" s="312">
        <f t="shared" si="21"/>
        <v>0.70415602790508869</v>
      </c>
      <c r="E144" s="312">
        <f t="shared" si="21"/>
        <v>0.7288680508700941</v>
      </c>
      <c r="F144" s="312">
        <f t="shared" si="21"/>
        <v>0.69807025233811693</v>
      </c>
      <c r="G144" s="312">
        <f t="shared" si="21"/>
        <v>0.62827764588195734</v>
      </c>
      <c r="H144" s="312">
        <f t="shared" si="21"/>
        <v>0.68364767485270761</v>
      </c>
      <c r="I144" s="312">
        <f t="shared" si="21"/>
        <v>0.64336209646197384</v>
      </c>
      <c r="J144" s="312">
        <f t="shared" si="21"/>
        <v>0.68997697210792275</v>
      </c>
      <c r="K144" s="312">
        <f t="shared" si="21"/>
        <v>0.73931412402235908</v>
      </c>
      <c r="L144" s="312">
        <f t="shared" si="21"/>
        <v>0.74866301495291032</v>
      </c>
      <c r="M144" s="312">
        <f t="shared" si="21"/>
        <v>0.76490335632797646</v>
      </c>
      <c r="N144" s="312">
        <f t="shared" si="21"/>
        <v>0.76554557679807633</v>
      </c>
      <c r="O144" s="312">
        <f t="shared" si="21"/>
        <v>0.64138740603247124</v>
      </c>
      <c r="P144" s="312">
        <f t="shared" si="21"/>
        <v>0.70796338406776926</v>
      </c>
      <c r="Q144" s="312">
        <f t="shared" si="21"/>
        <v>0.61538836832230248</v>
      </c>
      <c r="R144" s="312">
        <f t="shared" si="21"/>
        <v>0.60756841275489615</v>
      </c>
      <c r="S144" s="312">
        <f t="shared" si="21"/>
        <v>0.65543623194030842</v>
      </c>
      <c r="T144" s="312">
        <f t="shared" si="21"/>
        <v>0.72266226746585915</v>
      </c>
      <c r="U144" s="312">
        <f t="shared" si="21"/>
        <v>0.70989811510454559</v>
      </c>
      <c r="V144" s="312">
        <f t="shared" si="21"/>
        <v>0.52067825833645609</v>
      </c>
      <c r="W144" s="312">
        <f t="shared" si="21"/>
        <v>0.59985987536751861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0.99999999999999989</v>
      </c>
      <c r="D146" s="234">
        <f t="shared" si="22"/>
        <v>1</v>
      </c>
      <c r="E146" s="234">
        <f t="shared" si="22"/>
        <v>0.99999999999999989</v>
      </c>
      <c r="F146" s="234">
        <f t="shared" si="22"/>
        <v>1.0000000000000002</v>
      </c>
      <c r="G146" s="234">
        <f t="shared" si="22"/>
        <v>0.99999999999999989</v>
      </c>
      <c r="H146" s="234">
        <f t="shared" si="22"/>
        <v>0.99999999999999989</v>
      </c>
      <c r="I146" s="234">
        <f t="shared" si="22"/>
        <v>1</v>
      </c>
      <c r="J146" s="234">
        <f t="shared" si="22"/>
        <v>1</v>
      </c>
      <c r="K146" s="234">
        <f t="shared" si="22"/>
        <v>1</v>
      </c>
      <c r="L146" s="234">
        <f t="shared" si="22"/>
        <v>1</v>
      </c>
      <c r="M146" s="234">
        <f t="shared" si="22"/>
        <v>1</v>
      </c>
      <c r="N146" s="234">
        <f t="shared" si="22"/>
        <v>1</v>
      </c>
      <c r="O146" s="234">
        <f t="shared" si="22"/>
        <v>1</v>
      </c>
      <c r="P146" s="234">
        <f t="shared" si="22"/>
        <v>0.99999999999999989</v>
      </c>
      <c r="Q146" s="234">
        <f t="shared" si="22"/>
        <v>1.0000000000000002</v>
      </c>
      <c r="R146" s="234">
        <f t="shared" si="22"/>
        <v>0.99999999999999989</v>
      </c>
      <c r="S146" s="234">
        <f t="shared" si="22"/>
        <v>0.99999999999999989</v>
      </c>
      <c r="T146" s="234">
        <f t="shared" si="22"/>
        <v>1</v>
      </c>
      <c r="U146" s="234">
        <f t="shared" si="22"/>
        <v>1</v>
      </c>
      <c r="V146" s="234">
        <f t="shared" si="22"/>
        <v>1</v>
      </c>
      <c r="W146" s="234">
        <f t="shared" si="22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4.2438760565696836E-3</v>
      </c>
      <c r="C151" s="270">
        <f t="shared" si="27"/>
        <v>4.6939172310567307E-3</v>
      </c>
      <c r="D151" s="270">
        <f t="shared" si="27"/>
        <v>3.3009093147511838E-3</v>
      </c>
      <c r="E151" s="270">
        <f t="shared" si="27"/>
        <v>3.1144614142918762E-3</v>
      </c>
      <c r="F151" s="270">
        <f t="shared" si="27"/>
        <v>3.2000106286110886E-3</v>
      </c>
      <c r="G151" s="270">
        <f t="shared" si="27"/>
        <v>3.0219334777178996E-3</v>
      </c>
      <c r="H151" s="270">
        <f t="shared" si="27"/>
        <v>3.0672221824601252E-3</v>
      </c>
      <c r="I151" s="270">
        <f t="shared" si="27"/>
        <v>3.6223378980201246E-3</v>
      </c>
      <c r="J151" s="270">
        <f t="shared" si="27"/>
        <v>3.6009513499425938E-3</v>
      </c>
      <c r="K151" s="270">
        <f t="shared" si="27"/>
        <v>3.1126325513487112E-3</v>
      </c>
      <c r="L151" s="270">
        <f t="shared" si="27"/>
        <v>3.3198716760573874E-3</v>
      </c>
      <c r="M151" s="270">
        <f t="shared" si="27"/>
        <v>3.5830341573551061E-3</v>
      </c>
      <c r="N151" s="270">
        <f t="shared" si="27"/>
        <v>1.639058906001914E-3</v>
      </c>
      <c r="O151" s="270">
        <f t="shared" si="27"/>
        <v>1.7371500506937667E-3</v>
      </c>
      <c r="P151" s="270">
        <f t="shared" si="27"/>
        <v>2.5307342237891497E-3</v>
      </c>
      <c r="Q151" s="270">
        <f t="shared" si="27"/>
        <v>2.4339113121198356E-3</v>
      </c>
      <c r="R151" s="270">
        <f t="shared" si="27"/>
        <v>2.4476393686405531E-3</v>
      </c>
      <c r="S151" s="270">
        <f t="shared" si="27"/>
        <v>2.9067119721426157E-3</v>
      </c>
      <c r="T151" s="270">
        <f t="shared" si="27"/>
        <v>3.3460258132397441E-3</v>
      </c>
      <c r="U151" s="270">
        <f t="shared" si="27"/>
        <v>1.9873199691830038E-3</v>
      </c>
      <c r="V151" s="270">
        <f t="shared" si="27"/>
        <v>9.2581224651334417E-4</v>
      </c>
      <c r="W151" s="270">
        <f t="shared" si="27"/>
        <v>1.3781400348220616E-4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0.17685601977356022</v>
      </c>
      <c r="C153" s="271">
        <f t="shared" si="29"/>
        <v>0.17795172310938512</v>
      </c>
      <c r="D153" s="271">
        <f t="shared" si="29"/>
        <v>0.16999808350578818</v>
      </c>
      <c r="E153" s="271">
        <f t="shared" si="29"/>
        <v>0.16575890801030294</v>
      </c>
      <c r="F153" s="271">
        <f t="shared" si="29"/>
        <v>0.16282725336525034</v>
      </c>
      <c r="G153" s="271">
        <f t="shared" si="29"/>
        <v>0.16461819668095085</v>
      </c>
      <c r="H153" s="271">
        <f t="shared" si="29"/>
        <v>0.16447737611102534</v>
      </c>
      <c r="I153" s="271">
        <f t="shared" si="29"/>
        <v>0.17212656384153113</v>
      </c>
      <c r="J153" s="271">
        <f t="shared" si="29"/>
        <v>0.17440312762581778</v>
      </c>
      <c r="K153" s="271">
        <f t="shared" si="29"/>
        <v>0.17928091978862767</v>
      </c>
      <c r="L153" s="271">
        <f t="shared" si="29"/>
        <v>0.17981307279028796</v>
      </c>
      <c r="M153" s="271">
        <f t="shared" si="29"/>
        <v>0.17857092822451859</v>
      </c>
      <c r="N153" s="271">
        <f t="shared" si="29"/>
        <v>8.5352732011302127E-2</v>
      </c>
      <c r="O153" s="271">
        <f t="shared" si="29"/>
        <v>8.5825376005215059E-2</v>
      </c>
      <c r="P153" s="271">
        <f t="shared" si="29"/>
        <v>0.15049882902329759</v>
      </c>
      <c r="Q153" s="271">
        <f t="shared" si="29"/>
        <v>0.1319027399079217</v>
      </c>
      <c r="R153" s="271">
        <f t="shared" si="29"/>
        <v>0.13394487446170425</v>
      </c>
      <c r="S153" s="271">
        <f t="shared" si="29"/>
        <v>0.14839087713694801</v>
      </c>
      <c r="T153" s="271">
        <f t="shared" si="29"/>
        <v>0.18673800422221493</v>
      </c>
      <c r="U153" s="271">
        <f t="shared" si="29"/>
        <v>0.15541223262718357</v>
      </c>
      <c r="V153" s="271">
        <f t="shared" si="29"/>
        <v>0.14042693416008445</v>
      </c>
      <c r="W153" s="271">
        <f t="shared" si="29"/>
        <v>2.9359111249238481E-2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0.15051418655990767</v>
      </c>
      <c r="C154" s="320">
        <f t="shared" si="30"/>
        <v>0.15104440806096264</v>
      </c>
      <c r="D154" s="320">
        <f t="shared" si="30"/>
        <v>0.14560110365322906</v>
      </c>
      <c r="E154" s="320">
        <f t="shared" si="30"/>
        <v>0.14401751041526822</v>
      </c>
      <c r="F154" s="320">
        <f t="shared" si="30"/>
        <v>0.14313085070919904</v>
      </c>
      <c r="G154" s="320">
        <f t="shared" si="30"/>
        <v>0.14434897155486032</v>
      </c>
      <c r="H154" s="320">
        <f t="shared" si="30"/>
        <v>0.14405640645163933</v>
      </c>
      <c r="I154" s="320">
        <f t="shared" si="30"/>
        <v>0.14892047993927601</v>
      </c>
      <c r="J154" s="320">
        <f t="shared" si="30"/>
        <v>0.15176153999984138</v>
      </c>
      <c r="K154" s="320">
        <f t="shared" si="30"/>
        <v>0.15442706833464939</v>
      </c>
      <c r="L154" s="320">
        <f t="shared" si="30"/>
        <v>0.15386039379700878</v>
      </c>
      <c r="M154" s="320">
        <f t="shared" si="30"/>
        <v>0.15288405265285279</v>
      </c>
      <c r="N154" s="320">
        <f t="shared" si="30"/>
        <v>7.3348327764990187E-2</v>
      </c>
      <c r="O154" s="320">
        <f t="shared" si="30"/>
        <v>6.4954273610940805E-2</v>
      </c>
      <c r="P154" s="320">
        <f t="shared" si="30"/>
        <v>0.12270177662573524</v>
      </c>
      <c r="Q154" s="320">
        <f t="shared" si="30"/>
        <v>0.10828932572993655</v>
      </c>
      <c r="R154" s="320">
        <f t="shared" si="30"/>
        <v>0.11229381040149593</v>
      </c>
      <c r="S154" s="320">
        <f t="shared" si="30"/>
        <v>0.12367153820212042</v>
      </c>
      <c r="T154" s="320">
        <f t="shared" si="30"/>
        <v>0.16470240123561661</v>
      </c>
      <c r="U154" s="320">
        <f t="shared" si="30"/>
        <v>0.13176054306772647</v>
      </c>
      <c r="V154" s="320">
        <f t="shared" si="30"/>
        <v>0.12560732278378389</v>
      </c>
      <c r="W154" s="320">
        <f t="shared" si="30"/>
        <v>2.724244080119646E-2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2.6341833213652577E-2</v>
      </c>
      <c r="C155" s="320">
        <f t="shared" si="31"/>
        <v>2.6907315048422469E-2</v>
      </c>
      <c r="D155" s="320">
        <f t="shared" si="31"/>
        <v>2.4396979852559144E-2</v>
      </c>
      <c r="E155" s="320">
        <f t="shared" si="31"/>
        <v>2.1741397595034719E-2</v>
      </c>
      <c r="F155" s="320">
        <f t="shared" si="31"/>
        <v>1.9696402656051302E-2</v>
      </c>
      <c r="G155" s="320">
        <f t="shared" si="31"/>
        <v>2.0269225126090508E-2</v>
      </c>
      <c r="H155" s="320">
        <f t="shared" si="31"/>
        <v>2.0420969659385994E-2</v>
      </c>
      <c r="I155" s="320">
        <f t="shared" si="31"/>
        <v>2.3206083902255103E-2</v>
      </c>
      <c r="J155" s="320">
        <f t="shared" si="31"/>
        <v>2.26415876259764E-2</v>
      </c>
      <c r="K155" s="320">
        <f t="shared" si="31"/>
        <v>2.4853851453978271E-2</v>
      </c>
      <c r="L155" s="320">
        <f t="shared" si="31"/>
        <v>2.5952678993279157E-2</v>
      </c>
      <c r="M155" s="320">
        <f t="shared" si="31"/>
        <v>2.5686875571665817E-2</v>
      </c>
      <c r="N155" s="320">
        <f t="shared" si="31"/>
        <v>1.200440424631195E-2</v>
      </c>
      <c r="O155" s="320">
        <f t="shared" si="31"/>
        <v>2.0871102394274248E-2</v>
      </c>
      <c r="P155" s="320">
        <f t="shared" si="31"/>
        <v>2.779705239756234E-2</v>
      </c>
      <c r="Q155" s="320">
        <f t="shared" si="31"/>
        <v>2.3613414177985164E-2</v>
      </c>
      <c r="R155" s="320">
        <f t="shared" si="31"/>
        <v>2.1651064060208326E-2</v>
      </c>
      <c r="S155" s="320">
        <f t="shared" si="31"/>
        <v>2.4719338934827601E-2</v>
      </c>
      <c r="T155" s="320">
        <f t="shared" si="31"/>
        <v>2.2035602986598322E-2</v>
      </c>
      <c r="U155" s="320">
        <f t="shared" si="31"/>
        <v>2.3651689559457064E-2</v>
      </c>
      <c r="V155" s="320">
        <f t="shared" si="31"/>
        <v>1.4819611376300536E-2</v>
      </c>
      <c r="W155" s="320">
        <f t="shared" si="31"/>
        <v>2.1166704480420177E-3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0.7131144478261271</v>
      </c>
      <c r="C157" s="271">
        <f t="shared" si="33"/>
        <v>0.71582920763067837</v>
      </c>
      <c r="D157" s="271">
        <f t="shared" si="33"/>
        <v>0.68690253509767629</v>
      </c>
      <c r="E157" s="271">
        <f t="shared" si="33"/>
        <v>0.68097578065445208</v>
      </c>
      <c r="F157" s="271">
        <f t="shared" si="33"/>
        <v>0.67848729906870398</v>
      </c>
      <c r="G157" s="271">
        <f t="shared" si="33"/>
        <v>0.68405148046263919</v>
      </c>
      <c r="H157" s="271">
        <f t="shared" si="33"/>
        <v>0.68172842324889404</v>
      </c>
      <c r="I157" s="271">
        <f t="shared" si="33"/>
        <v>0.70621732799804626</v>
      </c>
      <c r="J157" s="271">
        <f t="shared" si="33"/>
        <v>0.71992295388328609</v>
      </c>
      <c r="K157" s="271">
        <f t="shared" si="33"/>
        <v>0.73309251838367895</v>
      </c>
      <c r="L157" s="271">
        <f t="shared" si="33"/>
        <v>0.73136356586231943</v>
      </c>
      <c r="M157" s="271">
        <f t="shared" si="33"/>
        <v>0.7275962611548672</v>
      </c>
      <c r="N157" s="271">
        <f t="shared" si="33"/>
        <v>0.34891012943160071</v>
      </c>
      <c r="O157" s="271">
        <f t="shared" si="33"/>
        <v>0.56152662450143642</v>
      </c>
      <c r="P157" s="271">
        <f t="shared" si="33"/>
        <v>0.77965848504464075</v>
      </c>
      <c r="Q157" s="271">
        <f t="shared" si="33"/>
        <v>0.72670456221117496</v>
      </c>
      <c r="R157" s="271">
        <f t="shared" si="33"/>
        <v>0.74872959967788255</v>
      </c>
      <c r="S157" s="271">
        <f t="shared" si="33"/>
        <v>0.756465346774855</v>
      </c>
      <c r="T157" s="271">
        <f t="shared" si="33"/>
        <v>0.71350672577700214</v>
      </c>
      <c r="U157" s="271">
        <f t="shared" si="33"/>
        <v>0.76880289876317986</v>
      </c>
      <c r="V157" s="271">
        <f t="shared" si="33"/>
        <v>0.72367492444159776</v>
      </c>
      <c r="W157" s="271">
        <f t="shared" si="33"/>
        <v>0.12849166941110751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0.7131144478261271</v>
      </c>
      <c r="C158" s="320">
        <f t="shared" si="34"/>
        <v>0.71582920763067837</v>
      </c>
      <c r="D158" s="320">
        <f t="shared" si="34"/>
        <v>0.68690253509767629</v>
      </c>
      <c r="E158" s="320">
        <f t="shared" si="34"/>
        <v>0.68097578065445208</v>
      </c>
      <c r="F158" s="320">
        <f t="shared" si="34"/>
        <v>0.67848729906870398</v>
      </c>
      <c r="G158" s="320">
        <f t="shared" si="34"/>
        <v>0.68405148046263919</v>
      </c>
      <c r="H158" s="320">
        <f t="shared" si="34"/>
        <v>0.68172842324889404</v>
      </c>
      <c r="I158" s="320">
        <f t="shared" si="34"/>
        <v>0.70621732799804626</v>
      </c>
      <c r="J158" s="320">
        <f t="shared" si="34"/>
        <v>0.71992295388328609</v>
      </c>
      <c r="K158" s="320">
        <f t="shared" si="34"/>
        <v>0.73309251838367895</v>
      </c>
      <c r="L158" s="320">
        <f t="shared" si="34"/>
        <v>0.73136356586231943</v>
      </c>
      <c r="M158" s="320">
        <f t="shared" si="34"/>
        <v>0.7275962611548672</v>
      </c>
      <c r="N158" s="320">
        <f t="shared" si="34"/>
        <v>0.34891012943160071</v>
      </c>
      <c r="O158" s="320">
        <f t="shared" si="34"/>
        <v>0.56152662450143642</v>
      </c>
      <c r="P158" s="320">
        <f t="shared" si="34"/>
        <v>0.77965848504464075</v>
      </c>
      <c r="Q158" s="320">
        <f t="shared" si="34"/>
        <v>0.72670456221117496</v>
      </c>
      <c r="R158" s="320">
        <f t="shared" si="34"/>
        <v>0.74872959967788255</v>
      </c>
      <c r="S158" s="320">
        <f t="shared" si="34"/>
        <v>0.756465346774855</v>
      </c>
      <c r="T158" s="320">
        <f t="shared" si="34"/>
        <v>0.71350672577700214</v>
      </c>
      <c r="U158" s="320">
        <f t="shared" si="34"/>
        <v>0.76880289876317986</v>
      </c>
      <c r="V158" s="320">
        <f t="shared" si="34"/>
        <v>0.72367492444159776</v>
      </c>
      <c r="W158" s="320">
        <f t="shared" si="34"/>
        <v>0.12849166941110751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8.0190295548105986E-2</v>
      </c>
      <c r="C160" s="271">
        <f t="shared" si="36"/>
        <v>8.0472784659912311E-2</v>
      </c>
      <c r="D160" s="271">
        <f t="shared" si="36"/>
        <v>7.75727245447103E-2</v>
      </c>
      <c r="E160" s="271">
        <f t="shared" si="36"/>
        <v>7.6729024607299273E-2</v>
      </c>
      <c r="F160" s="271">
        <f t="shared" si="36"/>
        <v>7.6256633894467865E-2</v>
      </c>
      <c r="G160" s="271">
        <f t="shared" si="36"/>
        <v>7.6905619035732259E-2</v>
      </c>
      <c r="H160" s="271">
        <f t="shared" si="36"/>
        <v>7.6749747468868298E-2</v>
      </c>
      <c r="I160" s="271">
        <f t="shared" si="36"/>
        <v>7.9341207446536541E-2</v>
      </c>
      <c r="J160" s="271">
        <f t="shared" si="36"/>
        <v>8.0854855104167636E-2</v>
      </c>
      <c r="K160" s="271">
        <f t="shared" si="36"/>
        <v>8.2274983730215967E-2</v>
      </c>
      <c r="L160" s="271">
        <f t="shared" si="36"/>
        <v>8.1973073327671314E-2</v>
      </c>
      <c r="M160" s="271">
        <f t="shared" si="36"/>
        <v>8.1452902527196738E-2</v>
      </c>
      <c r="N160" s="271">
        <f t="shared" si="36"/>
        <v>3.9078203961145107E-2</v>
      </c>
      <c r="O160" s="271">
        <f t="shared" si="36"/>
        <v>3.4606056193252709E-2</v>
      </c>
      <c r="P160" s="271">
        <f t="shared" si="36"/>
        <v>6.5372520403444337E-2</v>
      </c>
      <c r="Q160" s="271">
        <f t="shared" si="36"/>
        <v>5.7693917320759854E-2</v>
      </c>
      <c r="R160" s="271">
        <f t="shared" si="36"/>
        <v>5.9827409296962335E-2</v>
      </c>
      <c r="S160" s="271">
        <f t="shared" si="36"/>
        <v>6.5889185770337005E-2</v>
      </c>
      <c r="T160" s="271">
        <f t="shared" si="36"/>
        <v>8.7749431029944577E-2</v>
      </c>
      <c r="U160" s="271">
        <f t="shared" si="36"/>
        <v>7.0198810701305486E-2</v>
      </c>
      <c r="V160" s="271">
        <f t="shared" si="36"/>
        <v>6.6920524684421862E-2</v>
      </c>
      <c r="W160" s="271">
        <f t="shared" si="36"/>
        <v>1.4514109461902571E-2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8.0190295548105986E-2</v>
      </c>
      <c r="C161" s="320">
        <f t="shared" si="37"/>
        <v>8.0472784659912311E-2</v>
      </c>
      <c r="D161" s="320">
        <f t="shared" si="37"/>
        <v>7.75727245447103E-2</v>
      </c>
      <c r="E161" s="320">
        <f t="shared" si="37"/>
        <v>7.6729024607299273E-2</v>
      </c>
      <c r="F161" s="320">
        <f t="shared" si="37"/>
        <v>7.6256633894467865E-2</v>
      </c>
      <c r="G161" s="320">
        <f t="shared" si="37"/>
        <v>7.6905619035732259E-2</v>
      </c>
      <c r="H161" s="320">
        <f t="shared" si="37"/>
        <v>7.6749747468868298E-2</v>
      </c>
      <c r="I161" s="320">
        <f t="shared" si="37"/>
        <v>7.9341207446536541E-2</v>
      </c>
      <c r="J161" s="320">
        <f t="shared" si="37"/>
        <v>8.0854855104167636E-2</v>
      </c>
      <c r="K161" s="320">
        <f t="shared" si="37"/>
        <v>8.2274983730215967E-2</v>
      </c>
      <c r="L161" s="320">
        <f t="shared" si="37"/>
        <v>8.1973073327671314E-2</v>
      </c>
      <c r="M161" s="320">
        <f t="shared" si="37"/>
        <v>8.1452902527196738E-2</v>
      </c>
      <c r="N161" s="320">
        <f t="shared" si="37"/>
        <v>3.9078203961145107E-2</v>
      </c>
      <c r="O161" s="320">
        <f t="shared" si="37"/>
        <v>3.4606056193252709E-2</v>
      </c>
      <c r="P161" s="320">
        <f t="shared" si="37"/>
        <v>6.5372520403444337E-2</v>
      </c>
      <c r="Q161" s="320">
        <f t="shared" si="37"/>
        <v>5.7693917320759854E-2</v>
      </c>
      <c r="R161" s="320">
        <f t="shared" si="37"/>
        <v>5.9827409296962335E-2</v>
      </c>
      <c r="S161" s="320">
        <f t="shared" si="37"/>
        <v>6.5889185770337005E-2</v>
      </c>
      <c r="T161" s="320">
        <f t="shared" si="37"/>
        <v>8.7749431029944577E-2</v>
      </c>
      <c r="U161" s="320">
        <f t="shared" si="37"/>
        <v>7.0198810701305486E-2</v>
      </c>
      <c r="V161" s="320">
        <f t="shared" si="37"/>
        <v>6.6920524684421862E-2</v>
      </c>
      <c r="W161" s="320">
        <f t="shared" si="37"/>
        <v>1.4514109461902571E-2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2.5595360795637054E-2</v>
      </c>
      <c r="C163" s="312">
        <f t="shared" si="39"/>
        <v>2.1052367368967467E-2</v>
      </c>
      <c r="D163" s="312">
        <f t="shared" si="39"/>
        <v>6.2225747537074064E-2</v>
      </c>
      <c r="E163" s="312">
        <f t="shared" si="39"/>
        <v>7.342182531365378E-2</v>
      </c>
      <c r="F163" s="312">
        <f t="shared" si="39"/>
        <v>7.9228803042966867E-2</v>
      </c>
      <c r="G163" s="312">
        <f t="shared" si="39"/>
        <v>7.1402770342959748E-2</v>
      </c>
      <c r="H163" s="312">
        <f t="shared" si="39"/>
        <v>7.3977230988752071E-2</v>
      </c>
      <c r="I163" s="312">
        <f t="shared" si="39"/>
        <v>3.8692562815866069E-2</v>
      </c>
      <c r="J163" s="312">
        <f t="shared" si="39"/>
        <v>2.1218112036785891E-2</v>
      </c>
      <c r="K163" s="312">
        <f t="shared" si="39"/>
        <v>2.2389455461287238E-3</v>
      </c>
      <c r="L163" s="312">
        <f t="shared" si="39"/>
        <v>3.5304163436639994E-3</v>
      </c>
      <c r="M163" s="312">
        <f t="shared" si="39"/>
        <v>8.7968739360622921E-3</v>
      </c>
      <c r="N163" s="312">
        <f t="shared" si="39"/>
        <v>0.52501987568995012</v>
      </c>
      <c r="O163" s="312">
        <f t="shared" si="39"/>
        <v>0.31630479324940197</v>
      </c>
      <c r="P163" s="312">
        <f t="shared" si="39"/>
        <v>1.9394313048280794E-3</v>
      </c>
      <c r="Q163" s="312">
        <f t="shared" si="39"/>
        <v>8.1264869248023841E-2</v>
      </c>
      <c r="R163" s="312">
        <f t="shared" si="39"/>
        <v>5.5050477194810231E-2</v>
      </c>
      <c r="S163" s="312">
        <f t="shared" si="39"/>
        <v>2.6347878345717272E-2</v>
      </c>
      <c r="T163" s="312">
        <f t="shared" si="39"/>
        <v>8.6598131575986084E-3</v>
      </c>
      <c r="U163" s="312">
        <f t="shared" si="39"/>
        <v>3.5987379391482113E-3</v>
      </c>
      <c r="V163" s="312">
        <f t="shared" si="39"/>
        <v>6.8051804467382598E-2</v>
      </c>
      <c r="W163" s="312">
        <f t="shared" si="39"/>
        <v>0.82749729587426923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1</v>
      </c>
      <c r="D165" s="234">
        <f t="shared" si="40"/>
        <v>1.0000000000000002</v>
      </c>
      <c r="E165" s="234">
        <f t="shared" si="40"/>
        <v>1</v>
      </c>
      <c r="F165" s="234">
        <f t="shared" si="40"/>
        <v>0.99999999999999978</v>
      </c>
      <c r="G165" s="234">
        <f t="shared" si="40"/>
        <v>1.0000000000000002</v>
      </c>
      <c r="H165" s="234">
        <f t="shared" si="40"/>
        <v>1</v>
      </c>
      <c r="I165" s="234">
        <f t="shared" si="40"/>
        <v>0.99999999999999978</v>
      </c>
      <c r="J165" s="234">
        <f t="shared" si="40"/>
        <v>1</v>
      </c>
      <c r="K165" s="234">
        <f t="shared" si="40"/>
        <v>0.99999999999999978</v>
      </c>
      <c r="L165" s="234">
        <f t="shared" si="40"/>
        <v>1</v>
      </c>
      <c r="M165" s="234">
        <f t="shared" si="40"/>
        <v>1</v>
      </c>
      <c r="N165" s="234">
        <f t="shared" si="40"/>
        <v>1</v>
      </c>
      <c r="O165" s="234">
        <f t="shared" si="40"/>
        <v>0.99999999999999989</v>
      </c>
      <c r="P165" s="234">
        <f t="shared" si="40"/>
        <v>1</v>
      </c>
      <c r="Q165" s="234">
        <f t="shared" si="40"/>
        <v>1</v>
      </c>
      <c r="R165" s="234">
        <f t="shared" si="40"/>
        <v>1</v>
      </c>
      <c r="S165" s="234">
        <f t="shared" si="40"/>
        <v>0.99999999999999989</v>
      </c>
      <c r="T165" s="234">
        <f t="shared" si="40"/>
        <v>1</v>
      </c>
      <c r="U165" s="234">
        <f t="shared" si="40"/>
        <v>1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4.2649487791325833E-3</v>
      </c>
      <c r="C170" s="270">
        <f t="shared" si="45"/>
        <v>4.6894165575446277E-3</v>
      </c>
      <c r="D170" s="270">
        <f t="shared" si="45"/>
        <v>3.2308889279793513E-3</v>
      </c>
      <c r="E170" s="270">
        <f t="shared" si="45"/>
        <v>2.9829649094984026E-3</v>
      </c>
      <c r="F170" s="270">
        <f t="shared" si="45"/>
        <v>3.1057956897132897E-3</v>
      </c>
      <c r="G170" s="270">
        <f t="shared" si="45"/>
        <v>2.9839644775474152E-3</v>
      </c>
      <c r="H170" s="270">
        <f t="shared" si="45"/>
        <v>2.992237535185736E-3</v>
      </c>
      <c r="I170" s="270">
        <f t="shared" si="45"/>
        <v>3.5608489393632427E-3</v>
      </c>
      <c r="J170" s="270">
        <f t="shared" si="45"/>
        <v>3.4683096507957369E-3</v>
      </c>
      <c r="K170" s="270">
        <f t="shared" si="45"/>
        <v>2.8860283749371283E-3</v>
      </c>
      <c r="L170" s="270">
        <f t="shared" si="45"/>
        <v>3.0855523170293178E-3</v>
      </c>
      <c r="M170" s="270">
        <f t="shared" si="45"/>
        <v>3.3055498540111713E-3</v>
      </c>
      <c r="N170" s="270">
        <f t="shared" si="45"/>
        <v>3.1103782029895232E-3</v>
      </c>
      <c r="O170" s="270">
        <f t="shared" si="45"/>
        <v>3.8249515415334856E-3</v>
      </c>
      <c r="P170" s="270">
        <f t="shared" si="45"/>
        <v>2.9489694641549494E-3</v>
      </c>
      <c r="Q170" s="270">
        <f t="shared" si="45"/>
        <v>3.192254871332516E-3</v>
      </c>
      <c r="R170" s="270">
        <f t="shared" si="45"/>
        <v>3.0063836393008224E-3</v>
      </c>
      <c r="S170" s="270">
        <f t="shared" si="45"/>
        <v>3.3538712147972763E-3</v>
      </c>
      <c r="T170" s="270">
        <f t="shared" si="45"/>
        <v>2.8901028488151599E-3</v>
      </c>
      <c r="U170" s="270">
        <f t="shared" si="45"/>
        <v>2.1121517054559511E-3</v>
      </c>
      <c r="V170" s="270">
        <f t="shared" si="45"/>
        <v>6.1024402448443371E-4</v>
      </c>
      <c r="W170" s="270">
        <f t="shared" si="45"/>
        <v>1.8606435183503103E-4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0.8038073502023988</v>
      </c>
      <c r="C171" s="271">
        <f t="shared" si="46"/>
        <v>0.80188381157561894</v>
      </c>
      <c r="D171" s="271">
        <f t="shared" si="46"/>
        <v>0.75731491654539096</v>
      </c>
      <c r="E171" s="271">
        <f t="shared" si="46"/>
        <v>0.73299987108343567</v>
      </c>
      <c r="F171" s="271">
        <f t="shared" si="46"/>
        <v>0.73820694030909617</v>
      </c>
      <c r="G171" s="271">
        <f t="shared" si="46"/>
        <v>0.75743584200780323</v>
      </c>
      <c r="H171" s="271">
        <f t="shared" si="46"/>
        <v>0.74680431101997657</v>
      </c>
      <c r="I171" s="271">
        <f t="shared" si="46"/>
        <v>0.77793341611669375</v>
      </c>
      <c r="J171" s="271">
        <f t="shared" si="46"/>
        <v>0.77675801745961126</v>
      </c>
      <c r="K171" s="271">
        <f t="shared" si="46"/>
        <v>0.76088597293083093</v>
      </c>
      <c r="L171" s="271">
        <f t="shared" si="46"/>
        <v>0.75990948676469883</v>
      </c>
      <c r="M171" s="271">
        <f t="shared" si="46"/>
        <v>0.74951160044434739</v>
      </c>
      <c r="N171" s="271">
        <f t="shared" si="46"/>
        <v>0.73966022310804913</v>
      </c>
      <c r="O171" s="271">
        <f t="shared" si="46"/>
        <v>0.76001076494411446</v>
      </c>
      <c r="P171" s="271">
        <f t="shared" si="46"/>
        <v>0.75979774042381332</v>
      </c>
      <c r="Q171" s="271">
        <f t="shared" si="46"/>
        <v>0.75474782129968798</v>
      </c>
      <c r="R171" s="271">
        <f t="shared" si="46"/>
        <v>0.73295311931278417</v>
      </c>
      <c r="S171" s="271">
        <f t="shared" si="46"/>
        <v>0.758293886268952</v>
      </c>
      <c r="T171" s="271">
        <f t="shared" si="46"/>
        <v>0.75597485646905949</v>
      </c>
      <c r="U171" s="271">
        <f t="shared" si="46"/>
        <v>0.74415961449615886</v>
      </c>
      <c r="V171" s="271">
        <f t="shared" si="46"/>
        <v>0.439965864778945</v>
      </c>
      <c r="W171" s="271">
        <f t="shared" si="46"/>
        <v>0.19545160918780413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0.8038073502023988</v>
      </c>
      <c r="C172" s="320">
        <f t="shared" si="47"/>
        <v>0.80188381157561894</v>
      </c>
      <c r="D172" s="320">
        <f t="shared" si="47"/>
        <v>0.75731491654539096</v>
      </c>
      <c r="E172" s="320">
        <f t="shared" si="47"/>
        <v>0.73299987108343567</v>
      </c>
      <c r="F172" s="320">
        <f t="shared" si="47"/>
        <v>0.73820694030909617</v>
      </c>
      <c r="G172" s="320">
        <f t="shared" si="47"/>
        <v>0.75743584200780323</v>
      </c>
      <c r="H172" s="320">
        <f t="shared" si="47"/>
        <v>0.74680431101997657</v>
      </c>
      <c r="I172" s="320">
        <f t="shared" si="47"/>
        <v>0.77793341611669375</v>
      </c>
      <c r="J172" s="320">
        <f t="shared" si="47"/>
        <v>0.77675801745961126</v>
      </c>
      <c r="K172" s="320">
        <f t="shared" si="47"/>
        <v>0.76088597293083093</v>
      </c>
      <c r="L172" s="320">
        <f t="shared" si="47"/>
        <v>0.75990948676469883</v>
      </c>
      <c r="M172" s="320">
        <f t="shared" si="47"/>
        <v>0.74951160044434739</v>
      </c>
      <c r="N172" s="320">
        <f t="shared" si="47"/>
        <v>0.73966022310804913</v>
      </c>
      <c r="O172" s="320">
        <f t="shared" si="47"/>
        <v>0.76001076494411446</v>
      </c>
      <c r="P172" s="320">
        <f t="shared" si="47"/>
        <v>0.75979774042381332</v>
      </c>
      <c r="Q172" s="320">
        <f t="shared" si="47"/>
        <v>0.75474782129968798</v>
      </c>
      <c r="R172" s="320">
        <f t="shared" si="47"/>
        <v>0.73295311931278417</v>
      </c>
      <c r="S172" s="320">
        <f t="shared" si="47"/>
        <v>0.758293886268952</v>
      </c>
      <c r="T172" s="320">
        <f t="shared" si="47"/>
        <v>0.75597485646905949</v>
      </c>
      <c r="U172" s="320">
        <f t="shared" si="47"/>
        <v>0.74415961449615886</v>
      </c>
      <c r="V172" s="320">
        <f t="shared" si="47"/>
        <v>0.439965864778945</v>
      </c>
      <c r="W172" s="320">
        <f t="shared" si="47"/>
        <v>0.19545160918780413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6.7218756064507931E-2</v>
      </c>
      <c r="C175" s="271">
        <f t="shared" si="50"/>
        <v>6.7057899270026491E-2</v>
      </c>
      <c r="D175" s="271">
        <f t="shared" si="50"/>
        <v>6.3330805107044308E-2</v>
      </c>
      <c r="E175" s="271">
        <f t="shared" si="50"/>
        <v>6.1297448346630201E-2</v>
      </c>
      <c r="F175" s="271">
        <f t="shared" si="50"/>
        <v>6.1732891884192446E-2</v>
      </c>
      <c r="G175" s="271">
        <f t="shared" si="50"/>
        <v>6.3340917553960638E-2</v>
      </c>
      <c r="H175" s="271">
        <f t="shared" si="50"/>
        <v>6.2451850928875612E-2</v>
      </c>
      <c r="I175" s="271">
        <f t="shared" si="50"/>
        <v>6.5055036532336172E-2</v>
      </c>
      <c r="J175" s="271">
        <f t="shared" si="50"/>
        <v>6.495674328384933E-2</v>
      </c>
      <c r="K175" s="271">
        <f t="shared" si="50"/>
        <v>6.3629436325090563E-2</v>
      </c>
      <c r="L175" s="271">
        <f t="shared" si="50"/>
        <v>6.3547777224330845E-2</v>
      </c>
      <c r="M175" s="271">
        <f t="shared" si="50"/>
        <v>6.2678249241066922E-2</v>
      </c>
      <c r="N175" s="271">
        <f t="shared" si="50"/>
        <v>6.1854423320712636E-2</v>
      </c>
      <c r="O175" s="271">
        <f t="shared" si="50"/>
        <v>6.3556246658250631E-2</v>
      </c>
      <c r="P175" s="271">
        <f t="shared" si="50"/>
        <v>6.3538432385636362E-2</v>
      </c>
      <c r="Q175" s="271">
        <f t="shared" si="50"/>
        <v>6.3116130596949538E-2</v>
      </c>
      <c r="R175" s="271">
        <f t="shared" si="50"/>
        <v>6.1293538708498338E-2</v>
      </c>
      <c r="S175" s="271">
        <f t="shared" si="50"/>
        <v>6.3412671896426132E-2</v>
      </c>
      <c r="T175" s="271">
        <f t="shared" si="50"/>
        <v>6.3218741972314266E-2</v>
      </c>
      <c r="U175" s="271">
        <f t="shared" si="50"/>
        <v>6.223068697652509E-2</v>
      </c>
      <c r="V175" s="271">
        <f t="shared" si="50"/>
        <v>3.6792345994148296E-2</v>
      </c>
      <c r="W175" s="271">
        <f t="shared" si="50"/>
        <v>1.63447299120895E-2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6.7218756064507931E-2</v>
      </c>
      <c r="C176" s="320">
        <f t="shared" si="51"/>
        <v>6.7057899270026491E-2</v>
      </c>
      <c r="D176" s="320">
        <f t="shared" si="51"/>
        <v>6.3330805107044308E-2</v>
      </c>
      <c r="E176" s="320">
        <f t="shared" si="51"/>
        <v>6.1297448346630201E-2</v>
      </c>
      <c r="F176" s="320">
        <f t="shared" si="51"/>
        <v>6.1732891884192446E-2</v>
      </c>
      <c r="G176" s="320">
        <f t="shared" si="51"/>
        <v>6.3340917553960638E-2</v>
      </c>
      <c r="H176" s="320">
        <f t="shared" si="51"/>
        <v>6.2451850928875612E-2</v>
      </c>
      <c r="I176" s="320">
        <f t="shared" si="51"/>
        <v>6.5055036532336172E-2</v>
      </c>
      <c r="J176" s="320">
        <f t="shared" si="51"/>
        <v>6.495674328384933E-2</v>
      </c>
      <c r="K176" s="320">
        <f t="shared" si="51"/>
        <v>6.3629436325090563E-2</v>
      </c>
      <c r="L176" s="320">
        <f t="shared" si="51"/>
        <v>6.3547777224330845E-2</v>
      </c>
      <c r="M176" s="320">
        <f t="shared" si="51"/>
        <v>6.2678249241066922E-2</v>
      </c>
      <c r="N176" s="320">
        <f t="shared" si="51"/>
        <v>6.1854423320712636E-2</v>
      </c>
      <c r="O176" s="320">
        <f t="shared" si="51"/>
        <v>6.3556246658250631E-2</v>
      </c>
      <c r="P176" s="320">
        <f t="shared" si="51"/>
        <v>6.3538432385636362E-2</v>
      </c>
      <c r="Q176" s="320">
        <f t="shared" si="51"/>
        <v>6.3116130596949538E-2</v>
      </c>
      <c r="R176" s="320">
        <f t="shared" si="51"/>
        <v>6.1293538708498338E-2</v>
      </c>
      <c r="S176" s="320">
        <f t="shared" si="51"/>
        <v>6.3412671896426132E-2</v>
      </c>
      <c r="T176" s="320">
        <f t="shared" si="51"/>
        <v>6.3218741972314266E-2</v>
      </c>
      <c r="U176" s="320">
        <f t="shared" si="51"/>
        <v>6.223068697652509E-2</v>
      </c>
      <c r="V176" s="320">
        <f t="shared" si="51"/>
        <v>3.6792345994148296E-2</v>
      </c>
      <c r="W176" s="320">
        <f t="shared" si="51"/>
        <v>1.63447299120895E-2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0.12470894495396065</v>
      </c>
      <c r="C179" s="312">
        <f t="shared" si="54"/>
        <v>0.12636887259680993</v>
      </c>
      <c r="D179" s="312">
        <f t="shared" si="54"/>
        <v>0.17612338941958552</v>
      </c>
      <c r="E179" s="312">
        <f t="shared" si="54"/>
        <v>0.20271971566043578</v>
      </c>
      <c r="F179" s="312">
        <f t="shared" si="54"/>
        <v>0.19695437211699796</v>
      </c>
      <c r="G179" s="312">
        <f t="shared" si="54"/>
        <v>0.17623927596068889</v>
      </c>
      <c r="H179" s="312">
        <f t="shared" si="54"/>
        <v>0.1877516005159621</v>
      </c>
      <c r="I179" s="312">
        <f t="shared" si="54"/>
        <v>0.15345069841160669</v>
      </c>
      <c r="J179" s="312">
        <f t="shared" si="54"/>
        <v>0.15481692960574361</v>
      </c>
      <c r="K179" s="312">
        <f t="shared" si="54"/>
        <v>0.17259856236914123</v>
      </c>
      <c r="L179" s="312">
        <f t="shared" si="54"/>
        <v>0.173457183693941</v>
      </c>
      <c r="M179" s="312">
        <f t="shared" si="54"/>
        <v>0.1845046004605746</v>
      </c>
      <c r="N179" s="312">
        <f t="shared" si="54"/>
        <v>0.19537497536824869</v>
      </c>
      <c r="O179" s="312">
        <f t="shared" si="54"/>
        <v>0.17260803685610127</v>
      </c>
      <c r="P179" s="312">
        <f t="shared" si="54"/>
        <v>0.17371485772639547</v>
      </c>
      <c r="Q179" s="312">
        <f t="shared" si="54"/>
        <v>0.17894379323203</v>
      </c>
      <c r="R179" s="312">
        <f t="shared" si="54"/>
        <v>0.20274695833941669</v>
      </c>
      <c r="S179" s="312">
        <f t="shared" si="54"/>
        <v>0.1749395706198246</v>
      </c>
      <c r="T179" s="312">
        <f t="shared" si="54"/>
        <v>0.17791629870981118</v>
      </c>
      <c r="U179" s="312">
        <f t="shared" si="54"/>
        <v>0.19149754682185999</v>
      </c>
      <c r="V179" s="312">
        <f t="shared" si="54"/>
        <v>0.52263154520242228</v>
      </c>
      <c r="W179" s="312">
        <f t="shared" si="54"/>
        <v>0.7880175965482713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406.85422355050667</v>
      </c>
      <c r="C183" s="322">
        <f t="shared" si="55"/>
        <v>395.71178104464315</v>
      </c>
      <c r="D183" s="322">
        <f t="shared" si="55"/>
        <v>382.86447260671929</v>
      </c>
      <c r="E183" s="322">
        <f t="shared" si="55"/>
        <v>318.84518168151413</v>
      </c>
      <c r="F183" s="322">
        <f t="shared" si="55"/>
        <v>321.76496919278532</v>
      </c>
      <c r="G183" s="322">
        <f t="shared" si="55"/>
        <v>347.42274085366375</v>
      </c>
      <c r="H183" s="322">
        <f t="shared" si="55"/>
        <v>300.19214131625722</v>
      </c>
      <c r="I183" s="322">
        <f t="shared" si="55"/>
        <v>369.24911869812337</v>
      </c>
      <c r="J183" s="322">
        <f t="shared" si="55"/>
        <v>349.25958703747341</v>
      </c>
      <c r="K183" s="322">
        <f t="shared" si="55"/>
        <v>295.22667323374992</v>
      </c>
      <c r="L183" s="322">
        <f t="shared" si="55"/>
        <v>293.76935732561628</v>
      </c>
      <c r="M183" s="322">
        <f t="shared" si="55"/>
        <v>299.35339767361239</v>
      </c>
      <c r="N183" s="322">
        <f t="shared" si="55"/>
        <v>289.84354687367869</v>
      </c>
      <c r="O183" s="322">
        <f t="shared" si="55"/>
        <v>546.12000245516617</v>
      </c>
      <c r="P183" s="322">
        <f t="shared" si="55"/>
        <v>420.78824913740959</v>
      </c>
      <c r="Q183" s="322">
        <f t="shared" si="55"/>
        <v>386.55956085826438</v>
      </c>
      <c r="R183" s="322">
        <f t="shared" si="55"/>
        <v>363.49613224036301</v>
      </c>
      <c r="S183" s="322">
        <f t="shared" si="55"/>
        <v>378.60736636410513</v>
      </c>
      <c r="T183" s="322">
        <f t="shared" si="55"/>
        <v>256.7418618329508</v>
      </c>
      <c r="U183" s="322">
        <f t="shared" si="55"/>
        <v>346.05537018123681</v>
      </c>
      <c r="V183" s="322">
        <f t="shared" si="55"/>
        <v>216.50883610286959</v>
      </c>
      <c r="W183" s="322">
        <f t="shared" si="55"/>
        <v>85.235035729279659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0.771987938570317</v>
      </c>
      <c r="C188" s="277">
        <f>IF(C$10=0,0,C$10/NMM!C$9*1000)</f>
        <v>0.82621529113134307</v>
      </c>
      <c r="D188" s="277">
        <f>IF(D$10=0,0,D$10/NMM!D$9*1000)</f>
        <v>0.58829926306407365</v>
      </c>
      <c r="E188" s="277">
        <f>IF(E$10=0,0,E$10/NMM!E$9*1000)</f>
        <v>0.4692862642695565</v>
      </c>
      <c r="F188" s="277">
        <f>IF(F$10=0,0,F$10/NMM!F$9*1000)</f>
        <v>0.49087911338102458</v>
      </c>
      <c r="G188" s="277">
        <f>IF(G$10=0,0,G$10/NMM!G$9*1000)</f>
        <v>0.49597140149671476</v>
      </c>
      <c r="H188" s="277">
        <f>IF(H$10=0,0,H$10/NMM!H$9*1000)</f>
        <v>0.43618784810894506</v>
      </c>
      <c r="I188" s="277">
        <f>IF(I$10=0,0,I$10/NMM!I$9*1000)</f>
        <v>0.60838785193812817</v>
      </c>
      <c r="J188" s="277">
        <f>IF(J$10=0,0,J$10/NMM!J$9*1000)</f>
        <v>0.56259278646856625</v>
      </c>
      <c r="K188" s="277">
        <f>IF(K$10=0,0,K$10/NMM!K$9*1000)</f>
        <v>0.40202782943049875</v>
      </c>
      <c r="L188" s="277">
        <f>IF(L$10=0,0,L$10/NMM!L$9*1000)</f>
        <v>0.42645259028185195</v>
      </c>
      <c r="M188" s="277">
        <f>IF(M$10=0,0,M$10/NMM!M$9*1000)</f>
        <v>0.4715270508753151</v>
      </c>
      <c r="N188" s="277">
        <f>IF(N$10=0,0,N$10/NMM!N$9*1000)</f>
        <v>0.43624162387579918</v>
      </c>
      <c r="O188" s="277">
        <f>IF(O$10=0,0,O$10/NMM!O$9*1000)</f>
        <v>0.53894422268073183</v>
      </c>
      <c r="P188" s="277">
        <f>IF(P$10=0,0,P$10/NMM!P$9*1000)</f>
        <v>0.43685095461940765</v>
      </c>
      <c r="Q188" s="277">
        <f>IF(Q$10=0,0,Q$10/NMM!Q$9*1000)</f>
        <v>0.41639353791855038</v>
      </c>
      <c r="R188" s="277">
        <f>IF(R$10=0,0,R$10/NMM!R$9*1000)</f>
        <v>0.38462646276439888</v>
      </c>
      <c r="S188" s="277">
        <f>IF(S$10=0,0,S$10/NMM!S$9*1000)</f>
        <v>0.46766234319646871</v>
      </c>
      <c r="T188" s="277">
        <f>IF(T$10=0,0,T$10/NMM!T$9*1000)</f>
        <v>0.38817140664273769</v>
      </c>
      <c r="U188" s="277">
        <f>IF(U$10=0,0,U$10/NMM!U$9*1000)</f>
        <v>0.28865624477136809</v>
      </c>
      <c r="V188" s="277">
        <f>IF(V$10=0,0,V$10/NMM!V$9*1000)</f>
        <v>9.1085726205431483E-2</v>
      </c>
      <c r="W188" s="277">
        <f>IF(W$10=0,0,W$10/NMM!W$9*1000)</f>
        <v>3.0285077874613965E-2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58.566143460845872</v>
      </c>
      <c r="C190" s="278">
        <f>IF(C$17=0,0,C$17/NMM!C$9*1000)</f>
        <v>56.886181690994867</v>
      </c>
      <c r="D190" s="278">
        <f>IF(D$17=0,0,D$17/NMM!D$9*1000)</f>
        <v>55.271264259575958</v>
      </c>
      <c r="E190" s="278">
        <f>IF(E$17=0,0,E$17/NMM!E$9*1000)</f>
        <v>46.326140786019877</v>
      </c>
      <c r="F190" s="278">
        <f>IF(F$17=0,0,F$17/NMM!F$9*1000)</f>
        <v>46.989889450074159</v>
      </c>
      <c r="G190" s="278">
        <f>IF(G$17=0,0,G$17/NMM!G$9*1000)</f>
        <v>50.687408853971881</v>
      </c>
      <c r="H190" s="278">
        <f>IF(H$17=0,0,H$17/NMM!H$9*1000)</f>
        <v>43.770277046275353</v>
      </c>
      <c r="I190" s="278">
        <f>IF(I$17=0,0,I$17/NMM!I$9*1000)</f>
        <v>53.551237546988766</v>
      </c>
      <c r="J190" s="278">
        <f>IF(J$17=0,0,J$17/NMM!J$9*1000)</f>
        <v>50.781145634632956</v>
      </c>
      <c r="K190" s="278">
        <f>IF(K$17=0,0,K$17/NMM!K$9*1000)</f>
        <v>42.749064749125459</v>
      </c>
      <c r="L190" s="278">
        <f>IF(L$17=0,0,L$17/NMM!L$9*1000)</f>
        <v>42.415281067691545</v>
      </c>
      <c r="M190" s="278">
        <f>IF(M$17=0,0,M$17/NMM!M$9*1000)</f>
        <v>43.230045369324813</v>
      </c>
      <c r="N190" s="278">
        <f>IF(N$17=0,0,N$17/NMM!N$9*1000)</f>
        <v>41.926217748923612</v>
      </c>
      <c r="O190" s="278">
        <f>IF(O$17=0,0,O$17/NMM!O$9*1000)</f>
        <v>78.653202188783837</v>
      </c>
      <c r="P190" s="278">
        <f>IF(P$17=0,0,P$17/NMM!P$9*1000)</f>
        <v>60.761813707071298</v>
      </c>
      <c r="Q190" s="278">
        <f>IF(Q$17=0,0,Q$17/NMM!Q$9*1000)</f>
        <v>56.130212549009059</v>
      </c>
      <c r="R190" s="278">
        <f>IF(R$17=0,0,R$17/NMM!R$9*1000)</f>
        <v>53.119784169464467</v>
      </c>
      <c r="S190" s="278">
        <f>IF(S$17=0,0,S$17/NMM!S$9*1000)</f>
        <v>54.948900679969164</v>
      </c>
      <c r="T190" s="278">
        <f>IF(T$17=0,0,T$17/NMM!T$9*1000)</f>
        <v>37.370756885257698</v>
      </c>
      <c r="U190" s="278">
        <f>IF(U$17=0,0,U$17/NMM!U$9*1000)</f>
        <v>50.41592518881172</v>
      </c>
      <c r="V190" s="278">
        <f>IF(V$17=0,0,V$17/NMM!V$9*1000)</f>
        <v>32.144782877284079</v>
      </c>
      <c r="W190" s="278">
        <f>IF(W$17=0,0,W$17/NMM!W$9*1000)</f>
        <v>12.748229861242258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321.08062023235226</v>
      </c>
      <c r="C191" s="278">
        <f>IF(C$25=0,0,C$25/NMM!C$9*1000)</f>
        <v>311.87046680316149</v>
      </c>
      <c r="D191" s="278">
        <f>IF(D$25=0,0,D$25/NMM!D$9*1000)</f>
        <v>303.0169097843239</v>
      </c>
      <c r="E191" s="278">
        <f>IF(E$25=0,0,E$25/NMM!E$9*1000)</f>
        <v>253.97653213226801</v>
      </c>
      <c r="F191" s="278">
        <f>IF(F$25=0,0,F$25/NMM!F$9*1000)</f>
        <v>257.61544055510831</v>
      </c>
      <c r="G191" s="278">
        <f>IF(G$25=0,0,G$25/NMM!G$9*1000)</f>
        <v>277.88656911794999</v>
      </c>
      <c r="H191" s="278">
        <f>IF(H$25=0,0,H$25/NMM!H$9*1000)</f>
        <v>239.96436970714285</v>
      </c>
      <c r="I191" s="278">
        <f>IF(I$25=0,0,I$25/NMM!I$9*1000)</f>
        <v>293.5871059581093</v>
      </c>
      <c r="J191" s="278">
        <f>IF(J$25=0,0,J$25/NMM!J$9*1000)</f>
        <v>278.40046779549158</v>
      </c>
      <c r="K191" s="278">
        <f>IF(K$25=0,0,K$25/NMM!K$9*1000)</f>
        <v>234.36571733938021</v>
      </c>
      <c r="L191" s="278">
        <f>IF(L$25=0,0,L$25/NMM!L$9*1000)</f>
        <v>232.5357953891687</v>
      </c>
      <c r="M191" s="278">
        <f>IF(M$25=0,0,M$25/NMM!M$9*1000)</f>
        <v>237.00262574289488</v>
      </c>
      <c r="N191" s="278">
        <f>IF(N$25=0,0,N$25/NMM!N$9*1000)</f>
        <v>229.85457473089045</v>
      </c>
      <c r="O191" s="278">
        <f>IF(O$25=0,0,O$25/NMM!O$9*1000)</f>
        <v>431.20508624438946</v>
      </c>
      <c r="P191" s="278">
        <f>IF(P$25=0,0,P$25/NMM!P$9*1000)</f>
        <v>333.11807263785505</v>
      </c>
      <c r="Q191" s="278">
        <f>IF(Q$25=0,0,Q$25/NMM!Q$9*1000)</f>
        <v>307.72597261860608</v>
      </c>
      <c r="R191" s="278">
        <f>IF(R$25=0,0,R$25/NMM!R$9*1000)</f>
        <v>291.22172367628883</v>
      </c>
      <c r="S191" s="278">
        <f>IF(S$25=0,0,S$25/NMM!S$9*1000)</f>
        <v>301.24959693146928</v>
      </c>
      <c r="T191" s="278">
        <f>IF(T$25=0,0,T$25/NMM!T$9*1000)</f>
        <v>204.87990313538225</v>
      </c>
      <c r="U191" s="278">
        <f>IF(U$25=0,0,U$25/NMM!U$9*1000)</f>
        <v>276.39819821897055</v>
      </c>
      <c r="V191" s="278">
        <f>IF(V$25=0,0,V$25/NMM!V$9*1000)</f>
        <v>176.22923780823598</v>
      </c>
      <c r="W191" s="278">
        <f>IF(W$25=0,0,W$25/NMM!W$9*1000)</f>
        <v>69.89037195950516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26.435471918738241</v>
      </c>
      <c r="C192" s="279">
        <f>IF(C$33=0,0,C$33/NMM!C$9*1000)</f>
        <v>26.128917259355436</v>
      </c>
      <c r="D192" s="279">
        <f>IF(D$33=0,0,D$33/NMM!D$9*1000)</f>
        <v>23.987999299755359</v>
      </c>
      <c r="E192" s="279">
        <f>IF(E$33=0,0,E$33/NMM!E$9*1000)</f>
        <v>18.073222498956689</v>
      </c>
      <c r="F192" s="279">
        <f>IF(F$33=0,0,F$33/NMM!F$9*1000)</f>
        <v>16.668760074221851</v>
      </c>
      <c r="G192" s="279">
        <f>IF(G$33=0,0,G$33/NMM!G$9*1000)</f>
        <v>18.352791480245177</v>
      </c>
      <c r="H192" s="279">
        <f>IF(H$33=0,0,H$33/NMM!H$9*1000)</f>
        <v>16.021306714730081</v>
      </c>
      <c r="I192" s="279">
        <f>IF(I$33=0,0,I$33/NMM!I$9*1000)</f>
        <v>21.502387341087179</v>
      </c>
      <c r="J192" s="279">
        <f>IF(J$33=0,0,J$33/NMM!J$9*1000)</f>
        <v>19.515380820880296</v>
      </c>
      <c r="K192" s="279">
        <f>IF(K$33=0,0,K$33/NMM!K$9*1000)</f>
        <v>17.709863315813802</v>
      </c>
      <c r="L192" s="279">
        <f>IF(L$33=0,0,L$33/NMM!L$9*1000)</f>
        <v>18.391828278474179</v>
      </c>
      <c r="M192" s="279">
        <f>IF(M$33=0,0,M$33/NMM!M$9*1000)</f>
        <v>18.64919951051743</v>
      </c>
      <c r="N192" s="279">
        <f>IF(N$33=0,0,N$33/NMM!N$9*1000)</f>
        <v>17.626512769988818</v>
      </c>
      <c r="O192" s="279">
        <f>IF(O$33=0,0,O$33/NMM!O$9*1000)</f>
        <v>35.722769799312076</v>
      </c>
      <c r="P192" s="279">
        <f>IF(P$33=0,0,P$33/NMM!P$9*1000)</f>
        <v>26.471511837863801</v>
      </c>
      <c r="Q192" s="279">
        <f>IF(Q$33=0,0,Q$33/NMM!Q$9*1000)</f>
        <v>22.286982152730666</v>
      </c>
      <c r="R192" s="279">
        <f>IF(R$33=0,0,R$33/NMM!R$9*1000)</f>
        <v>18.769997931845307</v>
      </c>
      <c r="S192" s="279">
        <f>IF(S$33=0,0,S$33/NMM!S$9*1000)</f>
        <v>21.941206409470254</v>
      </c>
      <c r="T192" s="279">
        <f>IF(T$33=0,0,T$33/NMM!T$9*1000)</f>
        <v>14.103030405668116</v>
      </c>
      <c r="U192" s="279">
        <f>IF(U$33=0,0,U$33/NMM!U$9*1000)</f>
        <v>18.952590528683164</v>
      </c>
      <c r="V192" s="279">
        <f>IF(V$33=0,0,V$33/NMM!V$9*1000)</f>
        <v>8.0437296911441187</v>
      </c>
      <c r="W192" s="279">
        <f>IF(W$33=0,0,W$33/NMM!W$9*1000)</f>
        <v>2.5661488306576294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317.64707485311902</v>
      </c>
      <c r="C194" s="322">
        <f t="shared" si="56"/>
        <v>282.2637199068464</v>
      </c>
      <c r="D194" s="322">
        <f t="shared" si="56"/>
        <v>263.2837300937444</v>
      </c>
      <c r="E194" s="322">
        <f t="shared" si="56"/>
        <v>217.45210962922138</v>
      </c>
      <c r="F194" s="322">
        <f t="shared" si="56"/>
        <v>221.55390859084787</v>
      </c>
      <c r="G194" s="322">
        <f t="shared" si="56"/>
        <v>250.11966499735084</v>
      </c>
      <c r="H194" s="322">
        <f t="shared" si="56"/>
        <v>221.44686471154191</v>
      </c>
      <c r="I194" s="322">
        <f t="shared" si="56"/>
        <v>291.85969114601846</v>
      </c>
      <c r="J194" s="322">
        <f t="shared" si="56"/>
        <v>264.21976172864242</v>
      </c>
      <c r="K194" s="322">
        <f t="shared" si="56"/>
        <v>218.20981203407587</v>
      </c>
      <c r="L194" s="322">
        <f t="shared" si="56"/>
        <v>215.37562005823625</v>
      </c>
      <c r="M194" s="322">
        <f t="shared" si="56"/>
        <v>222.06728161625804</v>
      </c>
      <c r="N194" s="322">
        <f t="shared" si="56"/>
        <v>212.81954950848041</v>
      </c>
      <c r="O194" s="322">
        <f t="shared" si="56"/>
        <v>362.80816881755635</v>
      </c>
      <c r="P194" s="322">
        <f t="shared" si="56"/>
        <v>282.51394491632044</v>
      </c>
      <c r="Q194" s="322">
        <f t="shared" si="56"/>
        <v>260.19105647666026</v>
      </c>
      <c r="R194" s="322">
        <f t="shared" si="56"/>
        <v>240.55198165563937</v>
      </c>
      <c r="S194" s="322">
        <f t="shared" si="56"/>
        <v>243.60872155652629</v>
      </c>
      <c r="T194" s="322">
        <f t="shared" si="56"/>
        <v>186.05688825951447</v>
      </c>
      <c r="U194" s="322">
        <f t="shared" si="56"/>
        <v>233.97255171852194</v>
      </c>
      <c r="V194" s="322">
        <f t="shared" si="56"/>
        <v>86.48883186110578</v>
      </c>
      <c r="W194" s="322">
        <f t="shared" si="56"/>
        <v>31.320599774541744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1.3834651038908083</v>
      </c>
      <c r="C199" s="277">
        <f>IF(C$53=0,0,C$53/NMM!C$10*1000)</f>
        <v>1.353415131115888</v>
      </c>
      <c r="D199" s="277">
        <f>IF(D$53=0,0,D$53/NMM!D$10*1000)</f>
        <v>0.92674299257670811</v>
      </c>
      <c r="E199" s="277">
        <f>IF(E$53=0,0,E$53/NMM!E$10*1000)</f>
        <v>0.73091102661233098</v>
      </c>
      <c r="F199" s="277">
        <f>IF(F$53=0,0,F$53/NMM!F$10*1000)</f>
        <v>0.76997940926482544</v>
      </c>
      <c r="G199" s="277">
        <f>IF(G$53=0,0,G$53/NMM!G$10*1000)</f>
        <v>0.81396429469236886</v>
      </c>
      <c r="H199" s="277">
        <f>IF(H$53=0,0,H$53/NMM!H$10*1000)</f>
        <v>0.73348815861701289</v>
      </c>
      <c r="I199" s="277">
        <f>IF(I$53=0,0,I$53/NMM!I$10*1000)</f>
        <v>1.099767232883861</v>
      </c>
      <c r="J199" s="277">
        <f>IF(J$53=0,0,J$53/NMM!J$10*1000)</f>
        <v>0.9720679544430062</v>
      </c>
      <c r="K199" s="277">
        <f>IF(K$53=0,0,K$53/NMM!K$10*1000)</f>
        <v>0.68073108378910907</v>
      </c>
      <c r="L199" s="277">
        <f>IF(L$53=0,0,L$53/NMM!L$10*1000)</f>
        <v>0.71755268045515463</v>
      </c>
      <c r="M199" s="277">
        <f>IF(M$53=0,0,M$53/NMM!M$10*1000)</f>
        <v>0.80273622463406469</v>
      </c>
      <c r="N199" s="277">
        <f>IF(N$53=0,0,N$53/NMM!N$10*1000)</f>
        <v>0.73439657817237536</v>
      </c>
      <c r="O199" s="277">
        <f>IF(O$53=0,0,O$53/NMM!O$10*1000)</f>
        <v>0.92183215946318231</v>
      </c>
      <c r="P199" s="277">
        <f>IF(P$53=0,0,P$53/NMM!P$10*1000)</f>
        <v>0.71635703435527742</v>
      </c>
      <c r="Q199" s="277">
        <f>IF(Q$53=0,0,Q$53/NMM!Q$10*1000)</f>
        <v>0.68929763810448719</v>
      </c>
      <c r="R199" s="277">
        <f>IF(R$53=0,0,R$53/NMM!R$10*1000)</f>
        <v>0.62308566362039064</v>
      </c>
      <c r="S199" s="277">
        <f>IF(S$53=0,0,S$53/NMM!S$10*1000)</f>
        <v>0.72726220353077931</v>
      </c>
      <c r="T199" s="277">
        <f>IF(T$53=0,0,T$53/NMM!T$10*1000)</f>
        <v>0.62798942190605289</v>
      </c>
      <c r="U199" s="277">
        <f>IF(U$53=0,0,U$53/NMM!U$10*1000)</f>
        <v>0.4666577030514889</v>
      </c>
      <c r="V199" s="277">
        <f>IF(V$53=0,0,V$53/NMM!V$10*1000)</f>
        <v>8.5919389197253684E-2</v>
      </c>
      <c r="W199" s="277">
        <f>IF(W$53=0,0,W$53/NMM!W$10*1000)</f>
        <v>2.5022316422630718E-2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57.653458420629043</v>
      </c>
      <c r="C201" s="278">
        <f>IF(C$60=0,0,C$60/NMM!C$10*1000)</f>
        <v>51.309501810317677</v>
      </c>
      <c r="D201" s="278">
        <f>IF(D$60=0,0,D$60/NMM!D$10*1000)</f>
        <v>47.727616125780997</v>
      </c>
      <c r="E201" s="278">
        <f>IF(E$60=0,0,E$60/NMM!E$10*1000)</f>
        <v>38.900791343242886</v>
      </c>
      <c r="F201" s="278">
        <f>IF(F$60=0,0,F$60/NMM!F$10*1000)</f>
        <v>39.179129980829423</v>
      </c>
      <c r="G201" s="278">
        <f>IF(G$60=0,0,G$60/NMM!G$10*1000)</f>
        <v>44.340266039254026</v>
      </c>
      <c r="H201" s="278">
        <f>IF(H$60=0,0,H$60/NMM!H$10*1000)</f>
        <v>39.332725365552236</v>
      </c>
      <c r="I201" s="278">
        <f>IF(I$60=0,0,I$60/NMM!I$10*1000)</f>
        <v>52.258833977159874</v>
      </c>
      <c r="J201" s="278">
        <f>IF(J$60=0,0,J$60/NMM!J$10*1000)</f>
        <v>47.07969507069123</v>
      </c>
      <c r="K201" s="278">
        <f>IF(K$60=0,0,K$60/NMM!K$10*1000)</f>
        <v>39.208641822350572</v>
      </c>
      <c r="L201" s="278">
        <f>IF(L$60=0,0,L$60/NMM!L$10*1000)</f>
        <v>38.864560125039795</v>
      </c>
      <c r="M201" s="278">
        <f>IF(M$60=0,0,M$60/NMM!M$10*1000)</f>
        <v>40.006694454223144</v>
      </c>
      <c r="N201" s="278">
        <f>IF(N$60=0,0,N$60/NMM!N$10*1000)</f>
        <v>38.243137020415816</v>
      </c>
      <c r="O201" s="278">
        <f>IF(O$60=0,0,O$60/NMM!O$10*1000)</f>
        <v>45.543902018153318</v>
      </c>
      <c r="P201" s="278">
        <f>IF(P$60=0,0,P$60/NMM!P$10*1000)</f>
        <v>42.600638905357357</v>
      </c>
      <c r="Q201" s="278">
        <f>IF(Q$60=0,0,Q$60/NMM!Q$10*1000)</f>
        <v>37.355612189029664</v>
      </c>
      <c r="R201" s="278">
        <f>IF(R$60=0,0,R$60/NMM!R$10*1000)</f>
        <v>34.097805445446426</v>
      </c>
      <c r="S201" s="278">
        <f>IF(S$60=0,0,S$60/NMM!S$10*1000)</f>
        <v>37.127543879393002</v>
      </c>
      <c r="T201" s="278">
        <f>IF(T$60=0,0,T$60/NMM!T$10*1000)</f>
        <v>35.047395885405393</v>
      </c>
      <c r="U201" s="278">
        <f>IF(U$60=0,0,U$60/NMM!U$10*1000)</f>
        <v>36.493527277200464</v>
      </c>
      <c r="V201" s="278">
        <f>IF(V$60=0,0,V$60/NMM!V$10*1000)</f>
        <v>13.032228138390163</v>
      </c>
      <c r="W201" s="278">
        <f>IF(W$60=0,0,W$60/NMM!W$10*1000)</f>
        <v>5.3306119335000259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232.46884227935044</v>
      </c>
      <c r="C202" s="278">
        <f>IF(C$79=0,0,C$79/NMM!C$10*1000)</f>
        <v>206.39777678481772</v>
      </c>
      <c r="D202" s="278">
        <f>IF(D$79=0,0,D$79/NMM!D$10*1000)</f>
        <v>192.85053004642518</v>
      </c>
      <c r="E202" s="278">
        <f>IF(E$79=0,0,E$79/NMM!E$10*1000)</f>
        <v>159.8134125702266</v>
      </c>
      <c r="F202" s="278">
        <f>IF(F$79=0,0,F$79/NMM!F$10*1000)</f>
        <v>163.2560982953222</v>
      </c>
      <c r="G202" s="278">
        <f>IF(G$79=0,0,G$79/NMM!G$10*1000)</f>
        <v>184.25074043936982</v>
      </c>
      <c r="H202" s="278">
        <f>IF(H$79=0,0,H$79/NMM!H$10*1000)</f>
        <v>163.02690059597975</v>
      </c>
      <c r="I202" s="278">
        <f>IF(I$79=0,0,I$79/NMM!I$10*1000)</f>
        <v>214.41254198056885</v>
      </c>
      <c r="J202" s="278">
        <f>IF(J$79=0,0,J$79/NMM!J$10*1000)</f>
        <v>194.34142956389817</v>
      </c>
      <c r="K202" s="278">
        <f>IF(K$79=0,0,K$79/NMM!K$10*1000)</f>
        <v>160.32694393714237</v>
      </c>
      <c r="L202" s="278">
        <f>IF(L$79=0,0,L$79/NMM!L$10*1000)</f>
        <v>158.07595542216245</v>
      </c>
      <c r="M202" s="278">
        <f>IF(M$79=0,0,M$79/NMM!M$10*1000)</f>
        <v>163.00929605663077</v>
      </c>
      <c r="N202" s="278">
        <f>IF(N$79=0,0,N$79/NMM!N$10*1000)</f>
        <v>156.33263954452954</v>
      </c>
      <c r="O202" s="278">
        <f>IF(O$79=0,0,O$79/NMM!O$10*1000)</f>
        <v>297.97846228280804</v>
      </c>
      <c r="P202" s="278">
        <f>IF(P$79=0,0,P$79/NMM!P$10*1000)</f>
        <v>220.6924120701504</v>
      </c>
      <c r="Q202" s="278">
        <f>IF(Q$79=0,0,Q$79/NMM!Q$10*1000)</f>
        <v>205.80689848375837</v>
      </c>
      <c r="R202" s="278">
        <f>IF(R$79=0,0,R$79/NMM!R$10*1000)</f>
        <v>190.60106871325365</v>
      </c>
      <c r="S202" s="278">
        <f>IF(S$79=0,0,S$79/NMM!S$10*1000)</f>
        <v>189.26837617991669</v>
      </c>
      <c r="T202" s="278">
        <f>IF(T$79=0,0,T$79/NMM!T$10*1000)</f>
        <v>133.91249836561718</v>
      </c>
      <c r="U202" s="278">
        <f>IF(U$79=0,0,U$79/NMM!U$10*1000)</f>
        <v>180.52845057640263</v>
      </c>
      <c r="V202" s="278">
        <f>IF(V$79=0,0,V$79/NMM!V$10*1000)</f>
        <v>67.160169591140303</v>
      </c>
      <c r="W202" s="278">
        <f>IF(W$79=0,0,W$79/NMM!W$10*1000)</f>
        <v>23.32969893071801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26.141309049248736</v>
      </c>
      <c r="C203" s="279">
        <f>IF(C$89=0,0,C$89/NMM!C$10*1000)</f>
        <v>23.203026180595113</v>
      </c>
      <c r="D203" s="279">
        <f>IF(D$89=0,0,D$89/NMM!D$10*1000)</f>
        <v>21.778840928961543</v>
      </c>
      <c r="E203" s="279">
        <f>IF(E$89=0,0,E$89/NMM!E$10*1000)</f>
        <v>18.006994689139564</v>
      </c>
      <c r="F203" s="279">
        <f>IF(F$89=0,0,F$89/NMM!F$10*1000)</f>
        <v>18.348700905431418</v>
      </c>
      <c r="G203" s="279">
        <f>IF(G$89=0,0,G$89/NMM!G$10*1000)</f>
        <v>20.71469422403462</v>
      </c>
      <c r="H203" s="279">
        <f>IF(H$89=0,0,H$89/NMM!H$10*1000)</f>
        <v>18.353750591392902</v>
      </c>
      <c r="I203" s="279">
        <f>IF(I$89=0,0,I$89/NMM!I$10*1000)</f>
        <v>24.088547955405875</v>
      </c>
      <c r="J203" s="279">
        <f>IF(J$89=0,0,J$89/NMM!J$10*1000)</f>
        <v>21.826569139609973</v>
      </c>
      <c r="K203" s="279">
        <f>IF(K$89=0,0,K$89/NMM!K$10*1000)</f>
        <v>17.993495190793784</v>
      </c>
      <c r="L203" s="279">
        <f>IF(L$89=0,0,L$89/NMM!L$10*1000)</f>
        <v>17.717551830578866</v>
      </c>
      <c r="M203" s="279">
        <f>IF(M$89=0,0,M$89/NMM!M$10*1000)</f>
        <v>18.248554880770065</v>
      </c>
      <c r="N203" s="279">
        <f>IF(N$89=0,0,N$89/NMM!N$10*1000)</f>
        <v>17.50937636536268</v>
      </c>
      <c r="O203" s="279">
        <f>IF(O$89=0,0,O$89/NMM!O$10*1000)</f>
        <v>18.363972357131765</v>
      </c>
      <c r="P203" s="279">
        <f>IF(P$89=0,0,P$89/NMM!P$10*1000)</f>
        <v>18.504536906457442</v>
      </c>
      <c r="Q203" s="279">
        <f>IF(Q$89=0,0,Q$89/NMM!Q$10*1000)</f>
        <v>16.339248165767721</v>
      </c>
      <c r="R203" s="279">
        <f>IF(R$89=0,0,R$89/NMM!R$10*1000)</f>
        <v>15.230021833318897</v>
      </c>
      <c r="S203" s="279">
        <f>IF(S$89=0,0,S$89/NMM!S$10*1000)</f>
        <v>16.485539293685839</v>
      </c>
      <c r="T203" s="279">
        <f>IF(T$89=0,0,T$89/NMM!T$10*1000)</f>
        <v>16.469004586585839</v>
      </c>
      <c r="U203" s="279">
        <f>IF(U$89=0,0,U$89/NMM!U$10*1000)</f>
        <v>16.483916161867377</v>
      </c>
      <c r="V203" s="279">
        <f>IF(V$89=0,0,V$89/NMM!V$10*1000)</f>
        <v>6.2105147423780487</v>
      </c>
      <c r="W203" s="279">
        <f>IF(W$89=0,0,W$89/NMM!W$10*1000)</f>
        <v>2.6352665939010769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876.99663421644073</v>
      </c>
      <c r="C205" s="322">
        <f t="shared" si="57"/>
        <v>855.47126417417985</v>
      </c>
      <c r="D205" s="322">
        <f t="shared" si="57"/>
        <v>729.17660726049655</v>
      </c>
      <c r="E205" s="322">
        <f t="shared" si="57"/>
        <v>567.62503450944632</v>
      </c>
      <c r="F205" s="322">
        <f t="shared" si="57"/>
        <v>562.58325532535264</v>
      </c>
      <c r="G205" s="322">
        <f t="shared" si="57"/>
        <v>611.0682477205097</v>
      </c>
      <c r="H205" s="322">
        <f t="shared" si="57"/>
        <v>571.87187743761683</v>
      </c>
      <c r="I205" s="322">
        <f t="shared" si="57"/>
        <v>765.3405464713403</v>
      </c>
      <c r="J205" s="322">
        <f t="shared" si="57"/>
        <v>720.90863753317376</v>
      </c>
      <c r="K205" s="322">
        <f t="shared" si="57"/>
        <v>582.97251740550814</v>
      </c>
      <c r="L205" s="322">
        <f t="shared" si="57"/>
        <v>563.99920749852038</v>
      </c>
      <c r="M205" s="322">
        <f t="shared" si="57"/>
        <v>589.2944955670099</v>
      </c>
      <c r="N205" s="322">
        <f t="shared" si="57"/>
        <v>546.18956786781564</v>
      </c>
      <c r="O205" s="322">
        <f t="shared" si="57"/>
        <v>651.47224781990053</v>
      </c>
      <c r="P205" s="322">
        <f t="shared" si="57"/>
        <v>576.42490476426462</v>
      </c>
      <c r="Q205" s="322">
        <f t="shared" si="57"/>
        <v>521.74831067960554</v>
      </c>
      <c r="R205" s="322">
        <f t="shared" si="57"/>
        <v>451.75689573173918</v>
      </c>
      <c r="S205" s="322">
        <f t="shared" si="57"/>
        <v>543.45627810919996</v>
      </c>
      <c r="T205" s="322">
        <f t="shared" si="57"/>
        <v>513.82773652417484</v>
      </c>
      <c r="U205" s="322">
        <f t="shared" si="57"/>
        <v>506.5634095648536</v>
      </c>
      <c r="V205" s="322">
        <f t="shared" si="57"/>
        <v>215.25086785028427</v>
      </c>
      <c r="W205" s="322">
        <f t="shared" si="57"/>
        <v>77.170076830007346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4.273259395079795</v>
      </c>
      <c r="C210" s="277">
        <f>IF(C$104=0,0,C$104/NMM!C$11*1000)</f>
        <v>4.5919393035438496</v>
      </c>
      <c r="D210" s="277">
        <f>IF(D$104=0,0,D$104/NMM!D$11*1000)</f>
        <v>2.8595163361656559</v>
      </c>
      <c r="E210" s="277">
        <f>IF(E$104=0,0,E$104/NMM!E$11*1000)</f>
        <v>2.1237268661385298</v>
      </c>
      <c r="F210" s="277">
        <f>IF(F$104=0,0,F$104/NMM!F$11*1000)</f>
        <v>2.175802456082752</v>
      </c>
      <c r="G210" s="277">
        <f>IF(G$104=0,0,G$104/NMM!G$11*1000)</f>
        <v>2.2135140597794867</v>
      </c>
      <c r="H210" s="277">
        <f>IF(H$104=0,0,H$104/NMM!H$11*1000)</f>
        <v>2.1067157510842236</v>
      </c>
      <c r="I210" s="277">
        <f>IF(I$104=0,0,I$104/NMM!I$11*1000)</f>
        <v>3.2192597265637182</v>
      </c>
      <c r="J210" s="277">
        <f>IF(J$104=0,0,J$104/NMM!J$11*1000)</f>
        <v>2.9583346762163258</v>
      </c>
      <c r="K210" s="277">
        <f>IF(K$104=0,0,K$104/NMM!K$11*1000)</f>
        <v>2.0334448920687684</v>
      </c>
      <c r="L210" s="277">
        <f>IF(L$104=0,0,L$104/NMM!L$11*1000)</f>
        <v>2.1054554309445059</v>
      </c>
      <c r="M210" s="277">
        <f>IF(M$104=0,0,M$104/NMM!M$11*1000)</f>
        <v>2.3886613399551644</v>
      </c>
      <c r="N210" s="277">
        <f>IF(N$104=0,0,N$104/NMM!N$11*1000)</f>
        <v>2.1113637714335667</v>
      </c>
      <c r="O210" s="277">
        <f>IF(O$104=0,0,O$104/NMM!O$11*1000)</f>
        <v>3.0116920269524483</v>
      </c>
      <c r="P210" s="277">
        <f>IF(P$104=0,0,P$104/NMM!P$11*1000)</f>
        <v>2.0572310399421094</v>
      </c>
      <c r="Q210" s="277">
        <f>IF(Q$104=0,0,Q$104/NMM!Q$11*1000)</f>
        <v>2.0285500220902248</v>
      </c>
      <c r="R210" s="277">
        <f>IF(R$104=0,0,R$104/NMM!R$11*1000)</f>
        <v>1.7035426261157358</v>
      </c>
      <c r="S210" s="277">
        <f>IF(S$104=0,0,S$104/NMM!S$11*1000)</f>
        <v>2.2091501455482412</v>
      </c>
      <c r="T210" s="277">
        <f>IF(T$104=0,0,T$104/NMM!T$11*1000)</f>
        <v>1.8064036579221328</v>
      </c>
      <c r="U210" s="277">
        <f>IF(U$104=0,0,U$104/NMM!U$11*1000)</f>
        <v>1.3233587173770069</v>
      </c>
      <c r="V210" s="277">
        <f>IF(V$104=0,0,V$104/NMM!V$11*1000)</f>
        <v>0.27516597410363908</v>
      </c>
      <c r="W210" s="277">
        <f>IF(W$104=0,0,W$104/NMM!W$11*1000)</f>
        <v>6.7734868992107233E-2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805.37363728555499</v>
      </c>
      <c r="C211" s="278">
        <f>IF(C$110=0,0,C$110/NMM!C$11*1000)</f>
        <v>785.21533458687475</v>
      </c>
      <c r="D211" s="278">
        <f>IF(D$110=0,0,D$110/NMM!D$11*1000)</f>
        <v>670.26580726123802</v>
      </c>
      <c r="E211" s="278">
        <f>IF(E$110=0,0,E$110/NMM!E$11*1000)</f>
        <v>521.86048657130686</v>
      </c>
      <c r="F211" s="278">
        <f>IF(F$110=0,0,F$110/NMM!F$11*1000)</f>
        <v>517.15973434496584</v>
      </c>
      <c r="G211" s="278">
        <f>IF(G$110=0,0,G$110/NMM!G$11*1000)</f>
        <v>561.86824551048801</v>
      </c>
      <c r="H211" s="278">
        <f>IF(H$110=0,0,H$110/NMM!H$11*1000)</f>
        <v>525.79529081595035</v>
      </c>
      <c r="I211" s="278">
        <f>IF(I$110=0,0,I$110/NMM!I$11*1000)</f>
        <v>703.30692458423755</v>
      </c>
      <c r="J211" s="278">
        <f>IF(J$110=0,0,J$110/NMM!J$11*1000)</f>
        <v>662.54470028435981</v>
      </c>
      <c r="K211" s="278">
        <f>IF(K$110=0,0,K$110/NMM!K$11*1000)</f>
        <v>536.10688950231804</v>
      </c>
      <c r="L211" s="278">
        <f>IF(L$110=0,0,L$110/NMM!L$11*1000)</f>
        <v>518.53133298202465</v>
      </c>
      <c r="M211" s="278">
        <f>IF(M$110=0,0,M$110/NMM!M$11*1000)</f>
        <v>541.61318476465613</v>
      </c>
      <c r="N211" s="278">
        <f>IF(N$110=0,0,N$110/NMM!N$11*1000)</f>
        <v>502.09064503467528</v>
      </c>
      <c r="O211" s="278">
        <f>IF(O$110=0,0,O$110/NMM!O$11*1000)</f>
        <v>598.41761034770025</v>
      </c>
      <c r="P211" s="278">
        <f>IF(P$110=0,0,P$110/NMM!P$11*1000)</f>
        <v>530.04261816785515</v>
      </c>
      <c r="Q211" s="278">
        <f>IF(Q$110=0,0,Q$110/NMM!Q$11*1000)</f>
        <v>479.61198941829491</v>
      </c>
      <c r="R211" s="278">
        <f>IF(R$110=0,0,R$110/NMM!R$11*1000)</f>
        <v>415.32187222260308</v>
      </c>
      <c r="S211" s="278">
        <f>IF(S$110=0,0,S$110/NMM!S$11*1000)</f>
        <v>499.47804847976334</v>
      </c>
      <c r="T211" s="278">
        <f>IF(T$110=0,0,T$110/NMM!T$11*1000)</f>
        <v>472.50766407247903</v>
      </c>
      <c r="U211" s="278">
        <f>IF(U$110=0,0,U$110/NMM!U$11*1000)</f>
        <v>466.24970659994227</v>
      </c>
      <c r="V211" s="278">
        <f>IF(V$110=0,0,V$110/NMM!V$11*1000)</f>
        <v>198.38561443764942</v>
      </c>
      <c r="W211" s="278">
        <f>IF(W$110=0,0,W$110/NMM!W$11*1000)</f>
        <v>71.152206277376351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67.349737535805943</v>
      </c>
      <c r="C213" s="278">
        <f>IF(C$119=0,0,C$119/NMM!C$11*1000)</f>
        <v>65.663990283761166</v>
      </c>
      <c r="D213" s="278">
        <f>IF(D$119=0,0,D$119/NMM!D$11*1000)</f>
        <v>56.051283663092832</v>
      </c>
      <c r="E213" s="278">
        <f>IF(E$119=0,0,E$119/NMM!E$11*1000)</f>
        <v>43.640821072000961</v>
      </c>
      <c r="F213" s="278">
        <f>IF(F$119=0,0,F$119/NMM!F$11*1000)</f>
        <v>43.247718524303984</v>
      </c>
      <c r="G213" s="278">
        <f>IF(G$119=0,0,G$119/NMM!G$11*1000)</f>
        <v>46.986488150242153</v>
      </c>
      <c r="H213" s="278">
        <f>IF(H$119=0,0,H$119/NMM!H$11*1000)</f>
        <v>43.96987087058227</v>
      </c>
      <c r="I213" s="278">
        <f>IF(I$119=0,0,I$119/NMM!I$11*1000)</f>
        <v>58.814362160539076</v>
      </c>
      <c r="J213" s="278">
        <f>IF(J$119=0,0,J$119/NMM!J$11*1000)</f>
        <v>55.405602572597623</v>
      </c>
      <c r="K213" s="278">
        <f>IF(K$119=0,0,K$119/NMM!K$11*1000)</f>
        <v>44.832183011121302</v>
      </c>
      <c r="L213" s="278">
        <f>IF(L$119=0,0,L$119/NMM!L$11*1000)</f>
        <v>43.362419085551238</v>
      </c>
      <c r="M213" s="278">
        <f>IF(M$119=0,0,M$119/NMM!M$11*1000)</f>
        <v>45.292649462398558</v>
      </c>
      <c r="N213" s="278">
        <f>IF(N$119=0,0,N$119/NMM!N$11*1000)</f>
        <v>41.987559061706833</v>
      </c>
      <c r="O213" s="278">
        <f>IF(O$119=0,0,O$119/NMM!O$11*1000)</f>
        <v>50.042945445247781</v>
      </c>
      <c r="P213" s="278">
        <f>IF(P$119=0,0,P$119/NMM!P$11*1000)</f>
        <v>44.325055556467419</v>
      </c>
      <c r="Q213" s="278">
        <f>IF(Q$119=0,0,Q$119/NMM!Q$11*1000)</f>
        <v>40.107771239220391</v>
      </c>
      <c r="R213" s="278">
        <f>IF(R$119=0,0,R$119/NMM!R$11*1000)</f>
        <v>34.731480883020389</v>
      </c>
      <c r="S213" s="278">
        <f>IF(S$119=0,0,S$119/NMM!S$11*1000)</f>
        <v>41.769079483888362</v>
      </c>
      <c r="T213" s="278">
        <f>IF(T$119=0,0,T$119/NMM!T$11*1000)</f>
        <v>39.513668793773661</v>
      </c>
      <c r="U213" s="278">
        <f>IF(U$119=0,0,U$119/NMM!U$11*1000)</f>
        <v>38.990344247534324</v>
      </c>
      <c r="V213" s="278">
        <f>IF(V$119=0,0,V$119/NMM!V$11*1000)</f>
        <v>16.590087438531217</v>
      </c>
      <c r="W213" s="278">
        <f>IF(W$119=0,0,W$119/NMM!W$11*1000)</f>
        <v>5.9501356836388872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EE: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90.047486749029531</v>
      </c>
      <c r="C3" s="205">
        <f t="shared" si="0"/>
        <v>101.93379822995826</v>
      </c>
      <c r="D3" s="205">
        <f t="shared" si="0"/>
        <v>115.42037222192982</v>
      </c>
      <c r="E3" s="205">
        <f t="shared" si="0"/>
        <v>116.39463001330711</v>
      </c>
      <c r="F3" s="205">
        <f t="shared" si="0"/>
        <v>111.44801780587721</v>
      </c>
      <c r="G3" s="205">
        <f t="shared" si="0"/>
        <v>118.92978422086532</v>
      </c>
      <c r="H3" s="205">
        <f t="shared" si="0"/>
        <v>137.660335038901</v>
      </c>
      <c r="I3" s="205">
        <f t="shared" si="0"/>
        <v>146.69865857752029</v>
      </c>
      <c r="J3" s="205">
        <f t="shared" si="0"/>
        <v>134.8116860260472</v>
      </c>
      <c r="K3" s="205">
        <f t="shared" si="0"/>
        <v>106.7705515276125</v>
      </c>
      <c r="L3" s="205">
        <f t="shared" si="0"/>
        <v>146.71842170862857</v>
      </c>
      <c r="M3" s="205">
        <f t="shared" si="0"/>
        <v>139.88844908240372</v>
      </c>
      <c r="N3" s="205">
        <f t="shared" si="0"/>
        <v>138.40456886221082</v>
      </c>
      <c r="O3" s="205">
        <f t="shared" si="0"/>
        <v>130.99038233076101</v>
      </c>
      <c r="P3" s="205">
        <f t="shared" si="0"/>
        <v>131.23465238919528</v>
      </c>
      <c r="Q3" s="205">
        <f t="shared" si="0"/>
        <v>133.80000000000001</v>
      </c>
      <c r="R3" s="205">
        <f t="shared" si="0"/>
        <v>137.5903519798868</v>
      </c>
      <c r="S3" s="205">
        <f t="shared" si="0"/>
        <v>148.99702576090169</v>
      </c>
      <c r="T3" s="205">
        <f t="shared" si="0"/>
        <v>144.43346359243105</v>
      </c>
      <c r="U3" s="205">
        <f t="shared" si="0"/>
        <v>124.56120484656316</v>
      </c>
      <c r="V3" s="205">
        <f t="shared" si="0"/>
        <v>104.89449260134825</v>
      </c>
      <c r="W3" s="205">
        <f t="shared" si="0"/>
        <v>123.00234172794889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37.831766861736718</v>
      </c>
      <c r="C4" s="243">
        <f t="shared" si="1"/>
        <v>40.29512962520009</v>
      </c>
      <c r="D4" s="243">
        <f t="shared" si="1"/>
        <v>46.133066708765284</v>
      </c>
      <c r="E4" s="243">
        <f t="shared" si="1"/>
        <v>44.132262031094712</v>
      </c>
      <c r="F4" s="243">
        <f t="shared" si="1"/>
        <v>38.063288281023198</v>
      </c>
      <c r="G4" s="243">
        <f t="shared" si="1"/>
        <v>39.744780642312207</v>
      </c>
      <c r="H4" s="243">
        <f t="shared" si="1"/>
        <v>49.484825120908397</v>
      </c>
      <c r="I4" s="243">
        <f t="shared" si="1"/>
        <v>56.690329077414624</v>
      </c>
      <c r="J4" s="243">
        <f t="shared" si="1"/>
        <v>53.971606241933593</v>
      </c>
      <c r="K4" s="243">
        <f t="shared" si="1"/>
        <v>39.558008392550107</v>
      </c>
      <c r="L4" s="243">
        <f t="shared" si="1"/>
        <v>69.560675664446904</v>
      </c>
      <c r="M4" s="243">
        <f t="shared" si="1"/>
        <v>63.309643756747036</v>
      </c>
      <c r="N4" s="243">
        <f t="shared" si="1"/>
        <v>56.139138696060563</v>
      </c>
      <c r="O4" s="243">
        <f t="shared" si="1"/>
        <v>51.858968399086791</v>
      </c>
      <c r="P4" s="243">
        <f t="shared" si="1"/>
        <v>53.238597479972626</v>
      </c>
      <c r="Q4" s="243">
        <f t="shared" si="1"/>
        <v>56.5</v>
      </c>
      <c r="R4" s="243">
        <f t="shared" si="1"/>
        <v>56.469987429289745</v>
      </c>
      <c r="S4" s="243">
        <f t="shared" si="1"/>
        <v>66.041411290705739</v>
      </c>
      <c r="T4" s="243">
        <f t="shared" si="1"/>
        <v>69.088700098827658</v>
      </c>
      <c r="U4" s="243">
        <f t="shared" si="1"/>
        <v>53.395817182477813</v>
      </c>
      <c r="V4" s="243">
        <f t="shared" si="1"/>
        <v>39.225987216530953</v>
      </c>
      <c r="W4" s="243">
        <f t="shared" si="1"/>
        <v>58.091286307053949</v>
      </c>
      <c r="DA4" s="83"/>
    </row>
    <row r="5" spans="1:105" ht="12" customHeight="1" x14ac:dyDescent="0.25">
      <c r="A5" s="99" t="s">
        <v>52</v>
      </c>
      <c r="B5" s="284">
        <v>2.564833758403263</v>
      </c>
      <c r="C5" s="284">
        <v>2.0156428362028209</v>
      </c>
      <c r="D5" s="284">
        <v>2.7220315636323349</v>
      </c>
      <c r="E5" s="284">
        <v>3.1369047428425758</v>
      </c>
      <c r="F5" s="284">
        <v>2.6907486439299149</v>
      </c>
      <c r="G5" s="284">
        <v>2.8190720803182008</v>
      </c>
      <c r="H5" s="284">
        <v>5.8631576515156123</v>
      </c>
      <c r="I5" s="284">
        <v>9.408081444299901</v>
      </c>
      <c r="J5" s="284">
        <v>10.715970448126731</v>
      </c>
      <c r="K5" s="284">
        <v>8.0198760472442885</v>
      </c>
      <c r="L5" s="284">
        <v>13.795351403506499</v>
      </c>
      <c r="M5" s="284">
        <v>12.65215808327264</v>
      </c>
      <c r="N5" s="284">
        <v>11.20357881829645</v>
      </c>
      <c r="O5" s="284">
        <v>10.43837398197144</v>
      </c>
      <c r="P5" s="284">
        <v>10.839559898855819</v>
      </c>
      <c r="Q5" s="284">
        <v>11.66382764646697</v>
      </c>
      <c r="R5" s="284">
        <v>11.540253950919411</v>
      </c>
      <c r="S5" s="284">
        <v>13.35699761654122</v>
      </c>
      <c r="T5" s="284">
        <v>13.90241124247571</v>
      </c>
      <c r="U5" s="284">
        <v>10.593935286697519</v>
      </c>
      <c r="V5" s="284">
        <v>8.1400251847539877</v>
      </c>
      <c r="W5" s="284">
        <v>12.31148878369256</v>
      </c>
      <c r="DA5" s="94" t="s">
        <v>1812</v>
      </c>
    </row>
    <row r="6" spans="1:105" ht="12" customHeight="1" x14ac:dyDescent="0.25">
      <c r="A6" s="99" t="s">
        <v>59</v>
      </c>
      <c r="B6" s="284">
        <v>35.266933103333457</v>
      </c>
      <c r="C6" s="284">
        <v>38.279486788997268</v>
      </c>
      <c r="D6" s="284">
        <v>43.411035145132949</v>
      </c>
      <c r="E6" s="284">
        <v>40.995357288252137</v>
      </c>
      <c r="F6" s="284">
        <v>35.372539637093283</v>
      </c>
      <c r="G6" s="284">
        <v>36.925708561994007</v>
      </c>
      <c r="H6" s="284">
        <v>43.621667469392783</v>
      </c>
      <c r="I6" s="284">
        <v>47.282247633114721</v>
      </c>
      <c r="J6" s="284">
        <v>43.25563579380686</v>
      </c>
      <c r="K6" s="284">
        <v>31.538132345305819</v>
      </c>
      <c r="L6" s="284">
        <v>55.76532426094041</v>
      </c>
      <c r="M6" s="284">
        <v>50.657485673474397</v>
      </c>
      <c r="N6" s="284">
        <v>44.935559877764113</v>
      </c>
      <c r="O6" s="284">
        <v>41.420594417115353</v>
      </c>
      <c r="P6" s="284">
        <v>42.399037581116808</v>
      </c>
      <c r="Q6" s="284">
        <v>44.83617235353303</v>
      </c>
      <c r="R6" s="284">
        <v>44.929733478370338</v>
      </c>
      <c r="S6" s="284">
        <v>52.684413674164517</v>
      </c>
      <c r="T6" s="284">
        <v>55.18628885635195</v>
      </c>
      <c r="U6" s="284">
        <v>42.801881895780291</v>
      </c>
      <c r="V6" s="284">
        <v>31.085962031776969</v>
      </c>
      <c r="W6" s="284">
        <v>45.779797523361388</v>
      </c>
      <c r="DA6" s="94" t="s">
        <v>1813</v>
      </c>
    </row>
    <row r="7" spans="1:105" ht="12" customHeight="1" x14ac:dyDescent="0.25">
      <c r="A7" s="49" t="s">
        <v>60</v>
      </c>
      <c r="B7" s="244">
        <v>52.215719887292813</v>
      </c>
      <c r="C7" s="244">
        <v>61.638668604758159</v>
      </c>
      <c r="D7" s="244">
        <v>69.28730551316454</v>
      </c>
      <c r="E7" s="244">
        <v>72.262367982212396</v>
      </c>
      <c r="F7" s="244">
        <v>73.384729524854023</v>
      </c>
      <c r="G7" s="244">
        <v>79.185003578553108</v>
      </c>
      <c r="H7" s="244">
        <v>88.175509917992599</v>
      </c>
      <c r="I7" s="244">
        <v>90.008329500105674</v>
      </c>
      <c r="J7" s="244">
        <v>80.840079784113613</v>
      </c>
      <c r="K7" s="244">
        <v>67.21254313506239</v>
      </c>
      <c r="L7" s="244">
        <v>77.157746044181664</v>
      </c>
      <c r="M7" s="244">
        <v>76.578805325656688</v>
      </c>
      <c r="N7" s="244">
        <v>82.265430166150253</v>
      </c>
      <c r="O7" s="244">
        <v>79.131413931674217</v>
      </c>
      <c r="P7" s="244">
        <v>77.99605490922265</v>
      </c>
      <c r="Q7" s="244">
        <v>77.300000000000011</v>
      </c>
      <c r="R7" s="244">
        <v>81.120364550597046</v>
      </c>
      <c r="S7" s="244">
        <v>82.955614470195954</v>
      </c>
      <c r="T7" s="244">
        <v>75.344763493603395</v>
      </c>
      <c r="U7" s="244">
        <v>71.165387664085344</v>
      </c>
      <c r="V7" s="244">
        <v>65.668505384817294</v>
      </c>
      <c r="W7" s="244">
        <v>64.91105542089494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54</v>
      </c>
      <c r="C10" s="243">
        <v>51.7</v>
      </c>
      <c r="D10" s="243">
        <v>65.3</v>
      </c>
      <c r="E10" s="243">
        <v>67.099999999999994</v>
      </c>
      <c r="F10" s="243">
        <v>68.599999999999994</v>
      </c>
      <c r="G10" s="243">
        <v>67</v>
      </c>
      <c r="H10" s="243">
        <v>136.30000000000001</v>
      </c>
      <c r="I10" s="243">
        <v>190.2</v>
      </c>
      <c r="J10" s="243">
        <v>200.23</v>
      </c>
      <c r="K10" s="243">
        <v>199.1</v>
      </c>
      <c r="L10" s="243">
        <v>220.78</v>
      </c>
      <c r="M10" s="243">
        <v>221.43</v>
      </c>
      <c r="N10" s="243">
        <v>232.86</v>
      </c>
      <c r="O10" s="243">
        <v>223.88</v>
      </c>
      <c r="P10" s="243">
        <v>234.77</v>
      </c>
      <c r="Q10" s="243">
        <v>233.9</v>
      </c>
      <c r="R10" s="243">
        <v>239</v>
      </c>
      <c r="S10" s="243">
        <v>239</v>
      </c>
      <c r="T10" s="243">
        <v>234.96</v>
      </c>
      <c r="U10" s="243">
        <v>222.25</v>
      </c>
      <c r="V10" s="243">
        <v>246</v>
      </c>
      <c r="W10" s="243">
        <v>260</v>
      </c>
      <c r="DA10" s="83" t="s">
        <v>1816</v>
      </c>
    </row>
    <row r="11" spans="1:105" ht="12" customHeight="1" x14ac:dyDescent="0.25">
      <c r="A11" s="107" t="s">
        <v>1817</v>
      </c>
      <c r="B11" s="284">
        <v>54</v>
      </c>
      <c r="C11" s="284">
        <v>70.069999999999993</v>
      </c>
      <c r="D11" s="284">
        <v>75.03</v>
      </c>
      <c r="E11" s="284">
        <v>64</v>
      </c>
      <c r="F11" s="284">
        <v>65.790000000000006</v>
      </c>
      <c r="G11" s="284">
        <v>64.040000000000006</v>
      </c>
      <c r="H11" s="284">
        <v>77.989999999999995</v>
      </c>
      <c r="I11" s="284">
        <v>77.7</v>
      </c>
      <c r="J11" s="284">
        <v>68.37</v>
      </c>
      <c r="K11" s="284">
        <v>63.38</v>
      </c>
      <c r="L11" s="284">
        <v>75.67</v>
      </c>
      <c r="M11" s="284">
        <v>74</v>
      </c>
      <c r="N11" s="284">
        <v>78.180000000000007</v>
      </c>
      <c r="O11" s="284">
        <v>73.040000000000006</v>
      </c>
      <c r="P11" s="284">
        <v>73.64</v>
      </c>
      <c r="Q11" s="284">
        <v>69.86</v>
      </c>
      <c r="R11" s="284">
        <v>74</v>
      </c>
      <c r="S11" s="284">
        <v>76.709999999999994</v>
      </c>
      <c r="T11" s="284">
        <v>76.73</v>
      </c>
      <c r="U11" s="284">
        <v>76.069999999999993</v>
      </c>
      <c r="V11" s="284">
        <v>72.099999999999994</v>
      </c>
      <c r="W11" s="284">
        <v>70.400000000000006</v>
      </c>
      <c r="DA11" s="94" t="s">
        <v>1818</v>
      </c>
    </row>
    <row r="12" spans="1:105" ht="12" customHeight="1" x14ac:dyDescent="0.25">
      <c r="A12" s="49" t="s">
        <v>1819</v>
      </c>
      <c r="B12" s="244">
        <v>21.49640287769785</v>
      </c>
      <c r="C12" s="244">
        <v>24.06233532934133</v>
      </c>
      <c r="D12" s="244">
        <v>27.72988023952097</v>
      </c>
      <c r="E12" s="244">
        <v>26.282953181272511</v>
      </c>
      <c r="F12" s="244">
        <v>27.52566265060242</v>
      </c>
      <c r="G12" s="244">
        <v>30.73777777777779</v>
      </c>
      <c r="H12" s="244">
        <v>39.007872340425543</v>
      </c>
      <c r="I12" s="244">
        <v>46.536619718309858</v>
      </c>
      <c r="J12" s="244">
        <v>47.40000000000002</v>
      </c>
      <c r="K12" s="244">
        <v>45.595117370892027</v>
      </c>
      <c r="L12" s="244">
        <v>52.314705882352953</v>
      </c>
      <c r="M12" s="244">
        <v>52.134705882352961</v>
      </c>
      <c r="N12" s="244">
        <v>54.889411764705898</v>
      </c>
      <c r="O12" s="244">
        <v>52.397647058823537</v>
      </c>
      <c r="P12" s="244">
        <v>63.168313253012073</v>
      </c>
      <c r="Q12" s="244">
        <v>66.679024390243924</v>
      </c>
      <c r="R12" s="244">
        <v>59.619047619047628</v>
      </c>
      <c r="S12" s="244">
        <v>64.66349397590362</v>
      </c>
      <c r="T12" s="244">
        <v>68.419756097561006</v>
      </c>
      <c r="U12" s="244">
        <v>69.976296296296283</v>
      </c>
      <c r="V12" s="244">
        <v>65.153012048192807</v>
      </c>
      <c r="W12" s="244">
        <v>67.672289156626519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72.222222222222214</v>
      </c>
      <c r="C15" s="243">
        <v>64.612805993639711</v>
      </c>
      <c r="D15" s="243">
        <v>72.222222222222214</v>
      </c>
      <c r="E15" s="243">
        <v>72.222222222222214</v>
      </c>
      <c r="F15" s="243">
        <v>72.222222222222214</v>
      </c>
      <c r="G15" s="243">
        <v>72.222222222222214</v>
      </c>
      <c r="H15" s="243">
        <v>148.31638450804721</v>
      </c>
      <c r="I15" s="243">
        <v>201.58229810812469</v>
      </c>
      <c r="J15" s="243">
        <v>216.80113056528981</v>
      </c>
      <c r="K15" s="243">
        <v>216.80113056528981</v>
      </c>
      <c r="L15" s="243">
        <v>239.62937925103719</v>
      </c>
      <c r="M15" s="243">
        <v>239.62937925103719</v>
      </c>
      <c r="N15" s="243">
        <v>247.23879547961971</v>
      </c>
      <c r="O15" s="243">
        <v>247.23879547961971</v>
      </c>
      <c r="P15" s="243">
        <v>247.23879547961971</v>
      </c>
      <c r="Q15" s="243">
        <v>247.23879547961971</v>
      </c>
      <c r="R15" s="243">
        <v>254.8482117082022</v>
      </c>
      <c r="S15" s="243">
        <v>254.8482117082022</v>
      </c>
      <c r="T15" s="243">
        <v>254.8482117082022</v>
      </c>
      <c r="U15" s="243">
        <v>254.8482117082022</v>
      </c>
      <c r="V15" s="243">
        <v>262.45762793678472</v>
      </c>
      <c r="W15" s="243">
        <v>277.6764603939497</v>
      </c>
      <c r="DA15" s="83" t="s">
        <v>1821</v>
      </c>
    </row>
    <row r="16" spans="1:105" ht="12" customHeight="1" x14ac:dyDescent="0.25">
      <c r="A16" s="107" t="s">
        <v>1817</v>
      </c>
      <c r="B16" s="284">
        <v>72.222222222222214</v>
      </c>
      <c r="C16" s="284">
        <v>79.193517710369647</v>
      </c>
      <c r="D16" s="284">
        <v>79.193517710369647</v>
      </c>
      <c r="E16" s="284">
        <v>72.222222222222214</v>
      </c>
      <c r="F16" s="284">
        <v>72.222222222222214</v>
      </c>
      <c r="G16" s="284">
        <v>72.222222222222214</v>
      </c>
      <c r="H16" s="284">
        <v>86.164813198517081</v>
      </c>
      <c r="I16" s="284">
        <v>86.164813198517081</v>
      </c>
      <c r="J16" s="284">
        <v>86.164813198517081</v>
      </c>
      <c r="K16" s="284">
        <v>79.193517710369647</v>
      </c>
      <c r="L16" s="284">
        <v>86.164813198517081</v>
      </c>
      <c r="M16" s="284">
        <v>86.164813198517081</v>
      </c>
      <c r="N16" s="284">
        <v>86.164813198517081</v>
      </c>
      <c r="O16" s="284">
        <v>86.164813198517081</v>
      </c>
      <c r="P16" s="284">
        <v>79.193517710369647</v>
      </c>
      <c r="Q16" s="284">
        <v>79.193517710369647</v>
      </c>
      <c r="R16" s="284">
        <v>79.193517710369647</v>
      </c>
      <c r="S16" s="284">
        <v>86.164813198517081</v>
      </c>
      <c r="T16" s="284">
        <v>86.164813198517081</v>
      </c>
      <c r="U16" s="284">
        <v>86.164813198517081</v>
      </c>
      <c r="V16" s="284">
        <v>79.193517710369647</v>
      </c>
      <c r="W16" s="284">
        <v>79.193517710369647</v>
      </c>
      <c r="DA16" s="94" t="s">
        <v>1822</v>
      </c>
    </row>
    <row r="17" spans="1:105" ht="12" customHeight="1" x14ac:dyDescent="0.25">
      <c r="A17" s="49" t="s">
        <v>1819</v>
      </c>
      <c r="B17" s="244">
        <v>23.88489208633094</v>
      </c>
      <c r="C17" s="244">
        <v>26.410979195306592</v>
      </c>
      <c r="D17" s="244">
        <v>31.463153413257899</v>
      </c>
      <c r="E17" s="244">
        <v>28.93706630428224</v>
      </c>
      <c r="F17" s="244">
        <v>31.463153413257899</v>
      </c>
      <c r="G17" s="244">
        <v>33.989240522233537</v>
      </c>
      <c r="H17" s="244">
        <v>41.5675018491605</v>
      </c>
      <c r="I17" s="244">
        <v>49.145763176087463</v>
      </c>
      <c r="J17" s="244">
        <v>51.671850285063108</v>
      </c>
      <c r="K17" s="244">
        <v>51.671850285063108</v>
      </c>
      <c r="L17" s="244">
        <v>56.724024503014412</v>
      </c>
      <c r="M17" s="244">
        <v>56.724024503014412</v>
      </c>
      <c r="N17" s="244">
        <v>59.250111611990057</v>
      </c>
      <c r="O17" s="244">
        <v>59.250111611990057</v>
      </c>
      <c r="P17" s="244">
        <v>66.828372938917013</v>
      </c>
      <c r="Q17" s="244">
        <v>71.880547156868317</v>
      </c>
      <c r="R17" s="244">
        <v>69.354460047892672</v>
      </c>
      <c r="S17" s="244">
        <v>69.354460047892672</v>
      </c>
      <c r="T17" s="244">
        <v>74.406634265843977</v>
      </c>
      <c r="U17" s="244">
        <v>74.406634265843977</v>
      </c>
      <c r="V17" s="244">
        <v>71.880547156868332</v>
      </c>
      <c r="W17" s="244">
        <v>71.880547156868332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7.6094162285825</v>
      </c>
      <c r="E19" s="243">
        <v>0</v>
      </c>
      <c r="F19" s="243">
        <v>0</v>
      </c>
      <c r="G19" s="243">
        <v>7.6094162285825</v>
      </c>
      <c r="H19" s="243">
        <v>76.094162285825007</v>
      </c>
      <c r="I19" s="243">
        <v>53.265913600077504</v>
      </c>
      <c r="J19" s="243">
        <v>22.8282486857475</v>
      </c>
      <c r="K19" s="243">
        <v>0</v>
      </c>
      <c r="L19" s="243">
        <v>22.8282486857475</v>
      </c>
      <c r="M19" s="243">
        <v>7.6094162285825</v>
      </c>
      <c r="N19" s="243">
        <v>7.6094162285825</v>
      </c>
      <c r="O19" s="243">
        <v>0</v>
      </c>
      <c r="P19" s="243">
        <v>7.6094162285825</v>
      </c>
      <c r="Q19" s="243">
        <v>0</v>
      </c>
      <c r="R19" s="243">
        <v>7.6094162285825</v>
      </c>
      <c r="S19" s="243">
        <v>7.6094162285825</v>
      </c>
      <c r="T19" s="243">
        <v>0</v>
      </c>
      <c r="U19" s="243">
        <v>0</v>
      </c>
      <c r="V19" s="243">
        <v>15.218832457165</v>
      </c>
      <c r="W19" s="243">
        <v>15.218832457165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6.9712954881474349</v>
      </c>
      <c r="D20" s="284">
        <v>0</v>
      </c>
      <c r="E20" s="284">
        <v>0</v>
      </c>
      <c r="F20" s="284">
        <v>0</v>
      </c>
      <c r="G20" s="284">
        <v>0</v>
      </c>
      <c r="H20" s="284">
        <v>20.91388646444231</v>
      </c>
      <c r="I20" s="284">
        <v>0</v>
      </c>
      <c r="J20" s="284">
        <v>0</v>
      </c>
      <c r="K20" s="284">
        <v>0</v>
      </c>
      <c r="L20" s="284">
        <v>6.9712954881474349</v>
      </c>
      <c r="M20" s="284">
        <v>0</v>
      </c>
      <c r="N20" s="284">
        <v>6.9712954881474349</v>
      </c>
      <c r="O20" s="284">
        <v>0</v>
      </c>
      <c r="P20" s="284">
        <v>0</v>
      </c>
      <c r="Q20" s="284">
        <v>0</v>
      </c>
      <c r="R20" s="284">
        <v>0</v>
      </c>
      <c r="S20" s="284">
        <v>13.94259097629487</v>
      </c>
      <c r="T20" s="284">
        <v>0</v>
      </c>
      <c r="U20" s="284">
        <v>0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5.0521742179513032</v>
      </c>
      <c r="D21" s="244">
        <v>5.0521742179513032</v>
      </c>
      <c r="E21" s="244">
        <v>0</v>
      </c>
      <c r="F21" s="244">
        <v>2.526087108975652</v>
      </c>
      <c r="G21" s="244">
        <v>2.526087108975652</v>
      </c>
      <c r="H21" s="244">
        <v>10.10434843590261</v>
      </c>
      <c r="I21" s="244">
        <v>7.5782613269269543</v>
      </c>
      <c r="J21" s="244">
        <v>5.0521742179513032</v>
      </c>
      <c r="K21" s="244">
        <v>0</v>
      </c>
      <c r="L21" s="244">
        <v>7.5782613269269543</v>
      </c>
      <c r="M21" s="244">
        <v>0</v>
      </c>
      <c r="N21" s="244">
        <v>5.0521742179513032</v>
      </c>
      <c r="O21" s="244">
        <v>0</v>
      </c>
      <c r="P21" s="244">
        <v>10.10434843590261</v>
      </c>
      <c r="Q21" s="244">
        <v>5.0521742179513032</v>
      </c>
      <c r="R21" s="244">
        <v>0</v>
      </c>
      <c r="S21" s="244">
        <v>0</v>
      </c>
      <c r="T21" s="244">
        <v>7.5782613269269543</v>
      </c>
      <c r="U21" s="244">
        <v>0</v>
      </c>
      <c r="V21" s="244">
        <v>0</v>
      </c>
      <c r="W21" s="244">
        <v>0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7.6094162285825035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7.6094162285825035</v>
      </c>
      <c r="H23" s="243">
        <f t="shared" si="2"/>
        <v>0</v>
      </c>
      <c r="I23" s="243">
        <f t="shared" si="2"/>
        <v>0</v>
      </c>
      <c r="J23" s="243">
        <f t="shared" si="2"/>
        <v>7.6094162285823757</v>
      </c>
      <c r="K23" s="243">
        <f t="shared" si="2"/>
        <v>0</v>
      </c>
      <c r="L23" s="243">
        <f t="shared" si="2"/>
        <v>0</v>
      </c>
      <c r="M23" s="243">
        <f t="shared" si="2"/>
        <v>7.6094162285824893</v>
      </c>
      <c r="N23" s="243">
        <f t="shared" si="2"/>
        <v>0</v>
      </c>
      <c r="O23" s="243">
        <f t="shared" si="2"/>
        <v>0</v>
      </c>
      <c r="P23" s="243">
        <f t="shared" si="2"/>
        <v>7.6094162285824893</v>
      </c>
      <c r="Q23" s="243">
        <f t="shared" si="2"/>
        <v>0</v>
      </c>
      <c r="R23" s="243">
        <f t="shared" si="2"/>
        <v>0</v>
      </c>
      <c r="S23" s="243">
        <f t="shared" si="2"/>
        <v>7.6094162285825178</v>
      </c>
      <c r="T23" s="243">
        <f t="shared" si="2"/>
        <v>0</v>
      </c>
      <c r="U23" s="243">
        <f t="shared" si="2"/>
        <v>0</v>
      </c>
      <c r="V23" s="243">
        <f t="shared" si="2"/>
        <v>7.6094162285824609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0</v>
      </c>
      <c r="D24" s="284">
        <f t="shared" si="3"/>
        <v>0</v>
      </c>
      <c r="E24" s="284">
        <f t="shared" si="3"/>
        <v>6.9712954881474332</v>
      </c>
      <c r="F24" s="284">
        <f t="shared" si="3"/>
        <v>0</v>
      </c>
      <c r="G24" s="284">
        <f t="shared" si="3"/>
        <v>0</v>
      </c>
      <c r="H24" s="284">
        <f t="shared" si="3"/>
        <v>6.9712954881474474</v>
      </c>
      <c r="I24" s="284">
        <f t="shared" si="3"/>
        <v>0</v>
      </c>
      <c r="J24" s="284">
        <f t="shared" si="3"/>
        <v>0</v>
      </c>
      <c r="K24" s="284">
        <f t="shared" si="3"/>
        <v>6.9712954881474332</v>
      </c>
      <c r="L24" s="284">
        <f t="shared" si="3"/>
        <v>0</v>
      </c>
      <c r="M24" s="284">
        <f t="shared" si="3"/>
        <v>0</v>
      </c>
      <c r="N24" s="284">
        <f t="shared" si="3"/>
        <v>6.9712954881474332</v>
      </c>
      <c r="O24" s="284">
        <f t="shared" si="3"/>
        <v>0</v>
      </c>
      <c r="P24" s="284">
        <f t="shared" si="3"/>
        <v>6.9712954881474332</v>
      </c>
      <c r="Q24" s="284">
        <f t="shared" si="3"/>
        <v>0</v>
      </c>
      <c r="R24" s="284">
        <f t="shared" si="3"/>
        <v>0</v>
      </c>
      <c r="S24" s="284">
        <f t="shared" si="3"/>
        <v>6.9712954881474332</v>
      </c>
      <c r="T24" s="284">
        <f t="shared" si="3"/>
        <v>0</v>
      </c>
      <c r="U24" s="284">
        <f t="shared" si="3"/>
        <v>0</v>
      </c>
      <c r="V24" s="284">
        <f t="shared" si="3"/>
        <v>6.9712954881474332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2.526087108975652</v>
      </c>
      <c r="D25" s="244">
        <f t="shared" si="4"/>
        <v>0</v>
      </c>
      <c r="E25" s="244">
        <f t="shared" si="4"/>
        <v>2.5260871089756591</v>
      </c>
      <c r="F25" s="244">
        <f t="shared" si="4"/>
        <v>0</v>
      </c>
      <c r="G25" s="244">
        <f t="shared" si="4"/>
        <v>0</v>
      </c>
      <c r="H25" s="244">
        <f t="shared" si="4"/>
        <v>2.5260871089756449</v>
      </c>
      <c r="I25" s="244">
        <f t="shared" si="4"/>
        <v>0</v>
      </c>
      <c r="J25" s="244">
        <f t="shared" si="4"/>
        <v>2.5260871089756591</v>
      </c>
      <c r="K25" s="244">
        <f t="shared" si="4"/>
        <v>0</v>
      </c>
      <c r="L25" s="244">
        <f t="shared" si="4"/>
        <v>2.526087108975652</v>
      </c>
      <c r="M25" s="244">
        <f t="shared" si="4"/>
        <v>0</v>
      </c>
      <c r="N25" s="244">
        <f t="shared" si="4"/>
        <v>2.5260871089756591</v>
      </c>
      <c r="O25" s="244">
        <f t="shared" si="4"/>
        <v>0</v>
      </c>
      <c r="P25" s="244">
        <f t="shared" si="4"/>
        <v>2.5260871089756591</v>
      </c>
      <c r="Q25" s="244">
        <f t="shared" si="4"/>
        <v>0</v>
      </c>
      <c r="R25" s="244">
        <f t="shared" si="4"/>
        <v>2.5260871089756449</v>
      </c>
      <c r="S25" s="244">
        <f t="shared" si="4"/>
        <v>0</v>
      </c>
      <c r="T25" s="244">
        <f t="shared" si="4"/>
        <v>2.5260871089756449</v>
      </c>
      <c r="U25" s="244">
        <f t="shared" si="4"/>
        <v>0</v>
      </c>
      <c r="V25" s="244">
        <f t="shared" si="4"/>
        <v>2.5260871089756449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18.222222222222214</v>
      </c>
      <c r="C27" s="243">
        <f t="shared" si="5"/>
        <v>12.912805993639708</v>
      </c>
      <c r="D27" s="243">
        <f t="shared" si="5"/>
        <v>6.9222222222222172</v>
      </c>
      <c r="E27" s="243">
        <f t="shared" si="5"/>
        <v>5.12222222222222</v>
      </c>
      <c r="F27" s="243">
        <f t="shared" si="5"/>
        <v>3.62222222222222</v>
      </c>
      <c r="G27" s="243">
        <f t="shared" si="5"/>
        <v>5.2222222222222143</v>
      </c>
      <c r="H27" s="243">
        <f t="shared" si="5"/>
        <v>12.016384508047196</v>
      </c>
      <c r="I27" s="243">
        <f t="shared" si="5"/>
        <v>11.382298108124701</v>
      </c>
      <c r="J27" s="243">
        <f t="shared" si="5"/>
        <v>16.57113056528982</v>
      </c>
      <c r="K27" s="243">
        <f t="shared" si="5"/>
        <v>17.701130565289816</v>
      </c>
      <c r="L27" s="243">
        <f t="shared" si="5"/>
        <v>18.849379251037192</v>
      </c>
      <c r="M27" s="243">
        <f t="shared" si="5"/>
        <v>18.199379251037186</v>
      </c>
      <c r="N27" s="243">
        <f t="shared" si="5"/>
        <v>14.378795479619697</v>
      </c>
      <c r="O27" s="243">
        <f t="shared" si="5"/>
        <v>23.358795479619715</v>
      </c>
      <c r="P27" s="243">
        <f t="shared" si="5"/>
        <v>12.4687954796197</v>
      </c>
      <c r="Q27" s="243">
        <f t="shared" si="5"/>
        <v>13.338795479619705</v>
      </c>
      <c r="R27" s="243">
        <f t="shared" si="5"/>
        <v>15.8482117082022</v>
      </c>
      <c r="S27" s="243">
        <f t="shared" si="5"/>
        <v>15.8482117082022</v>
      </c>
      <c r="T27" s="243">
        <f t="shared" si="5"/>
        <v>19.888211708202192</v>
      </c>
      <c r="U27" s="243">
        <f t="shared" si="5"/>
        <v>32.5982117082022</v>
      </c>
      <c r="V27" s="243">
        <f t="shared" si="5"/>
        <v>16.457627936784718</v>
      </c>
      <c r="W27" s="243">
        <f t="shared" si="5"/>
        <v>17.676460393949696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18.222222222222214</v>
      </c>
      <c r="C28" s="284">
        <f t="shared" si="6"/>
        <v>9.1235177103696543</v>
      </c>
      <c r="D28" s="284">
        <f t="shared" si="6"/>
        <v>4.1635177103696464</v>
      </c>
      <c r="E28" s="284">
        <f t="shared" si="6"/>
        <v>8.2222222222222143</v>
      </c>
      <c r="F28" s="284">
        <f t="shared" si="6"/>
        <v>6.4322222222222081</v>
      </c>
      <c r="G28" s="284">
        <f t="shared" si="6"/>
        <v>8.1822222222222081</v>
      </c>
      <c r="H28" s="284">
        <f t="shared" si="6"/>
        <v>8.1748131985170858</v>
      </c>
      <c r="I28" s="284">
        <f t="shared" si="6"/>
        <v>8.4648131985170778</v>
      </c>
      <c r="J28" s="284">
        <f t="shared" si="6"/>
        <v>17.794813198517076</v>
      </c>
      <c r="K28" s="284">
        <f t="shared" si="6"/>
        <v>15.813517710369645</v>
      </c>
      <c r="L28" s="284">
        <f t="shared" si="6"/>
        <v>10.494813198517079</v>
      </c>
      <c r="M28" s="284">
        <f t="shared" si="6"/>
        <v>12.164813198517081</v>
      </c>
      <c r="N28" s="284">
        <f t="shared" si="6"/>
        <v>7.9848131985170738</v>
      </c>
      <c r="O28" s="284">
        <f t="shared" si="6"/>
        <v>13.124813198517074</v>
      </c>
      <c r="P28" s="284">
        <f t="shared" si="6"/>
        <v>5.5535177103696469</v>
      </c>
      <c r="Q28" s="284">
        <f t="shared" si="6"/>
        <v>9.3335177103696481</v>
      </c>
      <c r="R28" s="284">
        <f t="shared" si="6"/>
        <v>5.1935177103696475</v>
      </c>
      <c r="S28" s="284">
        <f t="shared" si="6"/>
        <v>9.4548131985170869</v>
      </c>
      <c r="T28" s="284">
        <f t="shared" si="6"/>
        <v>9.4348131985170767</v>
      </c>
      <c r="U28" s="284">
        <f t="shared" si="6"/>
        <v>10.094813198517087</v>
      </c>
      <c r="V28" s="284">
        <f t="shared" si="6"/>
        <v>7.0935177103696532</v>
      </c>
      <c r="W28" s="284">
        <f t="shared" si="6"/>
        <v>8.7935177103696418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2.3884892086330893</v>
      </c>
      <c r="C29" s="244">
        <f t="shared" si="7"/>
        <v>2.3486438659652613</v>
      </c>
      <c r="D29" s="244">
        <f t="shared" si="7"/>
        <v>3.7332731737369294</v>
      </c>
      <c r="E29" s="244">
        <f t="shared" si="7"/>
        <v>2.6541131230097292</v>
      </c>
      <c r="F29" s="244">
        <f t="shared" si="7"/>
        <v>3.9374907626554787</v>
      </c>
      <c r="G29" s="244">
        <f t="shared" si="7"/>
        <v>3.2514627444557469</v>
      </c>
      <c r="H29" s="244">
        <f t="shared" si="7"/>
        <v>2.5596295087349574</v>
      </c>
      <c r="I29" s="244">
        <f t="shared" si="7"/>
        <v>2.6091434577776056</v>
      </c>
      <c r="J29" s="244">
        <f t="shared" si="7"/>
        <v>4.2718502850630884</v>
      </c>
      <c r="K29" s="244">
        <f t="shared" si="7"/>
        <v>6.0767329141710817</v>
      </c>
      <c r="L29" s="244">
        <f t="shared" si="7"/>
        <v>4.409318620661459</v>
      </c>
      <c r="M29" s="244">
        <f t="shared" si="7"/>
        <v>4.5893186206614516</v>
      </c>
      <c r="N29" s="244">
        <f t="shared" si="7"/>
        <v>4.3606998472841596</v>
      </c>
      <c r="O29" s="244">
        <f t="shared" si="7"/>
        <v>6.85246455316652</v>
      </c>
      <c r="P29" s="244">
        <f t="shared" si="7"/>
        <v>3.6600596859049404</v>
      </c>
      <c r="Q29" s="244">
        <f t="shared" si="7"/>
        <v>5.2015227666243931</v>
      </c>
      <c r="R29" s="244">
        <f t="shared" si="7"/>
        <v>9.735412428845045</v>
      </c>
      <c r="S29" s="244">
        <f t="shared" si="7"/>
        <v>4.6909660719890525</v>
      </c>
      <c r="T29" s="244">
        <f t="shared" si="7"/>
        <v>5.9868781682829706</v>
      </c>
      <c r="U29" s="244">
        <f t="shared" si="7"/>
        <v>4.4303379695476934</v>
      </c>
      <c r="V29" s="244">
        <f t="shared" si="7"/>
        <v>6.7275351086755251</v>
      </c>
      <c r="W29" s="244">
        <f t="shared" si="7"/>
        <v>4.2082580002418126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43.052020636285469</v>
      </c>
      <c r="C32" s="212">
        <v>41.375322441960449</v>
      </c>
      <c r="D32" s="212">
        <v>43.804385210662083</v>
      </c>
      <c r="E32" s="212">
        <v>42.791659501289757</v>
      </c>
      <c r="F32" s="212">
        <v>34.465434221840063</v>
      </c>
      <c r="G32" s="212">
        <v>32.117626827171122</v>
      </c>
      <c r="H32" s="212">
        <v>46.044711951848669</v>
      </c>
      <c r="I32" s="212">
        <v>55.911435941530527</v>
      </c>
      <c r="J32" s="212">
        <v>53.499140154772142</v>
      </c>
      <c r="K32" s="212">
        <v>51.650472914875323</v>
      </c>
      <c r="L32" s="212">
        <v>67.35451418744627</v>
      </c>
      <c r="M32" s="212">
        <v>64.027687016337055</v>
      </c>
      <c r="N32" s="212">
        <v>63.451762682717117</v>
      </c>
      <c r="O32" s="212">
        <v>61.010834049871022</v>
      </c>
      <c r="P32" s="212">
        <v>59.3292347377472</v>
      </c>
      <c r="Q32" s="212">
        <v>59.850042992261393</v>
      </c>
      <c r="R32" s="212">
        <v>61.67480653482373</v>
      </c>
      <c r="S32" s="212">
        <v>71.749355116079101</v>
      </c>
      <c r="T32" s="212">
        <v>75.094239036973335</v>
      </c>
      <c r="U32" s="212">
        <v>62.085038693035251</v>
      </c>
      <c r="V32" s="212">
        <v>62.978503869303523</v>
      </c>
      <c r="W32" s="212">
        <v>63.256663800515909</v>
      </c>
      <c r="DA32" s="109" t="s">
        <v>1827</v>
      </c>
    </row>
    <row r="33" spans="1:105" ht="12" customHeight="1" x14ac:dyDescent="0.25">
      <c r="A33" s="24" t="s">
        <v>30</v>
      </c>
      <c r="B33" s="215">
        <v>0.45382631126397238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0.48985382631126401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1.958555460017197</v>
      </c>
      <c r="C34" s="206">
        <f t="shared" si="8"/>
        <v>1.010318142734308</v>
      </c>
      <c r="D34" s="206">
        <f t="shared" si="8"/>
        <v>0.94823731728288907</v>
      </c>
      <c r="E34" s="206">
        <f t="shared" si="8"/>
        <v>10.100859845227859</v>
      </c>
      <c r="F34" s="206">
        <f t="shared" si="8"/>
        <v>1.010318142734308</v>
      </c>
      <c r="G34" s="206">
        <f t="shared" si="8"/>
        <v>2.020636285468616</v>
      </c>
      <c r="H34" s="206">
        <f t="shared" si="8"/>
        <v>1.010318142734308</v>
      </c>
      <c r="I34" s="206">
        <f t="shared" si="8"/>
        <v>1.010318142734308</v>
      </c>
      <c r="J34" s="206">
        <f t="shared" si="8"/>
        <v>1.010318142734308</v>
      </c>
      <c r="K34" s="206">
        <f t="shared" si="8"/>
        <v>1.010318142734308</v>
      </c>
      <c r="L34" s="206">
        <f t="shared" si="8"/>
        <v>1.010318142734308</v>
      </c>
      <c r="M34" s="206">
        <f t="shared" si="8"/>
        <v>0</v>
      </c>
      <c r="N34" s="206">
        <f t="shared" si="8"/>
        <v>0</v>
      </c>
      <c r="O34" s="206">
        <f t="shared" si="8"/>
        <v>0</v>
      </c>
      <c r="P34" s="206">
        <f t="shared" si="8"/>
        <v>0</v>
      </c>
      <c r="Q34" s="206">
        <f t="shared" si="8"/>
        <v>0</v>
      </c>
      <c r="R34" s="206">
        <f t="shared" si="8"/>
        <v>0</v>
      </c>
      <c r="S34" s="206">
        <f t="shared" si="8"/>
        <v>0</v>
      </c>
      <c r="T34" s="206">
        <f t="shared" si="8"/>
        <v>0</v>
      </c>
      <c r="U34" s="206">
        <f t="shared" si="8"/>
        <v>0.32562338779019773</v>
      </c>
      <c r="V34" s="206">
        <f t="shared" si="8"/>
        <v>0.22536543422184005</v>
      </c>
      <c r="W34" s="206">
        <f t="shared" si="8"/>
        <v>0.23465176268271715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</v>
      </c>
      <c r="U36" s="206">
        <v>3.2588134135855547E-2</v>
      </c>
      <c r="V36" s="206">
        <v>4.3508168529664659E-2</v>
      </c>
      <c r="W36" s="206">
        <v>3.2588134135855547E-2</v>
      </c>
      <c r="DA36" s="71" t="s">
        <v>1830</v>
      </c>
    </row>
    <row r="37" spans="1:105" ht="12" customHeight="1" x14ac:dyDescent="0.25">
      <c r="A37" s="18" t="s">
        <v>69</v>
      </c>
      <c r="B37" s="206">
        <v>1.010318142734308</v>
      </c>
      <c r="C37" s="206">
        <v>1.010318142734308</v>
      </c>
      <c r="D37" s="206">
        <v>0</v>
      </c>
      <c r="E37" s="206">
        <v>5.0515907136715388</v>
      </c>
      <c r="F37" s="206">
        <v>1.010318142734308</v>
      </c>
      <c r="G37" s="206">
        <v>2.020636285468616</v>
      </c>
      <c r="H37" s="206">
        <v>1.010318142734308</v>
      </c>
      <c r="I37" s="206">
        <v>1.010318142734308</v>
      </c>
      <c r="J37" s="206">
        <v>1.010318142734308</v>
      </c>
      <c r="K37" s="206">
        <v>1.010318142734308</v>
      </c>
      <c r="L37" s="206">
        <v>1.010318142734308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0.29303525365434219</v>
      </c>
      <c r="V37" s="206">
        <v>0.18185726569217539</v>
      </c>
      <c r="W37" s="206">
        <v>0.20206362854686161</v>
      </c>
      <c r="DA37" s="71" t="s">
        <v>1831</v>
      </c>
    </row>
    <row r="38" spans="1:105" ht="12" customHeight="1" x14ac:dyDescent="0.25">
      <c r="A38" s="18" t="s">
        <v>70</v>
      </c>
      <c r="B38" s="206">
        <v>0.94823731728288907</v>
      </c>
      <c r="C38" s="206">
        <v>0</v>
      </c>
      <c r="D38" s="206">
        <v>0.94823731728288907</v>
      </c>
      <c r="E38" s="206">
        <v>1.8964746345657779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3.1527944969905422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13.3061049011178</v>
      </c>
      <c r="C40" s="206">
        <f t="shared" si="9"/>
        <v>13.41358555460017</v>
      </c>
      <c r="D40" s="206">
        <f t="shared" si="9"/>
        <v>13.69303525365434</v>
      </c>
      <c r="E40" s="206">
        <f t="shared" si="9"/>
        <v>19.02407566638005</v>
      </c>
      <c r="F40" s="206">
        <f t="shared" si="9"/>
        <v>18.250214961306959</v>
      </c>
      <c r="G40" s="206">
        <f t="shared" si="9"/>
        <v>13.950988822012039</v>
      </c>
      <c r="H40" s="206">
        <f t="shared" si="9"/>
        <v>17.992261392949271</v>
      </c>
      <c r="I40" s="206">
        <f t="shared" si="9"/>
        <v>19.64746345657781</v>
      </c>
      <c r="J40" s="206">
        <f t="shared" si="9"/>
        <v>19.217540842648319</v>
      </c>
      <c r="K40" s="206">
        <f t="shared" si="9"/>
        <v>21.45313843508168</v>
      </c>
      <c r="L40" s="206">
        <f t="shared" si="9"/>
        <v>28.783319002579539</v>
      </c>
      <c r="M40" s="206">
        <f t="shared" si="9"/>
        <v>28.37489251934652</v>
      </c>
      <c r="N40" s="206">
        <f t="shared" si="9"/>
        <v>26.397248495270851</v>
      </c>
      <c r="O40" s="206">
        <f t="shared" si="9"/>
        <v>25.92433361994841</v>
      </c>
      <c r="P40" s="206">
        <f t="shared" si="9"/>
        <v>21.109200343938092</v>
      </c>
      <c r="Q40" s="206">
        <f t="shared" si="9"/>
        <v>20.550300945829751</v>
      </c>
      <c r="R40" s="206">
        <f t="shared" si="9"/>
        <v>23.34479793637145</v>
      </c>
      <c r="S40" s="206">
        <f t="shared" si="9"/>
        <v>21.529664660361131</v>
      </c>
      <c r="T40" s="206">
        <f t="shared" si="9"/>
        <v>26.651418744625971</v>
      </c>
      <c r="U40" s="206">
        <f t="shared" si="9"/>
        <v>26.441100601891659</v>
      </c>
      <c r="V40" s="206">
        <f t="shared" si="9"/>
        <v>26.941874462596729</v>
      </c>
      <c r="W40" s="206">
        <f t="shared" si="9"/>
        <v>24.07755803955288</v>
      </c>
      <c r="DA40" s="71"/>
    </row>
    <row r="41" spans="1:105" ht="12" customHeight="1" x14ac:dyDescent="0.25">
      <c r="A41" s="18" t="s">
        <v>72</v>
      </c>
      <c r="B41" s="206">
        <v>13.3061049011178</v>
      </c>
      <c r="C41" s="206">
        <v>13.41358555460017</v>
      </c>
      <c r="D41" s="206">
        <v>13.69303525365434</v>
      </c>
      <c r="E41" s="206">
        <v>19.02407566638005</v>
      </c>
      <c r="F41" s="206">
        <v>18.250214961306959</v>
      </c>
      <c r="G41" s="206">
        <v>13.950988822012039</v>
      </c>
      <c r="H41" s="206">
        <v>17.992261392949271</v>
      </c>
      <c r="I41" s="206">
        <v>19.64746345657781</v>
      </c>
      <c r="J41" s="206">
        <v>19.217540842648319</v>
      </c>
      <c r="K41" s="206">
        <v>21.45313843508168</v>
      </c>
      <c r="L41" s="206">
        <v>28.783319002579539</v>
      </c>
      <c r="M41" s="206">
        <v>28.37489251934652</v>
      </c>
      <c r="N41" s="206">
        <v>26.397248495270851</v>
      </c>
      <c r="O41" s="206">
        <v>25.92433361994841</v>
      </c>
      <c r="P41" s="206">
        <v>21.109200343938092</v>
      </c>
      <c r="Q41" s="206">
        <v>20.550300945829751</v>
      </c>
      <c r="R41" s="206">
        <v>23.34479793637145</v>
      </c>
      <c r="S41" s="206">
        <v>21.529664660361131</v>
      </c>
      <c r="T41" s="206">
        <v>26.651418744625971</v>
      </c>
      <c r="U41" s="206">
        <v>26.441100601891659</v>
      </c>
      <c r="V41" s="206">
        <v>26.941874462596729</v>
      </c>
      <c r="W41" s="206">
        <v>24.07755803955288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16.981943250214961</v>
      </c>
      <c r="C43" s="206">
        <f t="shared" si="10"/>
        <v>15.931040412725711</v>
      </c>
      <c r="D43" s="206">
        <f t="shared" si="10"/>
        <v>15.931040412725711</v>
      </c>
      <c r="E43" s="206">
        <f t="shared" si="10"/>
        <v>1.1703353396388649</v>
      </c>
      <c r="F43" s="206">
        <f t="shared" si="10"/>
        <v>2.00627687016337</v>
      </c>
      <c r="G43" s="206">
        <f t="shared" si="10"/>
        <v>2.2929492691315558</v>
      </c>
      <c r="H43" s="206">
        <f t="shared" si="10"/>
        <v>2.9139294926913162</v>
      </c>
      <c r="I43" s="206">
        <f t="shared" si="10"/>
        <v>4.4902837489251937</v>
      </c>
      <c r="J43" s="206">
        <f t="shared" si="10"/>
        <v>3.7737747205503012</v>
      </c>
      <c r="K43" s="206">
        <f t="shared" si="10"/>
        <v>4.9680137575236456</v>
      </c>
      <c r="L43" s="206">
        <f t="shared" si="10"/>
        <v>6.7593293207222702</v>
      </c>
      <c r="M43" s="206">
        <f t="shared" si="10"/>
        <v>5.7084264832330174</v>
      </c>
      <c r="N43" s="206">
        <f t="shared" si="10"/>
        <v>5.0396388650042976</v>
      </c>
      <c r="O43" s="206">
        <f t="shared" si="10"/>
        <v>4.08426483233018</v>
      </c>
      <c r="P43" s="206">
        <f t="shared" si="10"/>
        <v>6.0666380051590716</v>
      </c>
      <c r="Q43" s="206">
        <f t="shared" si="10"/>
        <v>6.9265692175408411</v>
      </c>
      <c r="R43" s="206">
        <f t="shared" si="10"/>
        <v>2.7705932932072228</v>
      </c>
      <c r="S43" s="206">
        <f t="shared" si="10"/>
        <v>7.1653482373172821</v>
      </c>
      <c r="T43" s="206">
        <f t="shared" si="10"/>
        <v>6.3055889939810825</v>
      </c>
      <c r="U43" s="206">
        <f t="shared" si="10"/>
        <v>4.0699054170249358</v>
      </c>
      <c r="V43" s="206">
        <f t="shared" si="10"/>
        <v>4.261478933791917</v>
      </c>
      <c r="W43" s="206">
        <f t="shared" si="10"/>
        <v>5.5325021496130695</v>
      </c>
      <c r="DA43" s="71"/>
    </row>
    <row r="44" spans="1:105" ht="12" customHeight="1" x14ac:dyDescent="0.25">
      <c r="A44" s="18" t="s">
        <v>73</v>
      </c>
      <c r="B44" s="206">
        <v>16.981943250214961</v>
      </c>
      <c r="C44" s="206">
        <v>15.931040412725711</v>
      </c>
      <c r="D44" s="206">
        <v>15.931040412725711</v>
      </c>
      <c r="E44" s="206">
        <v>1.1703353396388649</v>
      </c>
      <c r="F44" s="206">
        <v>2.00627687016337</v>
      </c>
      <c r="G44" s="206">
        <v>2.2929492691315558</v>
      </c>
      <c r="H44" s="206">
        <v>2.9139294926913162</v>
      </c>
      <c r="I44" s="206">
        <v>4.4902837489251937</v>
      </c>
      <c r="J44" s="206">
        <v>3.7737747205503012</v>
      </c>
      <c r="K44" s="206">
        <v>4.9680137575236456</v>
      </c>
      <c r="L44" s="206">
        <v>6.7593293207222702</v>
      </c>
      <c r="M44" s="206">
        <v>5.7084264832330174</v>
      </c>
      <c r="N44" s="206">
        <v>5.0396388650042976</v>
      </c>
      <c r="O44" s="206">
        <v>4.08426483233018</v>
      </c>
      <c r="P44" s="206">
        <v>4.5858125537403263</v>
      </c>
      <c r="Q44" s="206">
        <v>4.7769561478933786</v>
      </c>
      <c r="R44" s="206">
        <v>0</v>
      </c>
      <c r="S44" s="206">
        <v>4.2992261392949267</v>
      </c>
      <c r="T44" s="206">
        <v>4.7769561478933786</v>
      </c>
      <c r="U44" s="206">
        <v>3.8214961306964752</v>
      </c>
      <c r="V44" s="206">
        <v>4.1205503009458289</v>
      </c>
      <c r="W44" s="206">
        <v>5.4934651762682716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1.4808254514187451</v>
      </c>
      <c r="Q45" s="206">
        <v>2.1496130696474629</v>
      </c>
      <c r="R45" s="206">
        <v>2.7705932932072228</v>
      </c>
      <c r="S45" s="206">
        <v>2.8661220980223558</v>
      </c>
      <c r="T45" s="206">
        <v>1.5286328460877039</v>
      </c>
      <c r="U45" s="206">
        <v>0.24840928632846079</v>
      </c>
      <c r="V45" s="206">
        <v>0.1409286328460877</v>
      </c>
      <c r="W45" s="206">
        <v>3.9036973344797943E-2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1841</v>
      </c>
    </row>
    <row r="50" spans="1:105" ht="12" customHeight="1" x14ac:dyDescent="0.25">
      <c r="A50" s="14" t="s">
        <v>79</v>
      </c>
      <c r="B50" s="206">
        <v>1.4092003439380909</v>
      </c>
      <c r="C50" s="206">
        <v>1.6480653482373171</v>
      </c>
      <c r="D50" s="206">
        <v>2.0540842648323299</v>
      </c>
      <c r="E50" s="206">
        <v>1.5763542562338779</v>
      </c>
      <c r="F50" s="206">
        <v>1.5047291487532239</v>
      </c>
      <c r="G50" s="206">
        <v>1.8152192605331039</v>
      </c>
      <c r="H50" s="206">
        <v>1.1703353396388649</v>
      </c>
      <c r="I50" s="206">
        <v>1.098710232158211</v>
      </c>
      <c r="J50" s="206">
        <v>0.69269131556319852</v>
      </c>
      <c r="K50" s="206">
        <v>0.57325881341358553</v>
      </c>
      <c r="L50" s="206">
        <v>0.62098022355975924</v>
      </c>
      <c r="M50" s="206">
        <v>0.47773000859845233</v>
      </c>
      <c r="N50" s="206">
        <v>0.7165090283748925</v>
      </c>
      <c r="O50" s="206">
        <v>0.47773000859845233</v>
      </c>
      <c r="P50" s="206">
        <v>0.5970765262252794</v>
      </c>
      <c r="Q50" s="206">
        <v>0.64488392089423896</v>
      </c>
      <c r="R50" s="206">
        <v>0.90765262252794487</v>
      </c>
      <c r="S50" s="206">
        <v>0.83594153052450548</v>
      </c>
      <c r="T50" s="206">
        <v>0.69269131556319852</v>
      </c>
      <c r="U50" s="206">
        <v>0.76431642304385194</v>
      </c>
      <c r="V50" s="206">
        <v>0.5970765262252794</v>
      </c>
      <c r="W50" s="206">
        <v>0.52545141874462586</v>
      </c>
      <c r="DA50" s="71" t="s">
        <v>1842</v>
      </c>
    </row>
    <row r="51" spans="1:105" ht="12" customHeight="1" x14ac:dyDescent="0.25">
      <c r="A51" s="21" t="s">
        <v>38</v>
      </c>
      <c r="B51" s="209">
        <v>8.942390369733447</v>
      </c>
      <c r="C51" s="209">
        <v>9.3723129836629404</v>
      </c>
      <c r="D51" s="209">
        <v>11.17798796216681</v>
      </c>
      <c r="E51" s="209">
        <v>10.920034393809109</v>
      </c>
      <c r="F51" s="209">
        <v>11.6938950988822</v>
      </c>
      <c r="G51" s="209">
        <v>12.0378331900258</v>
      </c>
      <c r="H51" s="209">
        <v>22.957867583834911</v>
      </c>
      <c r="I51" s="209">
        <v>29.664660361134999</v>
      </c>
      <c r="J51" s="209">
        <v>28.804815133276009</v>
      </c>
      <c r="K51" s="209">
        <v>23.645743766122099</v>
      </c>
      <c r="L51" s="209">
        <v>30.18056749785039</v>
      </c>
      <c r="M51" s="209">
        <v>28.976784178847801</v>
      </c>
      <c r="N51" s="209">
        <v>31.298366294067069</v>
      </c>
      <c r="O51" s="209">
        <v>30.524505588993978</v>
      </c>
      <c r="P51" s="209">
        <v>31.556319862424761</v>
      </c>
      <c r="Q51" s="209">
        <v>31.728288907996561</v>
      </c>
      <c r="R51" s="209">
        <v>34.651762682717113</v>
      </c>
      <c r="S51" s="209">
        <v>42.218400687876183</v>
      </c>
      <c r="T51" s="209">
        <v>41.444539982803093</v>
      </c>
      <c r="U51" s="209">
        <v>30.484092863284609</v>
      </c>
      <c r="V51" s="209">
        <v>30.952708512467751</v>
      </c>
      <c r="W51" s="209">
        <v>32.886500429922613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43.052020636285476</v>
      </c>
      <c r="C52" s="286">
        <f t="shared" si="11"/>
        <v>41.375322441960456</v>
      </c>
      <c r="D52" s="286">
        <f t="shared" si="11"/>
        <v>43.804385210662076</v>
      </c>
      <c r="E52" s="286">
        <f t="shared" si="11"/>
        <v>42.791659501289757</v>
      </c>
      <c r="F52" s="286">
        <f t="shared" si="11"/>
        <v>34.46543422184007</v>
      </c>
      <c r="G52" s="286">
        <f t="shared" si="11"/>
        <v>32.117626827171115</v>
      </c>
      <c r="H52" s="286">
        <f t="shared" si="11"/>
        <v>46.044711951848655</v>
      </c>
      <c r="I52" s="286">
        <f t="shared" si="11"/>
        <v>55.911435941530513</v>
      </c>
      <c r="J52" s="286">
        <f t="shared" si="11"/>
        <v>53.499140154772135</v>
      </c>
      <c r="K52" s="286">
        <f t="shared" si="11"/>
        <v>51.65047291487533</v>
      </c>
      <c r="L52" s="286">
        <f t="shared" si="11"/>
        <v>67.354514187446256</v>
      </c>
      <c r="M52" s="286">
        <f t="shared" si="11"/>
        <v>64.027687016337069</v>
      </c>
      <c r="N52" s="286">
        <f t="shared" si="11"/>
        <v>63.451762682717117</v>
      </c>
      <c r="O52" s="286">
        <f t="shared" si="11"/>
        <v>61.010834049871015</v>
      </c>
      <c r="P52" s="286">
        <f t="shared" si="11"/>
        <v>59.329234737747214</v>
      </c>
      <c r="Q52" s="286">
        <f t="shared" si="11"/>
        <v>59.850042992261393</v>
      </c>
      <c r="R52" s="286">
        <f t="shared" si="11"/>
        <v>61.67480653482373</v>
      </c>
      <c r="S52" s="286">
        <f t="shared" si="11"/>
        <v>71.749355116079116</v>
      </c>
      <c r="T52" s="286">
        <f t="shared" si="11"/>
        <v>75.094239036973335</v>
      </c>
      <c r="U52" s="286">
        <f t="shared" si="11"/>
        <v>62.085038693035273</v>
      </c>
      <c r="V52" s="286">
        <f t="shared" si="11"/>
        <v>62.978503869303516</v>
      </c>
      <c r="W52" s="286">
        <f t="shared" si="11"/>
        <v>63.256663800515909</v>
      </c>
      <c r="DA52" s="118"/>
    </row>
    <row r="53" spans="1:105" ht="12" customHeight="1" x14ac:dyDescent="0.25">
      <c r="A53" s="51" t="s">
        <v>52</v>
      </c>
      <c r="B53" s="243">
        <f>PPA_fec!B5</f>
        <v>21.713570690925799</v>
      </c>
      <c r="C53" s="243">
        <f>PPA_fec!C5</f>
        <v>18.304663396676169</v>
      </c>
      <c r="D53" s="243">
        <f>PPA_fec!D5</f>
        <v>20.898887855483281</v>
      </c>
      <c r="E53" s="243">
        <f>PPA_fec!E5</f>
        <v>22.174254277912809</v>
      </c>
      <c r="F53" s="243">
        <f>PPA_fec!F5</f>
        <v>17.7878140072464</v>
      </c>
      <c r="G53" s="243">
        <f>PPA_fec!G5</f>
        <v>16.428089051531732</v>
      </c>
      <c r="H53" s="243">
        <f>PPA_fec!H5</f>
        <v>29.555852748780069</v>
      </c>
      <c r="I53" s="243">
        <f>PPA_fec!I5</f>
        <v>40.072352209384768</v>
      </c>
      <c r="J53" s="243">
        <f>PPA_fec!J5</f>
        <v>39.925295700191988</v>
      </c>
      <c r="K53" s="243">
        <f>PPA_fec!K5</f>
        <v>39.098514329898542</v>
      </c>
      <c r="L53" s="243">
        <f>PPA_fec!L5</f>
        <v>49.969536858178287</v>
      </c>
      <c r="M53" s="243">
        <f>PPA_fec!M5</f>
        <v>47.784590620471228</v>
      </c>
      <c r="N53" s="243">
        <f>PPA_fec!N5</f>
        <v>47.052827306169739</v>
      </c>
      <c r="O53" s="243">
        <f>PPA_fec!O5</f>
        <v>45.489249699657627</v>
      </c>
      <c r="P53" s="243">
        <f>PPA_fec!P5</f>
        <v>43.831139463920749</v>
      </c>
      <c r="Q53" s="243">
        <f>PPA_fec!Q5</f>
        <v>44.169545222563492</v>
      </c>
      <c r="R53" s="243">
        <f>PPA_fec!R5</f>
        <v>45.99631165529118</v>
      </c>
      <c r="S53" s="243">
        <f>PPA_fec!S5</f>
        <v>52.330430675832098</v>
      </c>
      <c r="T53" s="243">
        <f>PPA_fec!T5</f>
        <v>54.163417912199769</v>
      </c>
      <c r="U53" s="243">
        <f>PPA_fec!U5</f>
        <v>44.026982019391482</v>
      </c>
      <c r="V53" s="243">
        <f>PPA_fec!V5</f>
        <v>46.755589460239747</v>
      </c>
      <c r="W53" s="243">
        <f>PPA_fec!W5</f>
        <v>47.674090443177867</v>
      </c>
      <c r="DA53" s="83"/>
    </row>
    <row r="54" spans="1:105" ht="12" customHeight="1" x14ac:dyDescent="0.25">
      <c r="A54" s="99" t="s">
        <v>59</v>
      </c>
      <c r="B54" s="284">
        <f>PPA_fec!B32</f>
        <v>17.405874406050049</v>
      </c>
      <c r="C54" s="284">
        <f>PPA_fec!C32</f>
        <v>19.291241063003469</v>
      </c>
      <c r="D54" s="284">
        <f>PPA_fec!D32</f>
        <v>18.904197271048549</v>
      </c>
      <c r="E54" s="284">
        <f>PPA_fec!E32</f>
        <v>16.708612303692099</v>
      </c>
      <c r="F54" s="284">
        <f>PPA_fec!F32</f>
        <v>13.529384160412789</v>
      </c>
      <c r="G54" s="284">
        <f>PPA_fec!G32</f>
        <v>12.7557615724673</v>
      </c>
      <c r="H54" s="284">
        <f>PPA_fec!H32</f>
        <v>12.282917060046779</v>
      </c>
      <c r="I54" s="284">
        <f>PPA_fec!I32</f>
        <v>10.731868272762121</v>
      </c>
      <c r="J54" s="284">
        <f>PPA_fec!J32</f>
        <v>8.6869795214756547</v>
      </c>
      <c r="K54" s="284">
        <f>PPA_fec!K32</f>
        <v>7.8339596762886696</v>
      </c>
      <c r="L54" s="284">
        <f>PPA_fec!L32</f>
        <v>11.232496887214371</v>
      </c>
      <c r="M54" s="284">
        <f>PPA_fec!M32</f>
        <v>10.39450410965847</v>
      </c>
      <c r="N54" s="284">
        <f>PPA_fec!N32</f>
        <v>10.602950747620969</v>
      </c>
      <c r="O54" s="284">
        <f>PPA_fec!O32</f>
        <v>9.9485657073861518</v>
      </c>
      <c r="P54" s="284">
        <f>PPA_fec!P32</f>
        <v>10.078681879348579</v>
      </c>
      <c r="Q54" s="284">
        <f>PPA_fec!Q32</f>
        <v>9.9696923813344664</v>
      </c>
      <c r="R54" s="284">
        <f>PPA_fec!R32</f>
        <v>10.57674652756924</v>
      </c>
      <c r="S54" s="284">
        <f>PPA_fec!S32</f>
        <v>13.38328863247019</v>
      </c>
      <c r="T54" s="284">
        <f>PPA_fec!T32</f>
        <v>13.724840423522011</v>
      </c>
      <c r="U54" s="284">
        <f>PPA_fec!U32</f>
        <v>11.654598185060619</v>
      </c>
      <c r="V54" s="284">
        <f>PPA_fec!V32</f>
        <v>10.60525892038507</v>
      </c>
      <c r="W54" s="284">
        <f>PPA_fec!W32</f>
        <v>9.9401061222966582</v>
      </c>
      <c r="DA54" s="94"/>
    </row>
    <row r="55" spans="1:105" ht="12" customHeight="1" x14ac:dyDescent="0.25">
      <c r="A55" s="52" t="s">
        <v>60</v>
      </c>
      <c r="B55" s="244">
        <f>PPA_fec!B83</f>
        <v>3.932575539309628</v>
      </c>
      <c r="C55" s="244">
        <f>PPA_fec!C83</f>
        <v>3.779417982280822</v>
      </c>
      <c r="D55" s="244">
        <f>PPA_fec!D83</f>
        <v>4.0013000841302464</v>
      </c>
      <c r="E55" s="244">
        <f>PPA_fec!E83</f>
        <v>3.908792919684847</v>
      </c>
      <c r="F55" s="244">
        <f>PPA_fec!F83</f>
        <v>3.14823605418088</v>
      </c>
      <c r="G55" s="244">
        <f>PPA_fec!G83</f>
        <v>2.9337762031720849</v>
      </c>
      <c r="H55" s="244">
        <f>PPA_fec!H83</f>
        <v>4.2059421430218116</v>
      </c>
      <c r="I55" s="244">
        <f>PPA_fec!I83</f>
        <v>5.1072154593836281</v>
      </c>
      <c r="J55" s="244">
        <f>PPA_fec!J83</f>
        <v>4.8868649331044924</v>
      </c>
      <c r="K55" s="244">
        <f>PPA_fec!K83</f>
        <v>4.7179989086881173</v>
      </c>
      <c r="L55" s="244">
        <f>PPA_fec!L83</f>
        <v>6.1524804420536041</v>
      </c>
      <c r="M55" s="244">
        <f>PPA_fec!M83</f>
        <v>5.8485922862073707</v>
      </c>
      <c r="N55" s="244">
        <f>PPA_fec!N83</f>
        <v>5.7959846289264014</v>
      </c>
      <c r="O55" s="244">
        <f>PPA_fec!O83</f>
        <v>5.5730186428272344</v>
      </c>
      <c r="P55" s="244">
        <f>PPA_fec!P83</f>
        <v>5.4194133944778837</v>
      </c>
      <c r="Q55" s="244">
        <f>PPA_fec!Q83</f>
        <v>5.7108053883634291</v>
      </c>
      <c r="R55" s="244">
        <f>PPA_fec!R83</f>
        <v>5.1017483519633116</v>
      </c>
      <c r="S55" s="244">
        <f>PPA_fec!S83</f>
        <v>6.0356358077768224</v>
      </c>
      <c r="T55" s="244">
        <f>PPA_fec!T83</f>
        <v>7.2059807012515513</v>
      </c>
      <c r="U55" s="244">
        <f>PPA_fec!U83</f>
        <v>6.4034584885831674</v>
      </c>
      <c r="V55" s="244">
        <f>PPA_fec!V83</f>
        <v>5.6176554886787029</v>
      </c>
      <c r="W55" s="244">
        <f>PPA_fec!W83</f>
        <v>5.6424672350413783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39.449873854905178</v>
      </c>
      <c r="C57" s="205">
        <f t="shared" si="12"/>
        <v>34.640189999198554</v>
      </c>
      <c r="D57" s="205">
        <f t="shared" si="12"/>
        <v>35.234971919308208</v>
      </c>
      <c r="E57" s="205">
        <f t="shared" si="12"/>
        <v>75.649166998107447</v>
      </c>
      <c r="F57" s="205">
        <f t="shared" si="12"/>
        <v>46.00043999847675</v>
      </c>
      <c r="G57" s="205">
        <f t="shared" si="12"/>
        <v>39.036869998418275</v>
      </c>
      <c r="H57" s="205">
        <f t="shared" si="12"/>
        <v>45.394560001582882</v>
      </c>
      <c r="I57" s="205">
        <f t="shared" si="12"/>
        <v>49.282290001426105</v>
      </c>
      <c r="J57" s="205">
        <f t="shared" si="12"/>
        <v>48.272490001639149</v>
      </c>
      <c r="K57" s="205">
        <f t="shared" si="12"/>
        <v>53.523450001290321</v>
      </c>
      <c r="L57" s="205">
        <f t="shared" si="12"/>
        <v>70.740539998445144</v>
      </c>
      <c r="M57" s="205">
        <f t="shared" si="12"/>
        <v>68.808330926208512</v>
      </c>
      <c r="N57" s="205">
        <f t="shared" si="12"/>
        <v>62.001720001463873</v>
      </c>
      <c r="O57" s="205">
        <f t="shared" si="12"/>
        <v>60.890940001470518</v>
      </c>
      <c r="P57" s="205">
        <f t="shared" si="12"/>
        <v>49.581180001061675</v>
      </c>
      <c r="Q57" s="205">
        <f t="shared" si="12"/>
        <v>48.268440001068328</v>
      </c>
      <c r="R57" s="205">
        <f t="shared" si="12"/>
        <v>54.832140001773958</v>
      </c>
      <c r="S57" s="205">
        <f t="shared" si="12"/>
        <v>50.568764401336992</v>
      </c>
      <c r="T57" s="205">
        <f t="shared" si="12"/>
        <v>62.598713761118987</v>
      </c>
      <c r="U57" s="205">
        <f t="shared" si="12"/>
        <v>63.099931321378286</v>
      </c>
      <c r="V57" s="205">
        <f t="shared" si="12"/>
        <v>63.960075001421338</v>
      </c>
      <c r="W57" s="205">
        <f t="shared" si="12"/>
        <v>57.266222761552932</v>
      </c>
      <c r="DA57" s="112"/>
    </row>
    <row r="58" spans="1:105" ht="12" customHeight="1" x14ac:dyDescent="0.25">
      <c r="A58" s="51" t="s">
        <v>52</v>
      </c>
      <c r="B58" s="243">
        <f>PPA_emi!B5</f>
        <v>19.138509882843859</v>
      </c>
      <c r="C58" s="243">
        <f>PPA_emi!C5</f>
        <v>14.52035595322063</v>
      </c>
      <c r="D58" s="243">
        <f>PPA_emi!D5</f>
        <v>16.00396433959067</v>
      </c>
      <c r="E58" s="243">
        <f>PPA_emi!E5</f>
        <v>38.7531419174394</v>
      </c>
      <c r="F58" s="243">
        <f>PPA_emi!F5</f>
        <v>22.57447612638677</v>
      </c>
      <c r="G58" s="243">
        <f>PPA_emi!G5</f>
        <v>18.611728900578449</v>
      </c>
      <c r="H58" s="243">
        <f>PPA_emi!H5</f>
        <v>27.432284374821819</v>
      </c>
      <c r="I58" s="243">
        <f>PPA_emi!I5</f>
        <v>34.436460829789702</v>
      </c>
      <c r="J58" s="243">
        <f>PPA_emi!J5</f>
        <v>35.707745581463257</v>
      </c>
      <c r="K58" s="243">
        <f>PPA_emi!K5</f>
        <v>41.038772255126091</v>
      </c>
      <c r="L58" s="243">
        <f>PPA_emi!L5</f>
        <v>52.876727582359123</v>
      </c>
      <c r="M58" s="243">
        <f>PPA_emi!M5</f>
        <v>51.83723927429007</v>
      </c>
      <c r="N58" s="243">
        <f>PPA_emi!N5</f>
        <v>45.940690916162929</v>
      </c>
      <c r="O58" s="243">
        <f>PPA_emi!O5</f>
        <v>45.398436867978553</v>
      </c>
      <c r="P58" s="243">
        <f>PPA_emi!P5</f>
        <v>36.199596830155599</v>
      </c>
      <c r="Q58" s="243">
        <f>PPA_emi!Q5</f>
        <v>35.438591993278017</v>
      </c>
      <c r="R58" s="243">
        <f>PPA_emi!R5</f>
        <v>39.656717908130659</v>
      </c>
      <c r="S58" s="243">
        <f>PPA_emi!S5</f>
        <v>35.086740609266847</v>
      </c>
      <c r="T58" s="243">
        <f>PPA_emi!T5</f>
        <v>44.191709141005482</v>
      </c>
      <c r="U58" s="243">
        <f>PPA_emi!U5</f>
        <v>44.762105988389862</v>
      </c>
      <c r="V58" s="243">
        <f>PPA_emi!V5</f>
        <v>47.339328929219867</v>
      </c>
      <c r="W58" s="243">
        <f>PPA_emi!W5</f>
        <v>43.018943411164798</v>
      </c>
      <c r="DA58" s="83"/>
    </row>
    <row r="59" spans="1:105" ht="12" customHeight="1" x14ac:dyDescent="0.25">
      <c r="A59" s="99" t="s">
        <v>59</v>
      </c>
      <c r="B59" s="284">
        <f>PPA_emi!B32</f>
        <v>16.879027078917549</v>
      </c>
      <c r="C59" s="284">
        <f>PPA_emi!C32</f>
        <v>17.30659630376946</v>
      </c>
      <c r="D59" s="284">
        <f>PPA_emi!D32</f>
        <v>16.84969249613491</v>
      </c>
      <c r="E59" s="284">
        <f>PPA_emi!E32</f>
        <v>34.055743542360332</v>
      </c>
      <c r="F59" s="284">
        <f>PPA_emi!F32</f>
        <v>22.190612066797371</v>
      </c>
      <c r="G59" s="284">
        <f>PPA_emi!G32</f>
        <v>19.569122720650771</v>
      </c>
      <c r="H59" s="284">
        <f>PPA_emi!H32</f>
        <v>17.505329614885479</v>
      </c>
      <c r="I59" s="284">
        <f>PPA_emi!I32</f>
        <v>14.40120815206004</v>
      </c>
      <c r="J59" s="284">
        <f>PPA_emi!J32</f>
        <v>12.13738645015523</v>
      </c>
      <c r="K59" s="284">
        <f>PPA_emi!K32</f>
        <v>11.546035816685979</v>
      </c>
      <c r="L59" s="284">
        <f>PPA_emi!L32</f>
        <v>16.56384277371232</v>
      </c>
      <c r="M59" s="284">
        <f>PPA_emi!M32</f>
        <v>15.782961631180189</v>
      </c>
      <c r="N59" s="284">
        <f>PPA_emi!N32</f>
        <v>15.263164437520301</v>
      </c>
      <c r="O59" s="284">
        <f>PPA_emi!O32</f>
        <v>14.75738094532529</v>
      </c>
      <c r="P59" s="284">
        <f>PPA_emi!P32</f>
        <v>12.922798225255351</v>
      </c>
      <c r="Q59" s="284">
        <f>PPA_emi!Q32</f>
        <v>12.34448987027119</v>
      </c>
      <c r="R59" s="284">
        <f>PPA_emi!R32</f>
        <v>14.85381881719317</v>
      </c>
      <c r="S59" s="284">
        <f>PPA_emi!S32</f>
        <v>15.24499130840379</v>
      </c>
      <c r="T59" s="284">
        <f>PPA_emi!T32</f>
        <v>17.91009834021094</v>
      </c>
      <c r="U59" s="284">
        <f>PPA_emi!U32</f>
        <v>17.418400789327031</v>
      </c>
      <c r="V59" s="284">
        <f>PPA_emi!V32</f>
        <v>15.82688432104478</v>
      </c>
      <c r="W59" s="284">
        <f>PPA_emi!W32</f>
        <v>13.659415207299819</v>
      </c>
      <c r="DA59" s="94"/>
    </row>
    <row r="60" spans="1:105" ht="12" customHeight="1" x14ac:dyDescent="0.25">
      <c r="A60" s="52" t="s">
        <v>60</v>
      </c>
      <c r="B60" s="244">
        <f>PPA_emi!B83</f>
        <v>3.4323368931437699</v>
      </c>
      <c r="C60" s="244">
        <f>PPA_emi!C83</f>
        <v>2.813237742208464</v>
      </c>
      <c r="D60" s="244">
        <f>PPA_emi!D83</f>
        <v>2.3813150835826251</v>
      </c>
      <c r="E60" s="244">
        <f>PPA_emi!E83</f>
        <v>2.8402815383077091</v>
      </c>
      <c r="F60" s="244">
        <f>PPA_emi!F83</f>
        <v>1.2353518052926069</v>
      </c>
      <c r="G60" s="244">
        <f>PPA_emi!G83</f>
        <v>0.85601837718905416</v>
      </c>
      <c r="H60" s="244">
        <f>PPA_emi!H83</f>
        <v>0.45694601187557943</v>
      </c>
      <c r="I60" s="244">
        <f>PPA_emi!I83</f>
        <v>0.44462101957635819</v>
      </c>
      <c r="J60" s="244">
        <f>PPA_emi!J83</f>
        <v>0.42735797002066001</v>
      </c>
      <c r="K60" s="244">
        <f>PPA_emi!K83</f>
        <v>0.93864192947825131</v>
      </c>
      <c r="L60" s="244">
        <f>PPA_emi!L83</f>
        <v>1.2999696423736979</v>
      </c>
      <c r="M60" s="244">
        <f>PPA_emi!M83</f>
        <v>1.1881300207382599</v>
      </c>
      <c r="N60" s="244">
        <f>PPA_emi!N83</f>
        <v>0.79786464778064159</v>
      </c>
      <c r="O60" s="244">
        <f>PPA_emi!O83</f>
        <v>0.73512218816668085</v>
      </c>
      <c r="P60" s="244">
        <f>PPA_emi!P83</f>
        <v>0.45878494565072431</v>
      </c>
      <c r="Q60" s="244">
        <f>PPA_emi!Q83</f>
        <v>0.48535813751912332</v>
      </c>
      <c r="R60" s="244">
        <f>PPA_emi!R83</f>
        <v>0.32160327645012837</v>
      </c>
      <c r="S60" s="244">
        <f>PPA_emi!S83</f>
        <v>0.23703248366635099</v>
      </c>
      <c r="T60" s="244">
        <f>PPA_emi!T83</f>
        <v>0.49690627990255948</v>
      </c>
      <c r="U60" s="244">
        <f>PPA_emi!U83</f>
        <v>0.91942454366139559</v>
      </c>
      <c r="V60" s="244">
        <f>PPA_emi!V83</f>
        <v>0.79386175115668889</v>
      </c>
      <c r="W60" s="244">
        <f>PPA_emi!W83</f>
        <v>0.58786414308831803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47.496921451912279</v>
      </c>
      <c r="C63" s="289">
        <f t="shared" si="13"/>
        <v>38.987288901408526</v>
      </c>
      <c r="D63" s="289">
        <f t="shared" si="13"/>
        <v>41.685016288397165</v>
      </c>
      <c r="E63" s="289">
        <f t="shared" si="13"/>
        <v>46.749698104956423</v>
      </c>
      <c r="F63" s="289">
        <f t="shared" si="13"/>
        <v>39.223741165159112</v>
      </c>
      <c r="G63" s="289">
        <f t="shared" si="13"/>
        <v>42.07570269131643</v>
      </c>
      <c r="H63" s="289">
        <f t="shared" si="13"/>
        <v>43.016563840906905</v>
      </c>
      <c r="I63" s="289">
        <f t="shared" si="13"/>
        <v>49.464150600945857</v>
      </c>
      <c r="J63" s="289">
        <f t="shared" si="13"/>
        <v>53.518306188516867</v>
      </c>
      <c r="K63" s="289">
        <f t="shared" si="13"/>
        <v>40.28064313030783</v>
      </c>
      <c r="L63" s="289">
        <f t="shared" si="13"/>
        <v>62.484606411389166</v>
      </c>
      <c r="M63" s="289">
        <f t="shared" si="13"/>
        <v>57.138409805684148</v>
      </c>
      <c r="N63" s="289">
        <f t="shared" si="13"/>
        <v>48.112938324729228</v>
      </c>
      <c r="O63" s="289">
        <f t="shared" si="13"/>
        <v>46.624861452436306</v>
      </c>
      <c r="P63" s="289">
        <f t="shared" si="13"/>
        <v>46.170975417880562</v>
      </c>
      <c r="Q63" s="289">
        <f t="shared" si="13"/>
        <v>49.866727860055448</v>
      </c>
      <c r="R63" s="289">
        <f t="shared" si="13"/>
        <v>48.28558138460005</v>
      </c>
      <c r="S63" s="289">
        <f t="shared" si="13"/>
        <v>55.887019316072049</v>
      </c>
      <c r="T63" s="289">
        <f t="shared" si="13"/>
        <v>59.169268141282387</v>
      </c>
      <c r="U63" s="289">
        <f t="shared" si="13"/>
        <v>47.666750446333047</v>
      </c>
      <c r="V63" s="289">
        <f t="shared" si="13"/>
        <v>33.089533271357674</v>
      </c>
      <c r="W63" s="289">
        <f t="shared" si="13"/>
        <v>47.35187993727908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653.09135376543441</v>
      </c>
      <c r="C64" s="290">
        <f t="shared" si="14"/>
        <v>546.30350776362604</v>
      </c>
      <c r="D64" s="290">
        <f t="shared" si="14"/>
        <v>578.58236898751102</v>
      </c>
      <c r="E64" s="290">
        <f t="shared" si="14"/>
        <v>640.55245762893969</v>
      </c>
      <c r="F64" s="290">
        <f t="shared" si="14"/>
        <v>537.65830121740805</v>
      </c>
      <c r="G64" s="290">
        <f t="shared" si="14"/>
        <v>576.60381889434734</v>
      </c>
      <c r="H64" s="290">
        <f t="shared" si="14"/>
        <v>559.32385523006519</v>
      </c>
      <c r="I64" s="290">
        <f t="shared" si="14"/>
        <v>608.52313556132196</v>
      </c>
      <c r="J64" s="290">
        <f t="shared" si="14"/>
        <v>632.66982293121043</v>
      </c>
      <c r="K64" s="290">
        <f t="shared" si="14"/>
        <v>497.60385524307065</v>
      </c>
      <c r="L64" s="290">
        <f t="shared" si="14"/>
        <v>736.95419929880279</v>
      </c>
      <c r="M64" s="290">
        <f t="shared" si="14"/>
        <v>684.56061720911339</v>
      </c>
      <c r="N64" s="290">
        <f t="shared" si="14"/>
        <v>574.77052798368015</v>
      </c>
      <c r="O64" s="290">
        <f t="shared" si="14"/>
        <v>567.09466617080159</v>
      </c>
      <c r="P64" s="290">
        <f t="shared" si="14"/>
        <v>575.760966609408</v>
      </c>
      <c r="Q64" s="290">
        <f t="shared" si="14"/>
        <v>641.80034860482442</v>
      </c>
      <c r="R64" s="290">
        <f t="shared" si="14"/>
        <v>607.15856051851813</v>
      </c>
      <c r="S64" s="290">
        <f t="shared" si="14"/>
        <v>686.79981324683251</v>
      </c>
      <c r="T64" s="290">
        <f t="shared" si="14"/>
        <v>719.22701494007492</v>
      </c>
      <c r="U64" s="290">
        <f t="shared" si="14"/>
        <v>562.66441298514917</v>
      </c>
      <c r="V64" s="290">
        <f t="shared" si="14"/>
        <v>431.15065231313417</v>
      </c>
      <c r="W64" s="290">
        <f t="shared" si="14"/>
        <v>650.28121482047413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2429.0445329095378</v>
      </c>
      <c r="C65" s="291">
        <f t="shared" si="15"/>
        <v>2561.6245373156567</v>
      </c>
      <c r="D65" s="291">
        <f t="shared" si="15"/>
        <v>2498.6514515996869</v>
      </c>
      <c r="E65" s="291">
        <f t="shared" si="15"/>
        <v>2749.4006279972286</v>
      </c>
      <c r="F65" s="291">
        <f t="shared" si="15"/>
        <v>2666.0476972476426</v>
      </c>
      <c r="G65" s="291">
        <f t="shared" si="15"/>
        <v>2576.1460100020881</v>
      </c>
      <c r="H65" s="291">
        <f t="shared" si="15"/>
        <v>2260.4542269949061</v>
      </c>
      <c r="I65" s="291">
        <f t="shared" si="15"/>
        <v>1934.1398246141168</v>
      </c>
      <c r="J65" s="291">
        <f t="shared" si="15"/>
        <v>1705.4869152766578</v>
      </c>
      <c r="K65" s="291">
        <f t="shared" si="15"/>
        <v>1474.1171206628137</v>
      </c>
      <c r="L65" s="291">
        <f t="shared" si="15"/>
        <v>1474.8768007545825</v>
      </c>
      <c r="M65" s="291">
        <f t="shared" si="15"/>
        <v>1468.8642436856596</v>
      </c>
      <c r="N65" s="291">
        <f t="shared" si="15"/>
        <v>1498.7486205681519</v>
      </c>
      <c r="O65" s="291">
        <f t="shared" si="15"/>
        <v>1510.2093008649483</v>
      </c>
      <c r="P65" s="291">
        <f t="shared" si="15"/>
        <v>1234.7338545643934</v>
      </c>
      <c r="Q65" s="291">
        <f t="shared" si="15"/>
        <v>1159.2851081262982</v>
      </c>
      <c r="R65" s="291">
        <f t="shared" si="15"/>
        <v>1360.6450923023463</v>
      </c>
      <c r="S65" s="291">
        <f t="shared" si="15"/>
        <v>1282.881721502843</v>
      </c>
      <c r="T65" s="291">
        <f t="shared" si="15"/>
        <v>1101.2135644881266</v>
      </c>
      <c r="U65" s="291">
        <f t="shared" si="15"/>
        <v>1016.9927737066016</v>
      </c>
      <c r="V65" s="291">
        <f t="shared" si="15"/>
        <v>1007.9120415222429</v>
      </c>
      <c r="W65" s="291">
        <f t="shared" si="15"/>
        <v>959.19698047540919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0.40210316094307036</v>
      </c>
      <c r="C67" s="254">
        <f t="shared" si="16"/>
        <v>0.35405538484866861</v>
      </c>
      <c r="D67" s="254">
        <f t="shared" si="16"/>
        <v>0.32004422443312835</v>
      </c>
      <c r="E67" s="254">
        <f t="shared" si="16"/>
        <v>0.33046578655607767</v>
      </c>
      <c r="F67" s="254">
        <f t="shared" si="16"/>
        <v>0.25929758028055977</v>
      </c>
      <c r="G67" s="254">
        <f t="shared" si="16"/>
        <v>0.24519535897808556</v>
      </c>
      <c r="H67" s="254">
        <f t="shared" si="16"/>
        <v>0.21684411407762338</v>
      </c>
      <c r="I67" s="254">
        <f t="shared" si="16"/>
        <v>0.21068534284639731</v>
      </c>
      <c r="J67" s="254">
        <f t="shared" si="16"/>
        <v>0.19939717175344349</v>
      </c>
      <c r="K67" s="254">
        <f t="shared" si="16"/>
        <v>0.19637626484127846</v>
      </c>
      <c r="L67" s="254">
        <f t="shared" si="16"/>
        <v>0.22633180930418645</v>
      </c>
      <c r="M67" s="254">
        <f t="shared" si="16"/>
        <v>0.21579998473771045</v>
      </c>
      <c r="N67" s="254">
        <f t="shared" si="16"/>
        <v>0.20206487720591659</v>
      </c>
      <c r="O67" s="254">
        <f t="shared" si="16"/>
        <v>0.20318585715408982</v>
      </c>
      <c r="P67" s="254">
        <f t="shared" si="16"/>
        <v>0.18669821299110084</v>
      </c>
      <c r="Q67" s="254">
        <f t="shared" si="16"/>
        <v>0.18883944088312737</v>
      </c>
      <c r="R67" s="254">
        <f t="shared" si="16"/>
        <v>0.19245318684222251</v>
      </c>
      <c r="S67" s="254">
        <f t="shared" si="16"/>
        <v>0.21895577688632678</v>
      </c>
      <c r="T67" s="254">
        <f t="shared" si="16"/>
        <v>0.23052186717824211</v>
      </c>
      <c r="U67" s="254">
        <f t="shared" si="16"/>
        <v>0.19809665700513604</v>
      </c>
      <c r="V67" s="254">
        <f t="shared" si="16"/>
        <v>0.19006337178959246</v>
      </c>
      <c r="W67" s="254">
        <f t="shared" si="16"/>
        <v>0.18336188631991487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0.32233100751944538</v>
      </c>
      <c r="C68" s="293">
        <f t="shared" si="17"/>
        <v>0.27531384419870802</v>
      </c>
      <c r="D68" s="293">
        <f t="shared" si="17"/>
        <v>0.25195518154136409</v>
      </c>
      <c r="E68" s="293">
        <f t="shared" si="17"/>
        <v>0.26107206724518905</v>
      </c>
      <c r="F68" s="293">
        <f t="shared" si="17"/>
        <v>0.20564499407832174</v>
      </c>
      <c r="G68" s="293">
        <f t="shared" si="17"/>
        <v>0.19918428439205652</v>
      </c>
      <c r="H68" s="293">
        <f t="shared" si="17"/>
        <v>0.15749348711433236</v>
      </c>
      <c r="I68" s="293">
        <f t="shared" si="17"/>
        <v>0.13811928278973129</v>
      </c>
      <c r="J68" s="293">
        <f t="shared" si="17"/>
        <v>0.12705835193031526</v>
      </c>
      <c r="K68" s="293">
        <f t="shared" si="17"/>
        <v>0.12360302423932895</v>
      </c>
      <c r="L68" s="293">
        <f t="shared" si="17"/>
        <v>0.14844055619419017</v>
      </c>
      <c r="M68" s="293">
        <f t="shared" si="17"/>
        <v>0.14046627175214149</v>
      </c>
      <c r="N68" s="293">
        <f t="shared" si="17"/>
        <v>0.13562229147634905</v>
      </c>
      <c r="O68" s="293">
        <f t="shared" si="17"/>
        <v>0.13620708799816744</v>
      </c>
      <c r="P68" s="293">
        <f t="shared" si="17"/>
        <v>0.13686422975758528</v>
      </c>
      <c r="Q68" s="293">
        <f t="shared" si="17"/>
        <v>0.14270959606834335</v>
      </c>
      <c r="R68" s="293">
        <f t="shared" si="17"/>
        <v>0.14292900712931406</v>
      </c>
      <c r="S68" s="293">
        <f t="shared" si="17"/>
        <v>0.17446602310611642</v>
      </c>
      <c r="T68" s="293">
        <f t="shared" si="17"/>
        <v>0.1788718939596248</v>
      </c>
      <c r="U68" s="293">
        <f t="shared" si="17"/>
        <v>0.15320886269305403</v>
      </c>
      <c r="V68" s="293">
        <f t="shared" si="17"/>
        <v>0.14709096976955716</v>
      </c>
      <c r="W68" s="293">
        <f t="shared" si="17"/>
        <v>0.14119468923716844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0.1829410977121948</v>
      </c>
      <c r="C69" s="255">
        <f t="shared" si="18"/>
        <v>0.15706779622808448</v>
      </c>
      <c r="D69" s="255">
        <f t="shared" si="18"/>
        <v>0.14429561359690057</v>
      </c>
      <c r="E69" s="255">
        <f t="shared" si="18"/>
        <v>0.14871970028352802</v>
      </c>
      <c r="F69" s="255">
        <f t="shared" si="18"/>
        <v>0.11437457815795685</v>
      </c>
      <c r="G69" s="255">
        <f t="shared" si="18"/>
        <v>9.544529290250417E-2</v>
      </c>
      <c r="H69" s="255">
        <f t="shared" si="18"/>
        <v>0.10782290575389861</v>
      </c>
      <c r="I69" s="255">
        <f t="shared" si="18"/>
        <v>0.10974616313557023</v>
      </c>
      <c r="J69" s="255">
        <f t="shared" si="18"/>
        <v>0.10309841631022132</v>
      </c>
      <c r="K69" s="255">
        <f t="shared" si="18"/>
        <v>0.10347596805837138</v>
      </c>
      <c r="L69" s="255">
        <f t="shared" si="18"/>
        <v>0.1176051807667524</v>
      </c>
      <c r="M69" s="255">
        <f t="shared" si="18"/>
        <v>0.11218232053337537</v>
      </c>
      <c r="N69" s="255">
        <f t="shared" si="18"/>
        <v>0.10559385576533435</v>
      </c>
      <c r="O69" s="255">
        <f t="shared" si="18"/>
        <v>0.10636009354715409</v>
      </c>
      <c r="P69" s="255">
        <f t="shared" si="18"/>
        <v>8.5793226309069895E-2</v>
      </c>
      <c r="Q69" s="255">
        <f t="shared" si="18"/>
        <v>8.5646204943559429E-2</v>
      </c>
      <c r="R69" s="255">
        <f t="shared" si="18"/>
        <v>8.5572456382771195E-2</v>
      </c>
      <c r="S69" s="255">
        <f t="shared" si="18"/>
        <v>9.3339153773935535E-2</v>
      </c>
      <c r="T69" s="255">
        <f t="shared" si="18"/>
        <v>0.10532017522799129</v>
      </c>
      <c r="U69" s="255">
        <f t="shared" si="18"/>
        <v>9.1508965571275747E-2</v>
      </c>
      <c r="V69" s="255">
        <f t="shared" si="18"/>
        <v>8.6222498578015075E-2</v>
      </c>
      <c r="W69" s="255">
        <f t="shared" si="18"/>
        <v>8.3379287229104523E-2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0.25621738286201129</v>
      </c>
      <c r="C71" s="254">
        <f>IF(PPA_ued!C$5=0,"",PPA_ued!C$5/C$10)</f>
        <v>0.22693538971580696</v>
      </c>
      <c r="D71" s="254">
        <f>IF(PPA_ued!D$5=0,"",PPA_ued!D$5/D$10)</f>
        <v>0.20564684326126675</v>
      </c>
      <c r="E71" s="254">
        <f>IF(PPA_ued!E$5=0,"",PPA_ued!E$5/E$10)</f>
        <v>0.22028840455139928</v>
      </c>
      <c r="F71" s="254">
        <f>IF(PPA_ued!F$5=0,"",PPA_ued!F$5/F$10)</f>
        <v>0.17426344879480088</v>
      </c>
      <c r="G71" s="254">
        <f>IF(PPA_ued!G$5=0,"",PPA_ued!G$5/G$10)</f>
        <v>0.16478974444127595</v>
      </c>
      <c r="H71" s="254">
        <f>IF(PPA_ued!H$5=0,"",PPA_ued!H$5/H$10)</f>
        <v>0.14789234966805001</v>
      </c>
      <c r="I71" s="254">
        <f>IF(PPA_ued!I$5=0,"",PPA_ued!I$5/I$10)</f>
        <v>0.14549887274237525</v>
      </c>
      <c r="J71" s="254">
        <f>IF(PPA_ued!J$5=0,"",PPA_ued!J$5/J$10)</f>
        <v>0.13977662553035544</v>
      </c>
      <c r="K71" s="254">
        <f>IF(PPA_ued!K$5=0,"",PPA_ued!K$5/K$10)</f>
        <v>0.13895201997589721</v>
      </c>
      <c r="L71" s="254">
        <f>IF(PPA_ued!L$5=0,"",PPA_ued!L$5/L$10)</f>
        <v>0.1615254361769807</v>
      </c>
      <c r="M71" s="254">
        <f>IF(PPA_ued!M$5=0,"",PPA_ued!M$5/M$10)</f>
        <v>0.15489201949347978</v>
      </c>
      <c r="N71" s="254">
        <f>IF(PPA_ued!N$5=0,"",PPA_ued!N$5/N$10)</f>
        <v>0.14554616686226959</v>
      </c>
      <c r="O71" s="254">
        <f>IF(PPA_ued!O$5=0,"",PPA_ued!O$5/O$10)</f>
        <v>0.14661978199961981</v>
      </c>
      <c r="P71" s="254">
        <f>IF(PPA_ued!P$5=0,"",PPA_ued!P$5/P$10)</f>
        <v>0.13461558126007789</v>
      </c>
      <c r="Q71" s="254">
        <f>IF(PPA_ued!Q$5=0,"",PPA_ued!Q$5/Q$10)</f>
        <v>0.13617981110987651</v>
      </c>
      <c r="R71" s="254">
        <f>IF(PPA_ued!R$5=0,"",PPA_ued!R$5/R$10)</f>
        <v>0.1407732509733946</v>
      </c>
      <c r="S71" s="254">
        <f>IF(PPA_ued!S$5=0,"",PPA_ued!S$5/S$10)</f>
        <v>0.15897884993750774</v>
      </c>
      <c r="T71" s="254">
        <f>IF(PPA_ued!T$5=0,"",PPA_ued!T$5/T$10)</f>
        <v>0.16797369110635826</v>
      </c>
      <c r="U71" s="254">
        <f>IF(PPA_ued!U$5=0,"",PPA_ued!U$5/U$10)</f>
        <v>0.14524846287451845</v>
      </c>
      <c r="V71" s="254">
        <f>IF(PPA_ued!V$5=0,"",PPA_ued!V$5/V$10)</f>
        <v>0.14059101317781503</v>
      </c>
      <c r="W71" s="254">
        <f>IF(PPA_ued!W$5=0,"",PPA_ued!W$5/W$10)</f>
        <v>0.13594280071031395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0.2015318618791872</v>
      </c>
      <c r="C72" s="293">
        <f>IF(PPA_ued!C$32=0,"",PPA_ued!C$32/C$11)</f>
        <v>0.17333285046675054</v>
      </c>
      <c r="D72" s="293">
        <f>IF(PPA_ued!D$32=0,"",PPA_ued!D$32/D$11)</f>
        <v>0.15831362374740157</v>
      </c>
      <c r="E72" s="293">
        <f>IF(PPA_ued!E$32=0,"",PPA_ued!E$32/E$11)</f>
        <v>0.17139178809561767</v>
      </c>
      <c r="F72" s="293">
        <f>IF(PPA_ued!F$32=0,"",PPA_ued!F$32/F$11)</f>
        <v>0.13654830602774068</v>
      </c>
      <c r="G72" s="293">
        <f>IF(PPA_ued!G$32=0,"",PPA_ued!G$32/G$11)</f>
        <v>0.1309211749715633</v>
      </c>
      <c r="H72" s="293">
        <f>IF(PPA_ued!H$32=0,"",PPA_ued!H$32/H$11)</f>
        <v>0.10495033639980439</v>
      </c>
      <c r="I72" s="293">
        <f>IF(PPA_ued!I$32=0,"",PPA_ued!I$32/I$11)</f>
        <v>9.1428321098728477E-2</v>
      </c>
      <c r="J72" s="293">
        <f>IF(PPA_ued!J$32=0,"",PPA_ued!J$32/J$11)</f>
        <v>8.4297849899500357E-2</v>
      </c>
      <c r="K72" s="293">
        <f>IF(PPA_ued!K$32=0,"",PPA_ued!K$32/K$11)</f>
        <v>8.2489411170898377E-2</v>
      </c>
      <c r="L72" s="293">
        <f>IF(PPA_ued!L$32=0,"",PPA_ued!L$32/L$11)</f>
        <v>0.10019634719800335</v>
      </c>
      <c r="M72" s="293">
        <f>IF(PPA_ued!M$32=0,"",PPA_ued!M$32/M$11)</f>
        <v>9.4955307052938059E-2</v>
      </c>
      <c r="N72" s="293">
        <f>IF(PPA_ued!N$32=0,"",PPA_ued!N$32/N$11)</f>
        <v>9.2722417195780893E-2</v>
      </c>
      <c r="O72" s="293">
        <f>IF(PPA_ued!O$32=0,"",PPA_ued!O$32/O$11)</f>
        <v>9.3336971416004111E-2</v>
      </c>
      <c r="P72" s="293">
        <f>IF(PPA_ued!P$32=0,"",PPA_ued!P$32/P$11)</f>
        <v>9.3059307440305578E-2</v>
      </c>
      <c r="Q72" s="293">
        <f>IF(PPA_ued!Q$32=0,"",PPA_ued!Q$32/Q$11)</f>
        <v>9.7026439769180448E-2</v>
      </c>
      <c r="R72" s="293">
        <f>IF(PPA_ued!R$32=0,"",PPA_ued!R$32/R$11)</f>
        <v>9.865467865077393E-2</v>
      </c>
      <c r="S72" s="293">
        <f>IF(PPA_ued!S$32=0,"",PPA_ued!S$32/S$11)</f>
        <v>0.12164008486838544</v>
      </c>
      <c r="T72" s="293">
        <f>IF(PPA_ued!T$32=0,"",PPA_ued!T$32/T$11)</f>
        <v>0.12622254952717687</v>
      </c>
      <c r="U72" s="293">
        <f>IF(PPA_ued!U$32=0,"",PPA_ued!U$32/U$11)</f>
        <v>0.1091720417770959</v>
      </c>
      <c r="V72" s="293">
        <f>IF(PPA_ued!V$32=0,"",PPA_ued!V$32/V$11)</f>
        <v>0.1047090420560601</v>
      </c>
      <c r="W72" s="293">
        <f>IF(PPA_ued!W$32=0,"",PPA_ued!W$32/W$11)</f>
        <v>9.9568346596721216E-2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0.14726672476008831</v>
      </c>
      <c r="C73" s="255">
        <f>IF(PPA_ued!C$83=0,"",PPA_ued!C$83/C$12)</f>
        <v>0.12509115698442902</v>
      </c>
      <c r="D73" s="255">
        <f>IF(PPA_ued!D$83=0,"",PPA_ued!D$83/D$12)</f>
        <v>0.11431814779819373</v>
      </c>
      <c r="E73" s="255">
        <f>IF(PPA_ued!E$83=0,"",PPA_ued!E$83/E$12)</f>
        <v>0.11717859889894534</v>
      </c>
      <c r="F73" s="255">
        <f>IF(PPA_ued!F$83=0,"",PPA_ued!F$83/F$12)</f>
        <v>8.8987349760084461E-2</v>
      </c>
      <c r="G73" s="255">
        <f>IF(PPA_ued!G$83=0,"",PPA_ued!G$83/G$12)</f>
        <v>7.4213821863755747E-2</v>
      </c>
      <c r="H73" s="255">
        <f>IF(PPA_ued!H$83=0,"",PPA_ued!H$83/H$12)</f>
        <v>8.4874113123478839E-2</v>
      </c>
      <c r="I73" s="255">
        <f>IF(PPA_ued!I$83=0,"",PPA_ued!I$83/I$12)</f>
        <v>8.6924100029591875E-2</v>
      </c>
      <c r="J73" s="255">
        <f>IF(PPA_ued!J$83=0,"",PPA_ued!J$83/J$12)</f>
        <v>8.1811457864421108E-2</v>
      </c>
      <c r="K73" s="255">
        <f>IF(PPA_ued!K$83=0,"",PPA_ued!K$83/K$12)</f>
        <v>8.1724269447273817E-2</v>
      </c>
      <c r="L73" s="255">
        <f>IF(PPA_ued!L$83=0,"",PPA_ued!L$83/L$12)</f>
        <v>9.3208102689561409E-2</v>
      </c>
      <c r="M73" s="255">
        <f>IF(PPA_ued!M$83=0,"",PPA_ued!M$83/M$12)</f>
        <v>8.8944720502150687E-2</v>
      </c>
      <c r="N73" s="255">
        <f>IF(PPA_ued!N$83=0,"",PPA_ued!N$83/N$12)</f>
        <v>8.4094085170628038E-2</v>
      </c>
      <c r="O73" s="255">
        <f>IF(PPA_ued!O$83=0,"",PPA_ued!O$83/O$12)</f>
        <v>8.4685761762919712E-2</v>
      </c>
      <c r="P73" s="255">
        <f>IF(PPA_ued!P$83=0,"",PPA_ued!P$83/P$12)</f>
        <v>6.8919338081060225E-2</v>
      </c>
      <c r="Q73" s="255">
        <f>IF(PPA_ued!Q$83=0,"",PPA_ued!Q$83/Q$12)</f>
        <v>6.898731896561168E-2</v>
      </c>
      <c r="R73" s="255">
        <f>IF(PPA_ued!R$83=0,"",PPA_ued!R$83/R$12)</f>
        <v>6.8842057476996954E-2</v>
      </c>
      <c r="S73" s="255">
        <f>IF(PPA_ued!S$83=0,"",PPA_ued!S$83/S$12)</f>
        <v>7.5475392753027434E-2</v>
      </c>
      <c r="T73" s="255">
        <f>IF(PPA_ued!T$83=0,"",PPA_ued!T$83/T$12)</f>
        <v>8.5334477878232659E-2</v>
      </c>
      <c r="U73" s="255">
        <f>IF(PPA_ued!U$83=0,"",PPA_ued!U$83/U$12)</f>
        <v>7.3814030818618731E-2</v>
      </c>
      <c r="V73" s="255">
        <f>IF(PPA_ued!V$83=0,"",PPA_ued!V$83/V$12)</f>
        <v>6.9554937160571706E-2</v>
      </c>
      <c r="W73" s="255">
        <f>IF(PPA_ued!W$83=0,"",PPA_ued!W$83/W$12)</f>
        <v>6.7462532004177261E-2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0.91633036665544321</v>
      </c>
      <c r="C74" s="256">
        <f t="shared" si="19"/>
        <v>0.83721861135439712</v>
      </c>
      <c r="D74" s="256">
        <f t="shared" si="19"/>
        <v>0.80437088090285414</v>
      </c>
      <c r="E74" s="256">
        <f t="shared" si="19"/>
        <v>1.7678484050338676</v>
      </c>
      <c r="F74" s="256">
        <f t="shared" si="19"/>
        <v>1.3346833149523232</v>
      </c>
      <c r="G74" s="256">
        <f t="shared" si="19"/>
        <v>1.2154344468998428</v>
      </c>
      <c r="H74" s="256">
        <f t="shared" si="19"/>
        <v>0.98587998658899922</v>
      </c>
      <c r="I74" s="256">
        <f t="shared" si="19"/>
        <v>0.88143488307048934</v>
      </c>
      <c r="J74" s="256">
        <f t="shared" si="19"/>
        <v>0.90230403445714502</v>
      </c>
      <c r="K74" s="256">
        <f t="shared" si="19"/>
        <v>1.0362625350885331</v>
      </c>
      <c r="L74" s="256">
        <f t="shared" si="19"/>
        <v>1.0502716982201912</v>
      </c>
      <c r="M74" s="256">
        <f t="shared" si="19"/>
        <v>1.0746652601811406</v>
      </c>
      <c r="N74" s="256">
        <f t="shared" si="19"/>
        <v>0.97714732231310886</v>
      </c>
      <c r="O74" s="256">
        <f t="shared" si="19"/>
        <v>0.99803487281779346</v>
      </c>
      <c r="P74" s="256">
        <f t="shared" si="19"/>
        <v>0.83569559291005813</v>
      </c>
      <c r="Q74" s="256">
        <f t="shared" si="19"/>
        <v>0.8064896462532104</v>
      </c>
      <c r="R74" s="256">
        <f t="shared" si="19"/>
        <v>0.88905248483939436</v>
      </c>
      <c r="S74" s="256">
        <f t="shared" si="19"/>
        <v>0.70479747615187238</v>
      </c>
      <c r="T74" s="256">
        <f t="shared" si="19"/>
        <v>0.83360207872001924</v>
      </c>
      <c r="U74" s="256">
        <f t="shared" si="19"/>
        <v>1.0163468147835246</v>
      </c>
      <c r="V74" s="256">
        <f t="shared" si="19"/>
        <v>1.0155858121710042</v>
      </c>
      <c r="W74" s="256">
        <f t="shared" si="19"/>
        <v>0.90529944706135257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0.88140776822312006</v>
      </c>
      <c r="C75" s="257">
        <f t="shared" si="20"/>
        <v>0.79325992718649452</v>
      </c>
      <c r="D75" s="257">
        <f t="shared" si="20"/>
        <v>0.76578066977816139</v>
      </c>
      <c r="E75" s="257">
        <f t="shared" si="20"/>
        <v>1.7476638191183902</v>
      </c>
      <c r="F75" s="257">
        <f t="shared" si="20"/>
        <v>1.269097828276728</v>
      </c>
      <c r="G75" s="257">
        <f t="shared" si="20"/>
        <v>1.1329211110432298</v>
      </c>
      <c r="H75" s="257">
        <f t="shared" si="20"/>
        <v>0.9281506647090092</v>
      </c>
      <c r="I75" s="257">
        <f t="shared" si="20"/>
        <v>0.85935711110377078</v>
      </c>
      <c r="J75" s="257">
        <f t="shared" si="20"/>
        <v>0.89436396037240995</v>
      </c>
      <c r="K75" s="257">
        <f t="shared" si="20"/>
        <v>1.0496248504190309</v>
      </c>
      <c r="L75" s="257">
        <f t="shared" si="20"/>
        <v>1.0581792609451619</v>
      </c>
      <c r="M75" s="257">
        <f t="shared" si="20"/>
        <v>1.0848107852593523</v>
      </c>
      <c r="N75" s="257">
        <f t="shared" si="20"/>
        <v>0.9763640900307603</v>
      </c>
      <c r="O75" s="257">
        <f t="shared" si="20"/>
        <v>0.9980036419092716</v>
      </c>
      <c r="P75" s="257">
        <f t="shared" si="20"/>
        <v>0.82588765140256071</v>
      </c>
      <c r="Q75" s="257">
        <f t="shared" si="20"/>
        <v>0.80233092314418097</v>
      </c>
      <c r="R75" s="257">
        <f t="shared" si="20"/>
        <v>0.86217169335943378</v>
      </c>
      <c r="S75" s="257">
        <f t="shared" si="20"/>
        <v>0.67048446107039306</v>
      </c>
      <c r="T75" s="257">
        <f t="shared" si="20"/>
        <v>0.8158958729790895</v>
      </c>
      <c r="U75" s="257">
        <f t="shared" si="20"/>
        <v>1.0166971237927369</v>
      </c>
      <c r="V75" s="257">
        <f t="shared" si="20"/>
        <v>1.0124849130493057</v>
      </c>
      <c r="W75" s="257">
        <f t="shared" si="20"/>
        <v>0.90235478036940253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0.96973163686913799</v>
      </c>
      <c r="C76" s="295">
        <f t="shared" si="21"/>
        <v>0.8971219760951441</v>
      </c>
      <c r="D76" s="295">
        <f t="shared" si="21"/>
        <v>0.89132017903452176</v>
      </c>
      <c r="E76" s="295">
        <f t="shared" si="21"/>
        <v>2.0382149590504914</v>
      </c>
      <c r="F76" s="295">
        <f t="shared" si="21"/>
        <v>1.6401790209880716</v>
      </c>
      <c r="G76" s="295">
        <f t="shared" si="21"/>
        <v>1.5341398950957021</v>
      </c>
      <c r="H76" s="295">
        <f t="shared" si="21"/>
        <v>1.4251768964414719</v>
      </c>
      <c r="I76" s="295">
        <f t="shared" si="21"/>
        <v>1.3419106334552056</v>
      </c>
      <c r="J76" s="295">
        <f t="shared" si="21"/>
        <v>1.3971929391740359</v>
      </c>
      <c r="K76" s="295">
        <f t="shared" si="21"/>
        <v>1.4738441725239901</v>
      </c>
      <c r="L76" s="295">
        <f t="shared" si="21"/>
        <v>1.4746358659192211</v>
      </c>
      <c r="M76" s="295">
        <f t="shared" si="21"/>
        <v>1.5183948618111389</v>
      </c>
      <c r="N76" s="295">
        <f t="shared" si="21"/>
        <v>1.4395204505637229</v>
      </c>
      <c r="O76" s="295">
        <f t="shared" si="21"/>
        <v>1.4833676913214646</v>
      </c>
      <c r="P76" s="295">
        <f t="shared" si="21"/>
        <v>1.2821913004055048</v>
      </c>
      <c r="Q76" s="295">
        <f t="shared" si="21"/>
        <v>1.2382016814664096</v>
      </c>
      <c r="R76" s="295">
        <f t="shared" si="21"/>
        <v>1.4043844937075269</v>
      </c>
      <c r="S76" s="295">
        <f t="shared" si="21"/>
        <v>1.1391065176175597</v>
      </c>
      <c r="T76" s="295">
        <f t="shared" si="21"/>
        <v>1.3049403699817244</v>
      </c>
      <c r="U76" s="295">
        <f t="shared" si="21"/>
        <v>1.4945518080284148</v>
      </c>
      <c r="V76" s="295">
        <f t="shared" si="21"/>
        <v>1.4923618970417476</v>
      </c>
      <c r="W76" s="295">
        <f t="shared" si="21"/>
        <v>1.3741719695185524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0.87279617615338267</v>
      </c>
      <c r="C77" s="258">
        <f t="shared" si="22"/>
        <v>0.74435739984247973</v>
      </c>
      <c r="D77" s="258">
        <f t="shared" si="22"/>
        <v>0.59513533939313279</v>
      </c>
      <c r="E77" s="258">
        <f t="shared" si="22"/>
        <v>0.72663904091821563</v>
      </c>
      <c r="F77" s="258">
        <f t="shared" si="22"/>
        <v>0.39239491068404825</v>
      </c>
      <c r="G77" s="258">
        <f t="shared" si="22"/>
        <v>0.29178039424530816</v>
      </c>
      <c r="H77" s="258">
        <f t="shared" si="22"/>
        <v>0.10864296187091173</v>
      </c>
      <c r="I77" s="258">
        <f t="shared" si="22"/>
        <v>8.7057423582833915E-2</v>
      </c>
      <c r="J77" s="258">
        <f t="shared" si="22"/>
        <v>8.7450333878814845E-2</v>
      </c>
      <c r="K77" s="258">
        <f t="shared" si="22"/>
        <v>0.19894916205888849</v>
      </c>
      <c r="L77" s="258">
        <f t="shared" si="22"/>
        <v>0.21129195852263252</v>
      </c>
      <c r="M77" s="258">
        <f t="shared" si="22"/>
        <v>0.20314803333790346</v>
      </c>
      <c r="N77" s="258">
        <f t="shared" si="22"/>
        <v>0.13765817179684811</v>
      </c>
      <c r="O77" s="258">
        <f t="shared" si="22"/>
        <v>0.13190736211026702</v>
      </c>
      <c r="P77" s="258">
        <f t="shared" si="22"/>
        <v>8.4655831223025654E-2</v>
      </c>
      <c r="Q77" s="258">
        <f t="shared" si="22"/>
        <v>8.4989437480763916E-2</v>
      </c>
      <c r="R77" s="258">
        <f t="shared" si="22"/>
        <v>6.3037855704185297E-2</v>
      </c>
      <c r="S77" s="258">
        <f t="shared" si="22"/>
        <v>3.9272164725535352E-2</v>
      </c>
      <c r="T77" s="258">
        <f t="shared" si="22"/>
        <v>6.8957481362149034E-2</v>
      </c>
      <c r="U77" s="258">
        <f t="shared" si="22"/>
        <v>0.14358249456924768</v>
      </c>
      <c r="V77" s="258">
        <f t="shared" si="22"/>
        <v>0.14131549233600452</v>
      </c>
      <c r="W77" s="258">
        <f t="shared" si="22"/>
        <v>0.10418565471457399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EE: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21.713570690925799</v>
      </c>
      <c r="C5" s="225">
        <v>18.304663396676169</v>
      </c>
      <c r="D5" s="225">
        <v>20.898887855483281</v>
      </c>
      <c r="E5" s="225">
        <v>22.174254277912809</v>
      </c>
      <c r="F5" s="225">
        <v>17.7878140072464</v>
      </c>
      <c r="G5" s="225">
        <v>16.428089051531732</v>
      </c>
      <c r="H5" s="225">
        <v>29.555852748780069</v>
      </c>
      <c r="I5" s="225">
        <v>40.072352209384768</v>
      </c>
      <c r="J5" s="225">
        <v>39.925295700191988</v>
      </c>
      <c r="K5" s="225">
        <v>39.098514329898542</v>
      </c>
      <c r="L5" s="225">
        <v>49.969536858178287</v>
      </c>
      <c r="M5" s="225">
        <v>47.784590620471228</v>
      </c>
      <c r="N5" s="225">
        <v>47.052827306169739</v>
      </c>
      <c r="O5" s="225">
        <v>45.489249699657627</v>
      </c>
      <c r="P5" s="225">
        <v>43.831139463920749</v>
      </c>
      <c r="Q5" s="225">
        <v>44.169545222563492</v>
      </c>
      <c r="R5" s="225">
        <v>45.99631165529118</v>
      </c>
      <c r="S5" s="225">
        <v>52.330430675832098</v>
      </c>
      <c r="T5" s="225">
        <v>54.163417912199769</v>
      </c>
      <c r="U5" s="225">
        <v>44.026982019391482</v>
      </c>
      <c r="V5" s="225">
        <v>46.755589460239747</v>
      </c>
      <c r="W5" s="225">
        <v>47.674090443177867</v>
      </c>
      <c r="DA5" s="89" t="s">
        <v>1844</v>
      </c>
    </row>
    <row r="6" spans="1:105" ht="12" customHeight="1" x14ac:dyDescent="0.25">
      <c r="A6" s="55" t="s">
        <v>92</v>
      </c>
      <c r="B6" s="261">
        <v>0.1085678534539315</v>
      </c>
      <c r="C6" s="261">
        <v>9.1523316983009376E-2</v>
      </c>
      <c r="D6" s="261">
        <v>0.1044944392771202</v>
      </c>
      <c r="E6" s="261">
        <v>0.1108712713891748</v>
      </c>
      <c r="F6" s="261">
        <v>8.8939070036106516E-2</v>
      </c>
      <c r="G6" s="261">
        <v>8.2140445257621097E-2</v>
      </c>
      <c r="H6" s="261">
        <v>0.14777926374396891</v>
      </c>
      <c r="I6" s="261">
        <v>0.20036176104714931</v>
      </c>
      <c r="J6" s="261">
        <v>0.199626478501302</v>
      </c>
      <c r="K6" s="261">
        <v>0.19549257164993589</v>
      </c>
      <c r="L6" s="261">
        <v>0.2498476842903892</v>
      </c>
      <c r="M6" s="261">
        <v>0.2389229531027971</v>
      </c>
      <c r="N6" s="261">
        <v>0.23526413653122619</v>
      </c>
      <c r="O6" s="261">
        <v>0.2274462484986533</v>
      </c>
      <c r="P6" s="261">
        <v>0.2191556973198355</v>
      </c>
      <c r="Q6" s="261">
        <v>0.22084772611308681</v>
      </c>
      <c r="R6" s="261">
        <v>0.2299815582766786</v>
      </c>
      <c r="S6" s="261">
        <v>0.26165215337926689</v>
      </c>
      <c r="T6" s="261">
        <v>0.27081708956118339</v>
      </c>
      <c r="U6" s="261">
        <v>0.220134910097287</v>
      </c>
      <c r="V6" s="261">
        <v>0.23377794730154119</v>
      </c>
      <c r="W6" s="261">
        <v>0.2383704522162732</v>
      </c>
      <c r="DA6" s="67" t="s">
        <v>1845</v>
      </c>
    </row>
    <row r="7" spans="1:105" ht="12" customHeight="1" x14ac:dyDescent="0.25">
      <c r="A7" s="202" t="s">
        <v>93</v>
      </c>
      <c r="B7" s="226">
        <v>0.15199499483550399</v>
      </c>
      <c r="C7" s="226">
        <v>0.1281326437762132</v>
      </c>
      <c r="D7" s="226">
        <v>0.14629221498796821</v>
      </c>
      <c r="E7" s="226">
        <v>0.15521977994484479</v>
      </c>
      <c r="F7" s="226">
        <v>0.1245146980505491</v>
      </c>
      <c r="G7" s="226">
        <v>0.1149966233606695</v>
      </c>
      <c r="H7" s="226">
        <v>0.20689096924155639</v>
      </c>
      <c r="I7" s="226">
        <v>0.28050646546600888</v>
      </c>
      <c r="J7" s="226">
        <v>0.27947706990182281</v>
      </c>
      <c r="K7" s="226">
        <v>0.2736896003099103</v>
      </c>
      <c r="L7" s="226">
        <v>0.3497867580065448</v>
      </c>
      <c r="M7" s="226">
        <v>0.33449213434391589</v>
      </c>
      <c r="N7" s="226">
        <v>0.32936979114371678</v>
      </c>
      <c r="O7" s="226">
        <v>0.3184247478981147</v>
      </c>
      <c r="P7" s="226">
        <v>0.3068179762477698</v>
      </c>
      <c r="Q7" s="226">
        <v>0.30918681655832148</v>
      </c>
      <c r="R7" s="226">
        <v>0.32197418158734997</v>
      </c>
      <c r="S7" s="226">
        <v>0.36631301473097361</v>
      </c>
      <c r="T7" s="226">
        <v>0.37914392538565678</v>
      </c>
      <c r="U7" s="226">
        <v>0.30818887413620177</v>
      </c>
      <c r="V7" s="226">
        <v>0.32728912622215772</v>
      </c>
      <c r="W7" s="226">
        <v>0.33371863310278238</v>
      </c>
      <c r="DA7" s="174" t="s">
        <v>1846</v>
      </c>
    </row>
    <row r="8" spans="1:105" ht="12" customHeight="1" x14ac:dyDescent="0.25">
      <c r="A8" s="202" t="s">
        <v>94</v>
      </c>
      <c r="B8" s="226">
        <v>0.86854282763145163</v>
      </c>
      <c r="C8" s="226">
        <v>0.73218653586407501</v>
      </c>
      <c r="D8" s="226">
        <v>0.83595551421696146</v>
      </c>
      <c r="E8" s="226">
        <v>0.88697017111339871</v>
      </c>
      <c r="F8" s="226">
        <v>0.71151256028885213</v>
      </c>
      <c r="G8" s="226">
        <v>0.65712356206096878</v>
      </c>
      <c r="H8" s="226">
        <v>1.182234109951751</v>
      </c>
      <c r="I8" s="226">
        <v>1.602894088377194</v>
      </c>
      <c r="J8" s="226">
        <v>1.597011828010416</v>
      </c>
      <c r="K8" s="226">
        <v>1.5639405731994871</v>
      </c>
      <c r="L8" s="226">
        <v>1.9987814743231129</v>
      </c>
      <c r="M8" s="226">
        <v>1.911383624822377</v>
      </c>
      <c r="N8" s="226">
        <v>1.8821130922498099</v>
      </c>
      <c r="O8" s="226">
        <v>1.819569987989226</v>
      </c>
      <c r="P8" s="226">
        <v>1.753245578558684</v>
      </c>
      <c r="Q8" s="226">
        <v>1.7667818089046941</v>
      </c>
      <c r="R8" s="226">
        <v>1.839852466213429</v>
      </c>
      <c r="S8" s="226">
        <v>2.0932172270341352</v>
      </c>
      <c r="T8" s="226">
        <v>2.166536716489468</v>
      </c>
      <c r="U8" s="226">
        <v>1.761079280778296</v>
      </c>
      <c r="V8" s="226">
        <v>1.87022357841233</v>
      </c>
      <c r="W8" s="226">
        <v>1.9069636177301861</v>
      </c>
      <c r="DA8" s="174" t="s">
        <v>1847</v>
      </c>
    </row>
    <row r="9" spans="1:105" ht="12" customHeight="1" x14ac:dyDescent="0.25">
      <c r="A9" s="202" t="s">
        <v>95</v>
      </c>
      <c r="B9" s="226">
        <v>0.43427141381572582</v>
      </c>
      <c r="C9" s="226">
        <v>0.3660932679320375</v>
      </c>
      <c r="D9" s="226">
        <v>0.41797775710848067</v>
      </c>
      <c r="E9" s="226">
        <v>0.44348508555669941</v>
      </c>
      <c r="F9" s="226">
        <v>0.35575628014442612</v>
      </c>
      <c r="G9" s="226">
        <v>0.32856178103048439</v>
      </c>
      <c r="H9" s="226">
        <v>0.59111705497587563</v>
      </c>
      <c r="I9" s="226">
        <v>0.80144704418859702</v>
      </c>
      <c r="J9" s="226">
        <v>0.79850591400520798</v>
      </c>
      <c r="K9" s="226">
        <v>0.78197028659974355</v>
      </c>
      <c r="L9" s="226">
        <v>0.99939073716155669</v>
      </c>
      <c r="M9" s="226">
        <v>0.95569181241118828</v>
      </c>
      <c r="N9" s="226">
        <v>0.94105654612490497</v>
      </c>
      <c r="O9" s="226">
        <v>0.90978499399461321</v>
      </c>
      <c r="P9" s="226">
        <v>0.87662278927934212</v>
      </c>
      <c r="Q9" s="226">
        <v>0.88339090445234714</v>
      </c>
      <c r="R9" s="226">
        <v>0.91992623310671429</v>
      </c>
      <c r="S9" s="226">
        <v>1.046608613517068</v>
      </c>
      <c r="T9" s="226">
        <v>1.083268358244734</v>
      </c>
      <c r="U9" s="226">
        <v>0.880539640389148</v>
      </c>
      <c r="V9" s="226">
        <v>0.93511178920616489</v>
      </c>
      <c r="W9" s="226">
        <v>0.95348180886509282</v>
      </c>
      <c r="DA9" s="174" t="s">
        <v>1848</v>
      </c>
    </row>
    <row r="10" spans="1:105" ht="12" customHeight="1" x14ac:dyDescent="0.25">
      <c r="A10" s="56" t="s">
        <v>96</v>
      </c>
      <c r="B10" s="262">
        <v>0.2795053174524334</v>
      </c>
      <c r="C10" s="262">
        <v>0.2302711061540611</v>
      </c>
      <c r="D10" s="262">
        <v>0.24897746186581171</v>
      </c>
      <c r="E10" s="262">
        <v>0.29263146796650691</v>
      </c>
      <c r="F10" s="262">
        <v>0.21505143931313089</v>
      </c>
      <c r="G10" s="262">
        <v>0.1962309329547387</v>
      </c>
      <c r="H10" s="262">
        <v>0.38675823046617092</v>
      </c>
      <c r="I10" s="262">
        <v>0.54159239028298456</v>
      </c>
      <c r="J10" s="262">
        <v>0.53939364154693092</v>
      </c>
      <c r="K10" s="262">
        <v>0.4739841311549654</v>
      </c>
      <c r="L10" s="262">
        <v>0.60273376654895838</v>
      </c>
      <c r="M10" s="262">
        <v>0.57785881528491279</v>
      </c>
      <c r="N10" s="262">
        <v>0.59387290686488348</v>
      </c>
      <c r="O10" s="262">
        <v>0.57773247648279624</v>
      </c>
      <c r="P10" s="262">
        <v>0.58744278085457968</v>
      </c>
      <c r="Q10" s="262">
        <v>0.58855724684560351</v>
      </c>
      <c r="R10" s="262">
        <v>0.64202284836402967</v>
      </c>
      <c r="S10" s="262">
        <v>0.78754732825146889</v>
      </c>
      <c r="T10" s="262">
        <v>0.75164465777636569</v>
      </c>
      <c r="U10" s="262">
        <v>0.55272497812460175</v>
      </c>
      <c r="V10" s="262">
        <v>0.58841183523866125</v>
      </c>
      <c r="W10" s="262">
        <v>0.62534771387631183</v>
      </c>
      <c r="DA10" s="68" t="s">
        <v>1849</v>
      </c>
    </row>
    <row r="11" spans="1:105" ht="12" customHeight="1" x14ac:dyDescent="0.25">
      <c r="A11" s="37" t="s">
        <v>160</v>
      </c>
      <c r="B11" s="228">
        <v>1.8835987842588268E-2</v>
      </c>
      <c r="C11" s="228">
        <v>1.492620854820035E-2</v>
      </c>
      <c r="D11" s="228">
        <v>0</v>
      </c>
      <c r="E11" s="228">
        <v>5.68209963425719E-2</v>
      </c>
      <c r="F11" s="228">
        <v>8.3491243641512503E-3</v>
      </c>
      <c r="G11" s="228">
        <v>1.489637421171777E-2</v>
      </c>
      <c r="H11" s="228">
        <v>5.406675193980897E-3</v>
      </c>
      <c r="I11" s="228">
        <v>5.5756813398866196E-3</v>
      </c>
      <c r="J11" s="228">
        <v>5.6994514612558004E-3</v>
      </c>
      <c r="K11" s="228">
        <v>9.4702724844755396E-3</v>
      </c>
      <c r="L11" s="228">
        <v>9.5816802562219468E-3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2.0645991874201921E-3</v>
      </c>
      <c r="V11" s="228">
        <v>1.3281221380937751E-3</v>
      </c>
      <c r="W11" s="228">
        <v>1.312891202628595E-3</v>
      </c>
      <c r="DA11" s="69" t="s">
        <v>1850</v>
      </c>
    </row>
    <row r="12" spans="1:105" ht="12" customHeight="1" x14ac:dyDescent="0.25">
      <c r="A12" s="37" t="s">
        <v>162</v>
      </c>
      <c r="B12" s="228">
        <v>0.24807396754387531</v>
      </c>
      <c r="C12" s="228">
        <v>0.19816923689525559</v>
      </c>
      <c r="D12" s="228">
        <v>0.21551101620026419</v>
      </c>
      <c r="E12" s="228">
        <v>0.2139854543113878</v>
      </c>
      <c r="F12" s="228">
        <v>0.1508171613864768</v>
      </c>
      <c r="G12" s="228">
        <v>0.1028483708872855</v>
      </c>
      <c r="H12" s="228">
        <v>9.628483270983007E-2</v>
      </c>
      <c r="I12" s="228">
        <v>0.1084292073331143</v>
      </c>
      <c r="J12" s="228">
        <v>0.10841084268856779</v>
      </c>
      <c r="K12" s="228">
        <v>0.20109216892567189</v>
      </c>
      <c r="L12" s="228">
        <v>0.2729759545336421</v>
      </c>
      <c r="M12" s="228">
        <v>0.26483346245160477</v>
      </c>
      <c r="N12" s="228">
        <v>0.19482640807758511</v>
      </c>
      <c r="O12" s="228">
        <v>0.18300268158072061</v>
      </c>
      <c r="P12" s="228">
        <v>0.13052328757436221</v>
      </c>
      <c r="Q12" s="228">
        <v>0.13501370847678951</v>
      </c>
      <c r="R12" s="228">
        <v>0.1143997826647867</v>
      </c>
      <c r="S12" s="228">
        <v>8.7616397812031593E-2</v>
      </c>
      <c r="T12" s="228">
        <v>0.13600811370194549</v>
      </c>
      <c r="U12" s="228">
        <v>0.18804270046245311</v>
      </c>
      <c r="V12" s="228">
        <v>0.19778847007177799</v>
      </c>
      <c r="W12" s="228">
        <v>0.15669552040359899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1.259536206596981E-2</v>
      </c>
      <c r="C15" s="228">
        <v>1.7175660710605101E-2</v>
      </c>
      <c r="D15" s="228">
        <v>3.3466445665547413E-2</v>
      </c>
      <c r="E15" s="228">
        <v>2.182501731254716E-2</v>
      </c>
      <c r="F15" s="228">
        <v>5.5885153562502871E-2</v>
      </c>
      <c r="G15" s="228">
        <v>7.848618785573544E-2</v>
      </c>
      <c r="H15" s="228">
        <v>0.28506672256235988</v>
      </c>
      <c r="I15" s="228">
        <v>0.42758750160998371</v>
      </c>
      <c r="J15" s="228">
        <v>0.42528334739710733</v>
      </c>
      <c r="K15" s="228">
        <v>0.26342168974481789</v>
      </c>
      <c r="L15" s="228">
        <v>0.32017613175909432</v>
      </c>
      <c r="M15" s="228">
        <v>0.31302535283330801</v>
      </c>
      <c r="N15" s="228">
        <v>0.39904649878729831</v>
      </c>
      <c r="O15" s="228">
        <v>0.39472979490207571</v>
      </c>
      <c r="P15" s="228">
        <v>0.45691949328021753</v>
      </c>
      <c r="Q15" s="228">
        <v>0.45354353836881411</v>
      </c>
      <c r="R15" s="228">
        <v>0.527623065699243</v>
      </c>
      <c r="S15" s="228">
        <v>0.69993093043943733</v>
      </c>
      <c r="T15" s="228">
        <v>0.61563654407442014</v>
      </c>
      <c r="U15" s="228">
        <v>0.36261767847472848</v>
      </c>
      <c r="V15" s="228">
        <v>0.38929524302878937</v>
      </c>
      <c r="W15" s="228">
        <v>0.46733930227008419</v>
      </c>
      <c r="DA15" s="69" t="s">
        <v>1854</v>
      </c>
    </row>
    <row r="16" spans="1:105" ht="12" customHeight="1" x14ac:dyDescent="0.25">
      <c r="A16" s="57" t="s">
        <v>1855</v>
      </c>
      <c r="B16" s="263">
        <v>0.24291446025069091</v>
      </c>
      <c r="C16" s="263">
        <v>0.25438591038944108</v>
      </c>
      <c r="D16" s="263">
        <v>0.34564944053285218</v>
      </c>
      <c r="E16" s="263">
        <v>0.36317771628927448</v>
      </c>
      <c r="F16" s="263">
        <v>0.45278000003531738</v>
      </c>
      <c r="G16" s="263">
        <v>0.48055664210163801</v>
      </c>
      <c r="H16" s="263">
        <v>1.1395499378491889</v>
      </c>
      <c r="I16" s="263">
        <v>1.5910945181815921</v>
      </c>
      <c r="J16" s="263">
        <v>1.5863111667379639</v>
      </c>
      <c r="K16" s="263">
        <v>1.252595970013237</v>
      </c>
      <c r="L16" s="263">
        <v>1.5720335971504089</v>
      </c>
      <c r="M16" s="263">
        <v>1.5189190629800211</v>
      </c>
      <c r="N16" s="263">
        <v>1.6778576595428669</v>
      </c>
      <c r="O16" s="263">
        <v>1.648551700944985</v>
      </c>
      <c r="P16" s="263">
        <v>1.722780976820965</v>
      </c>
      <c r="Q16" s="263">
        <v>1.7178235706915761</v>
      </c>
      <c r="R16" s="263">
        <v>1.9565680113482879</v>
      </c>
      <c r="S16" s="263">
        <v>2.3674697613947999</v>
      </c>
      <c r="T16" s="263">
        <v>2.2382169984893219</v>
      </c>
      <c r="U16" s="263">
        <v>1.5604013851094161</v>
      </c>
      <c r="V16" s="263">
        <v>1.666261822885738</v>
      </c>
      <c r="W16" s="263">
        <v>1.8099715241574199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19.087963911817859</v>
      </c>
      <c r="C17" s="296">
        <f t="shared" si="0"/>
        <v>15.936768592489685</v>
      </c>
      <c r="D17" s="296">
        <f t="shared" si="0"/>
        <v>18.031431159643304</v>
      </c>
      <c r="E17" s="296">
        <f t="shared" si="0"/>
        <v>19.114837193898964</v>
      </c>
      <c r="F17" s="296">
        <f t="shared" si="0"/>
        <v>14.833082181521753</v>
      </c>
      <c r="G17" s="296">
        <f t="shared" si="0"/>
        <v>13.500575415650861</v>
      </c>
      <c r="H17" s="296">
        <f t="shared" si="0"/>
        <v>23.369189987331147</v>
      </c>
      <c r="I17" s="296">
        <f t="shared" si="0"/>
        <v>31.51869034588217</v>
      </c>
      <c r="J17" s="296">
        <f t="shared" si="0"/>
        <v>31.399833675403997</v>
      </c>
      <c r="K17" s="296">
        <f t="shared" si="0"/>
        <v>31.773294596941859</v>
      </c>
      <c r="L17" s="296">
        <f t="shared" si="0"/>
        <v>40.70355484702975</v>
      </c>
      <c r="M17" s="296">
        <f t="shared" si="0"/>
        <v>38.871946522014859</v>
      </c>
      <c r="N17" s="296">
        <f t="shared" si="0"/>
        <v>37.664720596950417</v>
      </c>
      <c r="O17" s="296">
        <f t="shared" si="0"/>
        <v>36.32429131952707</v>
      </c>
      <c r="P17" s="296">
        <f t="shared" si="0"/>
        <v>34.536671494126331</v>
      </c>
      <c r="Q17" s="296">
        <f t="shared" si="0"/>
        <v>34.865571436349924</v>
      </c>
      <c r="R17" s="296">
        <f t="shared" si="0"/>
        <v>35.738057442287399</v>
      </c>
      <c r="S17" s="296">
        <f t="shared" si="0"/>
        <v>40.14657866331374</v>
      </c>
      <c r="T17" s="296">
        <f t="shared" si="0"/>
        <v>42.299974614054562</v>
      </c>
      <c r="U17" s="296">
        <f t="shared" si="0"/>
        <v>35.276354317180065</v>
      </c>
      <c r="V17" s="296">
        <f t="shared" si="0"/>
        <v>37.431709310115977</v>
      </c>
      <c r="W17" s="296">
        <f t="shared" si="0"/>
        <v>37.784077750657772</v>
      </c>
      <c r="DA17" s="70"/>
    </row>
    <row r="18" spans="1:105" ht="12" customHeight="1" x14ac:dyDescent="0.25">
      <c r="A18" s="60" t="s">
        <v>1858</v>
      </c>
      <c r="B18" s="331">
        <v>17.063676743062111</v>
      </c>
      <c r="C18" s="331">
        <v>13.816886005911019</v>
      </c>
      <c r="D18" s="331">
        <v>15.15101915520288</v>
      </c>
      <c r="E18" s="331">
        <v>16.088356224821691</v>
      </c>
      <c r="F18" s="331">
        <v>11.059915514560791</v>
      </c>
      <c r="G18" s="331">
        <v>9.4959367314705609</v>
      </c>
      <c r="H18" s="331">
        <v>13.87294050525461</v>
      </c>
      <c r="I18" s="331">
        <v>18.259569361035631</v>
      </c>
      <c r="J18" s="331">
        <v>18.180573952587689</v>
      </c>
      <c r="K18" s="331">
        <v>21.334994846831599</v>
      </c>
      <c r="L18" s="331">
        <v>27.603274870776399</v>
      </c>
      <c r="M18" s="331">
        <v>26.214287663848069</v>
      </c>
      <c r="N18" s="331">
        <v>23.68257343409325</v>
      </c>
      <c r="O18" s="331">
        <v>22.58636047831892</v>
      </c>
      <c r="P18" s="331">
        <v>20.180163353951691</v>
      </c>
      <c r="Q18" s="331">
        <v>20.550375013920188</v>
      </c>
      <c r="R18" s="331">
        <v>19.433324014385079</v>
      </c>
      <c r="S18" s="331">
        <v>20.417663985023829</v>
      </c>
      <c r="T18" s="331">
        <v>23.64816629331029</v>
      </c>
      <c r="U18" s="331">
        <v>22.273009441268321</v>
      </c>
      <c r="V18" s="331">
        <v>23.546194119401559</v>
      </c>
      <c r="W18" s="331">
        <v>22.700981716012659</v>
      </c>
      <c r="DA18" s="72" t="s">
        <v>1859</v>
      </c>
    </row>
    <row r="19" spans="1:105" ht="12" customHeight="1" x14ac:dyDescent="0.25">
      <c r="A19" s="64" t="s">
        <v>30</v>
      </c>
      <c r="B19" s="231">
        <v>0.2402544860857608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0.37527123791129952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2.3443991308329842E-2</v>
      </c>
      <c r="V21" s="231">
        <v>3.2587843169481143E-2</v>
      </c>
      <c r="W21" s="231">
        <v>2.4722314197692601E-2</v>
      </c>
      <c r="DA21" s="73" t="s">
        <v>1862</v>
      </c>
    </row>
    <row r="22" spans="1:105" ht="12" customHeight="1" x14ac:dyDescent="0.25">
      <c r="A22" s="64" t="s">
        <v>160</v>
      </c>
      <c r="B22" s="231">
        <v>0.46472157302975398</v>
      </c>
      <c r="C22" s="231">
        <v>0.40857548294075852</v>
      </c>
      <c r="D22" s="231">
        <v>0</v>
      </c>
      <c r="E22" s="231">
        <v>2.5067158833539471</v>
      </c>
      <c r="F22" s="231">
        <v>0.48745923732132529</v>
      </c>
      <c r="G22" s="231">
        <v>0.94848861930373862</v>
      </c>
      <c r="H22" s="231">
        <v>0.60513640751305153</v>
      </c>
      <c r="I22" s="231">
        <v>0.70039356537928721</v>
      </c>
      <c r="J22" s="231">
        <v>0.74164511678233702</v>
      </c>
      <c r="K22" s="231">
        <v>0.7651848770788513</v>
      </c>
      <c r="L22" s="231">
        <v>0.74560505149444067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0.20580602311318311</v>
      </c>
      <c r="V22" s="231">
        <v>0.1332685813226421</v>
      </c>
      <c r="W22" s="231">
        <v>0.1504770141611452</v>
      </c>
      <c r="DA22" s="73" t="s">
        <v>1863</v>
      </c>
    </row>
    <row r="23" spans="1:105" ht="12" customHeight="1" x14ac:dyDescent="0.25">
      <c r="A23" s="64" t="s">
        <v>70</v>
      </c>
      <c r="B23" s="231">
        <v>0.50199440556153307</v>
      </c>
      <c r="C23" s="231">
        <v>0</v>
      </c>
      <c r="D23" s="231">
        <v>0.46014609279667601</v>
      </c>
      <c r="E23" s="231">
        <v>1.007466127003519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1.6748621907344059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6.1204819937322918</v>
      </c>
      <c r="C25" s="231">
        <v>5.4244915181921982</v>
      </c>
      <c r="D25" s="231">
        <v>5.9633270167041488</v>
      </c>
      <c r="E25" s="231">
        <v>9.4401853479499707</v>
      </c>
      <c r="F25" s="231">
        <v>8.8053806911873398</v>
      </c>
      <c r="G25" s="231">
        <v>6.5486075949800693</v>
      </c>
      <c r="H25" s="231">
        <v>10.77657815081754</v>
      </c>
      <c r="I25" s="231">
        <v>13.620419548014221</v>
      </c>
      <c r="J25" s="231">
        <v>14.1070369022002</v>
      </c>
      <c r="K25" s="231">
        <v>16.247968240950922</v>
      </c>
      <c r="L25" s="231">
        <v>21.241811998958639</v>
      </c>
      <c r="M25" s="231">
        <v>21.099874910836121</v>
      </c>
      <c r="N25" s="231">
        <v>19.364434756909208</v>
      </c>
      <c r="O25" s="231">
        <v>19.14539368066367</v>
      </c>
      <c r="P25" s="231">
        <v>16.36262645542757</v>
      </c>
      <c r="Q25" s="231">
        <v>16.53121770643925</v>
      </c>
      <c r="R25" s="231">
        <v>18.77325813205222</v>
      </c>
      <c r="S25" s="231">
        <v>16.8392089281868</v>
      </c>
      <c r="T25" s="231">
        <v>19.757765554713231</v>
      </c>
      <c r="U25" s="231">
        <v>18.744713547039009</v>
      </c>
      <c r="V25" s="231">
        <v>19.846810810844708</v>
      </c>
      <c r="W25" s="231">
        <v>17.959655754834611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8.9901972341678249</v>
      </c>
      <c r="C27" s="231">
        <v>7.2353249899350409</v>
      </c>
      <c r="D27" s="231">
        <v>7.7307714709088247</v>
      </c>
      <c r="E27" s="231">
        <v>0.62171841923489757</v>
      </c>
      <c r="F27" s="231">
        <v>1.009751295504965</v>
      </c>
      <c r="G27" s="231">
        <v>1.115640672941923</v>
      </c>
      <c r="H27" s="231">
        <v>1.777371707690697</v>
      </c>
      <c r="I27" s="231">
        <v>3.1644573656056449</v>
      </c>
      <c r="J27" s="231">
        <v>2.8151584382326789</v>
      </c>
      <c r="K27" s="231">
        <v>3.8747361534131679</v>
      </c>
      <c r="L27" s="231">
        <v>5.1433387987538239</v>
      </c>
      <c r="M27" s="231">
        <v>4.3731581909238644</v>
      </c>
      <c r="N27" s="231">
        <v>3.7806289735963441</v>
      </c>
      <c r="O27" s="231">
        <v>3.080630331887523</v>
      </c>
      <c r="P27" s="231">
        <v>3.3777509731570441</v>
      </c>
      <c r="Q27" s="231">
        <v>3.541111129383578</v>
      </c>
      <c r="R27" s="231">
        <v>0</v>
      </c>
      <c r="S27" s="231">
        <v>2.9959270091733559</v>
      </c>
      <c r="T27" s="231">
        <v>3.397709605632556</v>
      </c>
      <c r="U27" s="231">
        <v>2.7491945902570221</v>
      </c>
      <c r="V27" s="231">
        <v>3.0863134789878952</v>
      </c>
      <c r="W27" s="231">
        <v>4.1675037777740958</v>
      </c>
      <c r="DA27" s="73" t="s">
        <v>1868</v>
      </c>
    </row>
    <row r="28" spans="1:105" ht="12" customHeight="1" x14ac:dyDescent="0.25">
      <c r="A28" s="64" t="s">
        <v>79</v>
      </c>
      <c r="B28" s="231">
        <v>0.74602705048494411</v>
      </c>
      <c r="C28" s="231">
        <v>0.74849401484301936</v>
      </c>
      <c r="D28" s="231">
        <v>0.99677457479323439</v>
      </c>
      <c r="E28" s="231">
        <v>0.83740825654495477</v>
      </c>
      <c r="F28" s="231">
        <v>0.75732429054716055</v>
      </c>
      <c r="G28" s="231">
        <v>0.883199844244832</v>
      </c>
      <c r="H28" s="231">
        <v>0.71385423923332259</v>
      </c>
      <c r="I28" s="231">
        <v>0.77429888203647723</v>
      </c>
      <c r="J28" s="231">
        <v>0.51673349537247271</v>
      </c>
      <c r="K28" s="231">
        <v>0.44710557538865298</v>
      </c>
      <c r="L28" s="231">
        <v>0.47251902156950187</v>
      </c>
      <c r="M28" s="231">
        <v>0.3659833241767913</v>
      </c>
      <c r="N28" s="231">
        <v>0.53750970358769434</v>
      </c>
      <c r="O28" s="231">
        <v>0.36033646576772788</v>
      </c>
      <c r="P28" s="231">
        <v>0.43978592536708078</v>
      </c>
      <c r="Q28" s="231">
        <v>0.47804617809735811</v>
      </c>
      <c r="R28" s="231">
        <v>0.66006588233286367</v>
      </c>
      <c r="S28" s="231">
        <v>0.58252804766366728</v>
      </c>
      <c r="T28" s="231">
        <v>0.4926911329645019</v>
      </c>
      <c r="U28" s="231">
        <v>0.54985128955077534</v>
      </c>
      <c r="V28" s="231">
        <v>0.44721340507683188</v>
      </c>
      <c r="W28" s="231">
        <v>0.39862285504511741</v>
      </c>
      <c r="DA28" s="73" t="s">
        <v>1869</v>
      </c>
    </row>
    <row r="29" spans="1:105" ht="12" customHeight="1" x14ac:dyDescent="0.25">
      <c r="A29" s="60" t="s">
        <v>1870</v>
      </c>
      <c r="B29" s="264">
        <v>2.02428716875575</v>
      </c>
      <c r="C29" s="264">
        <v>2.1198825865786661</v>
      </c>
      <c r="D29" s="264">
        <v>2.8804120044404229</v>
      </c>
      <c r="E29" s="264">
        <v>3.0264809690772738</v>
      </c>
      <c r="F29" s="264">
        <v>3.7731666669609631</v>
      </c>
      <c r="G29" s="264">
        <v>4.0046386841803008</v>
      </c>
      <c r="H29" s="264">
        <v>9.4962494820765375</v>
      </c>
      <c r="I29" s="264">
        <v>13.25912098484654</v>
      </c>
      <c r="J29" s="264">
        <v>13.219259722816309</v>
      </c>
      <c r="K29" s="264">
        <v>10.438299750110261</v>
      </c>
      <c r="L29" s="264">
        <v>13.100279976253351</v>
      </c>
      <c r="M29" s="264">
        <v>12.657658858166791</v>
      </c>
      <c r="N29" s="264">
        <v>13.982147162857171</v>
      </c>
      <c r="O29" s="264">
        <v>13.737930841208151</v>
      </c>
      <c r="P29" s="264">
        <v>14.35650814017464</v>
      </c>
      <c r="Q29" s="264">
        <v>14.315196422429739</v>
      </c>
      <c r="R29" s="264">
        <v>16.30473342790232</v>
      </c>
      <c r="S29" s="264">
        <v>19.728914678289911</v>
      </c>
      <c r="T29" s="264">
        <v>18.651808320744269</v>
      </c>
      <c r="U29" s="264">
        <v>13.00334487591174</v>
      </c>
      <c r="V29" s="264">
        <v>13.88551519071442</v>
      </c>
      <c r="W29" s="264">
        <v>15.083096034645109</v>
      </c>
      <c r="DA29" s="72" t="s">
        <v>1871</v>
      </c>
    </row>
    <row r="30" spans="1:105" ht="12" customHeight="1" x14ac:dyDescent="0.25">
      <c r="A30" s="132" t="s">
        <v>1872</v>
      </c>
      <c r="B30" s="318">
        <v>0.53980991166820003</v>
      </c>
      <c r="C30" s="318">
        <v>0.56530202308764466</v>
      </c>
      <c r="D30" s="318">
        <v>0.76810986785077984</v>
      </c>
      <c r="E30" s="318">
        <v>0.80706159175394021</v>
      </c>
      <c r="F30" s="318">
        <v>1.0061777778562571</v>
      </c>
      <c r="G30" s="318">
        <v>1.067903649114748</v>
      </c>
      <c r="H30" s="318">
        <v>2.5323331952204109</v>
      </c>
      <c r="I30" s="318">
        <v>3.5357655959590799</v>
      </c>
      <c r="J30" s="318">
        <v>3.525135926084352</v>
      </c>
      <c r="K30" s="318">
        <v>2.7835466000294051</v>
      </c>
      <c r="L30" s="318">
        <v>3.4934079936675628</v>
      </c>
      <c r="M30" s="318">
        <v>3.3753756955111469</v>
      </c>
      <c r="N30" s="318">
        <v>3.7285725767619131</v>
      </c>
      <c r="O30" s="318">
        <v>3.6634482243221749</v>
      </c>
      <c r="P30" s="318">
        <v>3.828402170713241</v>
      </c>
      <c r="Q30" s="318">
        <v>3.817385712647932</v>
      </c>
      <c r="R30" s="318">
        <v>4.347928914107289</v>
      </c>
      <c r="S30" s="318">
        <v>5.2610439142106467</v>
      </c>
      <c r="T30" s="318">
        <v>4.9738155521984746</v>
      </c>
      <c r="U30" s="318">
        <v>3.4675586335764672</v>
      </c>
      <c r="V30" s="318">
        <v>3.7028040508571811</v>
      </c>
      <c r="W30" s="318">
        <v>4.0221589425720312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17.405874406050049</v>
      </c>
      <c r="C32" s="225">
        <v>19.291241063003469</v>
      </c>
      <c r="D32" s="225">
        <v>18.904197271048549</v>
      </c>
      <c r="E32" s="225">
        <v>16.708612303692099</v>
      </c>
      <c r="F32" s="225">
        <v>13.529384160412789</v>
      </c>
      <c r="G32" s="225">
        <v>12.7557615724673</v>
      </c>
      <c r="H32" s="225">
        <v>12.282917060046779</v>
      </c>
      <c r="I32" s="225">
        <v>10.731868272762121</v>
      </c>
      <c r="J32" s="225">
        <v>8.6869795214756547</v>
      </c>
      <c r="K32" s="225">
        <v>7.8339596762886696</v>
      </c>
      <c r="L32" s="225">
        <v>11.232496887214371</v>
      </c>
      <c r="M32" s="225">
        <v>10.39450410965847</v>
      </c>
      <c r="N32" s="225">
        <v>10.602950747620969</v>
      </c>
      <c r="O32" s="225">
        <v>9.9485657073861518</v>
      </c>
      <c r="P32" s="225">
        <v>10.078681879348579</v>
      </c>
      <c r="Q32" s="225">
        <v>9.9696923813344664</v>
      </c>
      <c r="R32" s="225">
        <v>10.57674652756924</v>
      </c>
      <c r="S32" s="225">
        <v>13.38328863247019</v>
      </c>
      <c r="T32" s="225">
        <v>13.724840423522011</v>
      </c>
      <c r="U32" s="225">
        <v>11.654598185060619</v>
      </c>
      <c r="V32" s="225">
        <v>10.60525892038507</v>
      </c>
      <c r="W32" s="225">
        <v>9.9401061222966582</v>
      </c>
      <c r="DA32" s="89" t="s">
        <v>1874</v>
      </c>
    </row>
    <row r="33" spans="1:105" ht="12" customHeight="1" x14ac:dyDescent="0.25">
      <c r="A33" s="55" t="s">
        <v>92</v>
      </c>
      <c r="B33" s="261">
        <v>9.1870330714801954E-2</v>
      </c>
      <c r="C33" s="261">
        <v>0.10182152617079809</v>
      </c>
      <c r="D33" s="261">
        <v>9.9778661771402169E-2</v>
      </c>
      <c r="E33" s="261">
        <v>8.8190096189343162E-2</v>
      </c>
      <c r="F33" s="261">
        <v>7.1409741802530832E-2</v>
      </c>
      <c r="G33" s="261">
        <v>6.7326467308616786E-2</v>
      </c>
      <c r="H33" s="261">
        <v>6.4830736230799033E-2</v>
      </c>
      <c r="I33" s="261">
        <v>5.664411131754743E-2</v>
      </c>
      <c r="J33" s="261">
        <v>4.5850938766920618E-2</v>
      </c>
      <c r="K33" s="261">
        <v>4.1348595853221037E-2</v>
      </c>
      <c r="L33" s="261">
        <v>5.9286490279767741E-2</v>
      </c>
      <c r="M33" s="261">
        <v>5.4863462065662331E-2</v>
      </c>
      <c r="N33" s="261">
        <v>5.5963668876364753E-2</v>
      </c>
      <c r="O33" s="261">
        <v>5.2509744720634681E-2</v>
      </c>
      <c r="P33" s="261">
        <v>5.3196513765917053E-2</v>
      </c>
      <c r="Q33" s="261">
        <v>5.2621253885644891E-2</v>
      </c>
      <c r="R33" s="261">
        <v>5.5825359803048757E-2</v>
      </c>
      <c r="S33" s="261">
        <v>7.0638631766931276E-2</v>
      </c>
      <c r="T33" s="261">
        <v>7.2441383830103262E-2</v>
      </c>
      <c r="U33" s="261">
        <v>6.1514392478101969E-2</v>
      </c>
      <c r="V33" s="261">
        <v>5.5975851694046258E-2</v>
      </c>
      <c r="W33" s="261">
        <v>5.2465093997517927E-2</v>
      </c>
      <c r="DA33" s="67" t="s">
        <v>1875</v>
      </c>
    </row>
    <row r="34" spans="1:105" ht="12" customHeight="1" x14ac:dyDescent="0.25">
      <c r="A34" s="202" t="s">
        <v>93</v>
      </c>
      <c r="B34" s="226">
        <v>0.1303709027837523</v>
      </c>
      <c r="C34" s="226">
        <v>0.144492396907935</v>
      </c>
      <c r="D34" s="226">
        <v>0.14159341881629381</v>
      </c>
      <c r="E34" s="226">
        <v>0.1251483734447707</v>
      </c>
      <c r="F34" s="226">
        <v>0.1013357896277893</v>
      </c>
      <c r="G34" s="226">
        <v>9.5541316287554828E-2</v>
      </c>
      <c r="H34" s="226">
        <v>9.1999686349042598E-2</v>
      </c>
      <c r="I34" s="226">
        <v>8.0382250421813323E-2</v>
      </c>
      <c r="J34" s="226">
        <v>6.5065927530865916E-2</v>
      </c>
      <c r="K34" s="226">
        <v>5.86767646124998E-2</v>
      </c>
      <c r="L34" s="226">
        <v>8.4131984727994005E-2</v>
      </c>
      <c r="M34" s="226">
        <v>7.7855375328371779E-2</v>
      </c>
      <c r="N34" s="226">
        <v>7.9416651466642979E-2</v>
      </c>
      <c r="O34" s="226">
        <v>7.4515273548161357E-2</v>
      </c>
      <c r="P34" s="226">
        <v>7.548985042995511E-2</v>
      </c>
      <c r="Q34" s="226">
        <v>7.4673513432549826E-2</v>
      </c>
      <c r="R34" s="226">
        <v>7.9220380498517665E-2</v>
      </c>
      <c r="S34" s="226">
        <v>0.10024152654302031</v>
      </c>
      <c r="T34" s="226">
        <v>0.1027997671865705</v>
      </c>
      <c r="U34" s="226">
        <v>8.7293545360799543E-2</v>
      </c>
      <c r="V34" s="226">
        <v>7.9433939800398104E-2</v>
      </c>
      <c r="W34" s="226">
        <v>7.4451910816827005E-2</v>
      </c>
      <c r="DA34" s="174" t="s">
        <v>1876</v>
      </c>
    </row>
    <row r="35" spans="1:105" ht="12" customHeight="1" x14ac:dyDescent="0.25">
      <c r="A35" s="202" t="s">
        <v>94</v>
      </c>
      <c r="B35" s="226">
        <v>0.46391147215255951</v>
      </c>
      <c r="C35" s="226">
        <v>0.51416135911552474</v>
      </c>
      <c r="D35" s="226">
        <v>0.50384564321945557</v>
      </c>
      <c r="E35" s="226">
        <v>0.44532763770580702</v>
      </c>
      <c r="F35" s="226">
        <v>0.36059300307176062</v>
      </c>
      <c r="G35" s="226">
        <v>0.33997396461901819</v>
      </c>
      <c r="H35" s="226">
        <v>0.32737143810802161</v>
      </c>
      <c r="I35" s="226">
        <v>0.28603198514297989</v>
      </c>
      <c r="J35" s="226">
        <v>0.23153042268859381</v>
      </c>
      <c r="K35" s="226">
        <v>0.2087952424298655</v>
      </c>
      <c r="L35" s="226">
        <v>0.29937502967989338</v>
      </c>
      <c r="M35" s="226">
        <v>0.27704035956155298</v>
      </c>
      <c r="N35" s="226">
        <v>0.28259600040070132</v>
      </c>
      <c r="O35" s="226">
        <v>0.26515495031063302</v>
      </c>
      <c r="P35" s="226">
        <v>0.26862288208302187</v>
      </c>
      <c r="Q35" s="226">
        <v>0.26571803069246991</v>
      </c>
      <c r="R35" s="226">
        <v>0.28189759031210321</v>
      </c>
      <c r="S35" s="226">
        <v>0.35669918023447139</v>
      </c>
      <c r="T35" s="226">
        <v>0.36580241690560528</v>
      </c>
      <c r="U35" s="226">
        <v>0.3106251185888978</v>
      </c>
      <c r="V35" s="226">
        <v>0.28265751916134618</v>
      </c>
      <c r="W35" s="226">
        <v>0.26492948053673959</v>
      </c>
      <c r="DA35" s="174" t="s">
        <v>1877</v>
      </c>
    </row>
    <row r="36" spans="1:105" ht="12" customHeight="1" x14ac:dyDescent="0.25">
      <c r="A36" s="202" t="s">
        <v>95</v>
      </c>
      <c r="B36" s="226">
        <v>0.36748132285920782</v>
      </c>
      <c r="C36" s="226">
        <v>0.40728610468319248</v>
      </c>
      <c r="D36" s="226">
        <v>0.39911464708560862</v>
      </c>
      <c r="E36" s="226">
        <v>0.35276038475737259</v>
      </c>
      <c r="F36" s="226">
        <v>0.28563896721012327</v>
      </c>
      <c r="G36" s="226">
        <v>0.26930586923446709</v>
      </c>
      <c r="H36" s="226">
        <v>0.25932294492319607</v>
      </c>
      <c r="I36" s="226">
        <v>0.22657644527018961</v>
      </c>
      <c r="J36" s="226">
        <v>0.18340375506768239</v>
      </c>
      <c r="K36" s="226">
        <v>0.16539438341288409</v>
      </c>
      <c r="L36" s="226">
        <v>0.23714596111907099</v>
      </c>
      <c r="M36" s="226">
        <v>0.2194538482626493</v>
      </c>
      <c r="N36" s="226">
        <v>0.2238546755054589</v>
      </c>
      <c r="O36" s="226">
        <v>0.2100389788825387</v>
      </c>
      <c r="P36" s="226">
        <v>0.2127860550636681</v>
      </c>
      <c r="Q36" s="226">
        <v>0.21048501554257959</v>
      </c>
      <c r="R36" s="226">
        <v>0.223301439212195</v>
      </c>
      <c r="S36" s="226">
        <v>0.28255452706772499</v>
      </c>
      <c r="T36" s="226">
        <v>0.28976553532041299</v>
      </c>
      <c r="U36" s="226">
        <v>0.24605756991240779</v>
      </c>
      <c r="V36" s="226">
        <v>0.223903406776185</v>
      </c>
      <c r="W36" s="226">
        <v>0.20986037599007171</v>
      </c>
      <c r="DA36" s="174" t="s">
        <v>1878</v>
      </c>
    </row>
    <row r="37" spans="1:105" ht="12" customHeight="1" x14ac:dyDescent="0.25">
      <c r="A37" s="56" t="s">
        <v>96</v>
      </c>
      <c r="B37" s="262">
        <v>0.1900609394108525</v>
      </c>
      <c r="C37" s="262">
        <v>0.21169815159475869</v>
      </c>
      <c r="D37" s="262">
        <v>0.20202059207118669</v>
      </c>
      <c r="E37" s="262">
        <v>0.19752716621735281</v>
      </c>
      <c r="F37" s="262">
        <v>0.16234791927007949</v>
      </c>
      <c r="G37" s="262">
        <v>0.15840314070744041</v>
      </c>
      <c r="H37" s="262">
        <v>0.18918346101918371</v>
      </c>
      <c r="I37" s="262">
        <v>0.17357625154259149</v>
      </c>
      <c r="J37" s="262">
        <v>0.14050058268985069</v>
      </c>
      <c r="K37" s="262">
        <v>0.10230160847198071</v>
      </c>
      <c r="L37" s="262">
        <v>0.14486035401986891</v>
      </c>
      <c r="M37" s="262">
        <v>0.1349663289133492</v>
      </c>
      <c r="N37" s="262">
        <v>0.1512825861682715</v>
      </c>
      <c r="O37" s="262">
        <v>0.14397699994838389</v>
      </c>
      <c r="P37" s="262">
        <v>0.16071535049057659</v>
      </c>
      <c r="Q37" s="262">
        <v>0.1571243558032136</v>
      </c>
      <c r="R37" s="262">
        <v>0.18421327516704461</v>
      </c>
      <c r="S37" s="262">
        <v>0.26207155353695832</v>
      </c>
      <c r="T37" s="262">
        <v>0.23339877083117061</v>
      </c>
      <c r="U37" s="262">
        <v>0.16491147797893069</v>
      </c>
      <c r="V37" s="262">
        <v>0.15083137959922319</v>
      </c>
      <c r="W37" s="262">
        <v>0.15219724423294079</v>
      </c>
      <c r="DA37" s="68" t="s">
        <v>1879</v>
      </c>
    </row>
    <row r="38" spans="1:105" ht="12" customHeight="1" x14ac:dyDescent="0.25">
      <c r="A38" s="37" t="s">
        <v>160</v>
      </c>
      <c r="B38" s="228">
        <v>1.2808291365343951E-2</v>
      </c>
      <c r="C38" s="228">
        <v>1.372230677459736E-2</v>
      </c>
      <c r="D38" s="228">
        <v>0</v>
      </c>
      <c r="E38" s="228">
        <v>3.8354352206849483E-2</v>
      </c>
      <c r="F38" s="228">
        <v>6.3029709197780616E-3</v>
      </c>
      <c r="G38" s="228">
        <v>1.2024773183102961E-2</v>
      </c>
      <c r="H38" s="228">
        <v>2.6446845735409378E-3</v>
      </c>
      <c r="I38" s="228">
        <v>1.7869635617808631E-3</v>
      </c>
      <c r="J38" s="228">
        <v>1.484586004800518E-3</v>
      </c>
      <c r="K38" s="228">
        <v>2.0440011471882782E-3</v>
      </c>
      <c r="L38" s="228">
        <v>2.3028502318174931E-3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0</v>
      </c>
      <c r="T38" s="228">
        <v>0</v>
      </c>
      <c r="U38" s="228">
        <v>6.1599550754300994E-4</v>
      </c>
      <c r="V38" s="228">
        <v>3.4044606577925612E-4</v>
      </c>
      <c r="W38" s="228">
        <v>3.1953170785440168E-4</v>
      </c>
      <c r="DA38" s="69" t="s">
        <v>1880</v>
      </c>
    </row>
    <row r="39" spans="1:105" ht="12" customHeight="1" x14ac:dyDescent="0.25">
      <c r="A39" s="37" t="s">
        <v>162</v>
      </c>
      <c r="B39" s="228">
        <v>0.16868792244995551</v>
      </c>
      <c r="C39" s="228">
        <v>0.1821855197308245</v>
      </c>
      <c r="D39" s="228">
        <v>0.17486588048722851</v>
      </c>
      <c r="E39" s="228">
        <v>0.14444085831090131</v>
      </c>
      <c r="F39" s="228">
        <v>0.11385579384875689</v>
      </c>
      <c r="G39" s="228">
        <v>8.3022104210998135E-2</v>
      </c>
      <c r="H39" s="228">
        <v>4.7097893362846067E-2</v>
      </c>
      <c r="I39" s="228">
        <v>3.4750738201440617E-2</v>
      </c>
      <c r="J39" s="228">
        <v>2.8238721027482181E-2</v>
      </c>
      <c r="K39" s="228">
        <v>4.3402407338168102E-2</v>
      </c>
      <c r="L39" s="228">
        <v>6.5606733200077053E-2</v>
      </c>
      <c r="M39" s="228">
        <v>6.1855247778613641E-2</v>
      </c>
      <c r="N39" s="228">
        <v>4.9629882971842523E-2</v>
      </c>
      <c r="O39" s="228">
        <v>4.5606189973788187E-2</v>
      </c>
      <c r="P39" s="228">
        <v>3.5709173034996877E-2</v>
      </c>
      <c r="Q39" s="228">
        <v>3.6043973772671059E-2</v>
      </c>
      <c r="R39" s="228">
        <v>3.2824312556442567E-2</v>
      </c>
      <c r="S39" s="228">
        <v>2.9156045187647989E-2</v>
      </c>
      <c r="T39" s="228">
        <v>4.2232890545661143E-2</v>
      </c>
      <c r="U39" s="228">
        <v>5.610457439725431E-2</v>
      </c>
      <c r="V39" s="228">
        <v>5.0700387081177127E-2</v>
      </c>
      <c r="W39" s="228">
        <v>3.8136585230711138E-2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1883</v>
      </c>
    </row>
    <row r="42" spans="1:105" ht="12" customHeight="1" x14ac:dyDescent="0.25">
      <c r="A42" s="37" t="s">
        <v>38</v>
      </c>
      <c r="B42" s="228">
        <v>8.564725595553057E-3</v>
      </c>
      <c r="C42" s="228">
        <v>1.5790325089336851E-2</v>
      </c>
      <c r="D42" s="228">
        <v>2.7154711583958279E-2</v>
      </c>
      <c r="E42" s="228">
        <v>1.4731955699602081E-2</v>
      </c>
      <c r="F42" s="228">
        <v>4.2189154501544548E-2</v>
      </c>
      <c r="G42" s="228">
        <v>6.3356263313339337E-2</v>
      </c>
      <c r="H42" s="228">
        <v>0.1394408830827967</v>
      </c>
      <c r="I42" s="228">
        <v>0.13703854977936999</v>
      </c>
      <c r="J42" s="228">
        <v>0.11077727565756799</v>
      </c>
      <c r="K42" s="228">
        <v>5.6855199986624368E-2</v>
      </c>
      <c r="L42" s="228">
        <v>7.6950770587974379E-2</v>
      </c>
      <c r="M42" s="228">
        <v>7.3111081134735564E-2</v>
      </c>
      <c r="N42" s="228">
        <v>0.101652703196429</v>
      </c>
      <c r="O42" s="228">
        <v>9.8370809974595699E-2</v>
      </c>
      <c r="P42" s="228">
        <v>0.12500617745557979</v>
      </c>
      <c r="Q42" s="228">
        <v>0.1210803820305425</v>
      </c>
      <c r="R42" s="228">
        <v>0.151388962610602</v>
      </c>
      <c r="S42" s="228">
        <v>0.23291550834931041</v>
      </c>
      <c r="T42" s="228">
        <v>0.1911658802855094</v>
      </c>
      <c r="U42" s="228">
        <v>0.1081909080741333</v>
      </c>
      <c r="V42" s="228">
        <v>9.9790546452266787E-2</v>
      </c>
      <c r="W42" s="228">
        <v>0.1137411272943753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0.6651519681999386</v>
      </c>
      <c r="C43" s="263">
        <f t="shared" si="1"/>
        <v>0.80057279272759296</v>
      </c>
      <c r="D43" s="263">
        <f t="shared" si="1"/>
        <v>0.84868072230871072</v>
      </c>
      <c r="E43" s="263">
        <f t="shared" si="1"/>
        <v>0.74614174743372996</v>
      </c>
      <c r="F43" s="263">
        <f t="shared" si="1"/>
        <v>0.78298285585809901</v>
      </c>
      <c r="G43" s="263">
        <f t="shared" si="1"/>
        <v>0.819998246421208</v>
      </c>
      <c r="H43" s="263">
        <f t="shared" si="1"/>
        <v>1.0180476362348256</v>
      </c>
      <c r="I43" s="263">
        <f t="shared" si="1"/>
        <v>0.91784663677139744</v>
      </c>
      <c r="J43" s="263">
        <f t="shared" si="1"/>
        <v>0.74349515605275895</v>
      </c>
      <c r="K43" s="263">
        <f t="shared" si="1"/>
        <v>0.54353799327029284</v>
      </c>
      <c r="L43" s="263">
        <f t="shared" si="1"/>
        <v>0.76713726025595252</v>
      </c>
      <c r="M43" s="263">
        <f t="shared" si="1"/>
        <v>0.71628133138399441</v>
      </c>
      <c r="N43" s="263">
        <f t="shared" si="1"/>
        <v>0.81205497029568952</v>
      </c>
      <c r="O43" s="263">
        <f t="shared" si="1"/>
        <v>0.77410994099758623</v>
      </c>
      <c r="P43" s="263">
        <f t="shared" si="1"/>
        <v>0.85259980262253376</v>
      </c>
      <c r="Q43" s="263">
        <f t="shared" si="1"/>
        <v>0.83390950668799324</v>
      </c>
      <c r="R43" s="263">
        <f t="shared" si="1"/>
        <v>0.97762687870836196</v>
      </c>
      <c r="S43" s="263">
        <f t="shared" si="1"/>
        <v>1.3328911516816162</v>
      </c>
      <c r="T43" s="263">
        <f t="shared" si="1"/>
        <v>1.2269855403253185</v>
      </c>
      <c r="U43" s="263">
        <f t="shared" si="1"/>
        <v>0.88733811469725499</v>
      </c>
      <c r="V43" s="263">
        <f t="shared" si="1"/>
        <v>0.81176493624033108</v>
      </c>
      <c r="W43" s="263">
        <f t="shared" si="1"/>
        <v>0.81068556385563895</v>
      </c>
      <c r="DA43" s="70"/>
    </row>
    <row r="44" spans="1:105" ht="12" customHeight="1" x14ac:dyDescent="0.25">
      <c r="A44" s="60" t="s">
        <v>1886</v>
      </c>
      <c r="B44" s="264">
        <v>0.43966912949381071</v>
      </c>
      <c r="C44" s="264">
        <v>0.48132492830498291</v>
      </c>
      <c r="D44" s="264">
        <v>0.4658305993237794</v>
      </c>
      <c r="E44" s="264">
        <v>0.41149829726947262</v>
      </c>
      <c r="F44" s="264">
        <v>0.3163783408157077</v>
      </c>
      <c r="G44" s="264">
        <v>0.2904589033826469</v>
      </c>
      <c r="H44" s="264">
        <v>0.25713588354832251</v>
      </c>
      <c r="I44" s="264">
        <v>0.22174755702294</v>
      </c>
      <c r="J44" s="264">
        <v>0.17944462480550619</v>
      </c>
      <c r="K44" s="264">
        <v>0.17448647294488251</v>
      </c>
      <c r="L44" s="264">
        <v>0.25138258706754862</v>
      </c>
      <c r="M44" s="264">
        <v>0.23200231296401991</v>
      </c>
      <c r="N44" s="264">
        <v>0.2285992922302299</v>
      </c>
      <c r="O44" s="264">
        <v>0.2132863955940438</v>
      </c>
      <c r="P44" s="264">
        <v>0.2092025758171886</v>
      </c>
      <c r="Q44" s="264">
        <v>0.20788593711397299</v>
      </c>
      <c r="R44" s="264">
        <v>0.21128472142562299</v>
      </c>
      <c r="S44" s="264">
        <v>0.25745411301889642</v>
      </c>
      <c r="T44" s="264">
        <v>0.2782492622477527</v>
      </c>
      <c r="U44" s="264">
        <v>0.25180900407065743</v>
      </c>
      <c r="V44" s="264">
        <v>0.22870812076446559</v>
      </c>
      <c r="W44" s="264">
        <v>0.20935359488883659</v>
      </c>
      <c r="DA44" s="72" t="s">
        <v>1887</v>
      </c>
    </row>
    <row r="45" spans="1:105" ht="12" customHeight="1" x14ac:dyDescent="0.25">
      <c r="A45" s="64" t="s">
        <v>30</v>
      </c>
      <c r="B45" s="231">
        <v>6.1904876859120196E-3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3.3212344466777739E-3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2.6504761821065891E-4</v>
      </c>
      <c r="V47" s="231">
        <v>3.16531169889488E-4</v>
      </c>
      <c r="W47" s="231">
        <v>2.279947808427803E-4</v>
      </c>
      <c r="DA47" s="73" t="s">
        <v>1890</v>
      </c>
    </row>
    <row r="48" spans="1:105" ht="12" customHeight="1" x14ac:dyDescent="0.25">
      <c r="A48" s="64" t="s">
        <v>160</v>
      </c>
      <c r="B48" s="231">
        <v>1.1974191292275969E-2</v>
      </c>
      <c r="C48" s="231">
        <v>1.423313219415012E-2</v>
      </c>
      <c r="D48" s="231">
        <v>0</v>
      </c>
      <c r="E48" s="231">
        <v>6.4115270903005089E-2</v>
      </c>
      <c r="F48" s="231">
        <v>1.394418831825368E-2</v>
      </c>
      <c r="G48" s="231">
        <v>2.901208927823393E-2</v>
      </c>
      <c r="H48" s="231">
        <v>1.1216243935753149E-2</v>
      </c>
      <c r="I48" s="231">
        <v>8.5057078294991616E-3</v>
      </c>
      <c r="J48" s="231">
        <v>7.3201335704200978E-3</v>
      </c>
      <c r="K48" s="231">
        <v>6.2580005906155691E-3</v>
      </c>
      <c r="L48" s="231">
        <v>6.790213395068561E-3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2.3267538160268611E-3</v>
      </c>
      <c r="V48" s="231">
        <v>1.294460014925864E-3</v>
      </c>
      <c r="W48" s="231">
        <v>1.387733105857392E-3</v>
      </c>
      <c r="DA48" s="73" t="s">
        <v>1891</v>
      </c>
    </row>
    <row r="49" spans="1:105" ht="12" customHeight="1" x14ac:dyDescent="0.25">
      <c r="A49" s="64" t="s">
        <v>70</v>
      </c>
      <c r="B49" s="231">
        <v>1.293457715048082E-2</v>
      </c>
      <c r="C49" s="231">
        <v>0</v>
      </c>
      <c r="D49" s="231">
        <v>1.414757172360665E-2</v>
      </c>
      <c r="E49" s="231">
        <v>2.576836253656567E-2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4.2838617570196483E-2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0.1577026470195495</v>
      </c>
      <c r="C51" s="231">
        <v>0.18896754232233351</v>
      </c>
      <c r="D51" s="231">
        <v>0.18334741509458419</v>
      </c>
      <c r="E51" s="231">
        <v>0.2414553819113171</v>
      </c>
      <c r="F51" s="231">
        <v>0.2518854443020716</v>
      </c>
      <c r="G51" s="231">
        <v>0.20030687171887041</v>
      </c>
      <c r="H51" s="231">
        <v>0.199744599451604</v>
      </c>
      <c r="I51" s="231">
        <v>0.16540887140770699</v>
      </c>
      <c r="J51" s="231">
        <v>0.13923828536075669</v>
      </c>
      <c r="K51" s="231">
        <v>0.13288265083902839</v>
      </c>
      <c r="L51" s="231">
        <v>0.1934488454467404</v>
      </c>
      <c r="M51" s="231">
        <v>0.1867386154198816</v>
      </c>
      <c r="N51" s="231">
        <v>0.1869178656697533</v>
      </c>
      <c r="O51" s="231">
        <v>0.18079282911903941</v>
      </c>
      <c r="P51" s="231">
        <v>0.1696271502648469</v>
      </c>
      <c r="Q51" s="231">
        <v>0.16722846576816119</v>
      </c>
      <c r="R51" s="231">
        <v>0.20410829417272361</v>
      </c>
      <c r="S51" s="231">
        <v>0.21233200829076901</v>
      </c>
      <c r="T51" s="231">
        <v>0.232473994857614</v>
      </c>
      <c r="U51" s="231">
        <v>0.21191961788172581</v>
      </c>
      <c r="V51" s="231">
        <v>0.19277539209515099</v>
      </c>
      <c r="W51" s="231">
        <v>0.1656280130206203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0.2316448120438849</v>
      </c>
      <c r="C53" s="231">
        <v>0.25204972238707513</v>
      </c>
      <c r="D53" s="231">
        <v>0.23768895482466371</v>
      </c>
      <c r="E53" s="231">
        <v>1.590193972094647E-2</v>
      </c>
      <c r="F53" s="231">
        <v>2.888479926341091E-2</v>
      </c>
      <c r="G53" s="231">
        <v>3.4124886843217871E-2</v>
      </c>
      <c r="H53" s="231">
        <v>3.2943703916104287E-2</v>
      </c>
      <c r="I53" s="231">
        <v>3.8429750245024472E-2</v>
      </c>
      <c r="J53" s="231">
        <v>2.7785979201433091E-2</v>
      </c>
      <c r="K53" s="231">
        <v>3.1689205919892181E-2</v>
      </c>
      <c r="L53" s="231">
        <v>4.6840304980061503E-2</v>
      </c>
      <c r="M53" s="231">
        <v>3.8703428766103332E-2</v>
      </c>
      <c r="N53" s="231">
        <v>3.6493040334250937E-2</v>
      </c>
      <c r="O53" s="231">
        <v>2.9090855088259732E-2</v>
      </c>
      <c r="P53" s="231">
        <v>3.5016277700997668E-2</v>
      </c>
      <c r="Q53" s="231">
        <v>3.5821594742576769E-2</v>
      </c>
      <c r="R53" s="231">
        <v>0</v>
      </c>
      <c r="S53" s="231">
        <v>3.7776786383683918E-2</v>
      </c>
      <c r="T53" s="231">
        <v>3.997816064777944E-2</v>
      </c>
      <c r="U53" s="231">
        <v>3.108120407323094E-2</v>
      </c>
      <c r="V53" s="231">
        <v>2.9977878900087039E-2</v>
      </c>
      <c r="W53" s="231">
        <v>3.8433663728929791E-2</v>
      </c>
      <c r="DA53" s="73" t="s">
        <v>1896</v>
      </c>
    </row>
    <row r="54" spans="1:105" ht="12" customHeight="1" x14ac:dyDescent="0.25">
      <c r="A54" s="64" t="s">
        <v>79</v>
      </c>
      <c r="B54" s="231">
        <v>1.9222414301707489E-2</v>
      </c>
      <c r="C54" s="231">
        <v>2.607453140142418E-2</v>
      </c>
      <c r="D54" s="231">
        <v>3.0646657680924831E-2</v>
      </c>
      <c r="E54" s="231">
        <v>2.1418724627441901E-2</v>
      </c>
      <c r="F54" s="231">
        <v>2.1663908931971499E-2</v>
      </c>
      <c r="G54" s="231">
        <v>2.7015055542324692E-2</v>
      </c>
      <c r="H54" s="231">
        <v>1.3231336244861031E-2</v>
      </c>
      <c r="I54" s="231">
        <v>9.4032275407093264E-3</v>
      </c>
      <c r="J54" s="231">
        <v>5.1002266728962832E-3</v>
      </c>
      <c r="K54" s="231">
        <v>3.6566155953463458E-3</v>
      </c>
      <c r="L54" s="231">
        <v>4.3032232456781368E-3</v>
      </c>
      <c r="M54" s="231">
        <v>3.2390343313571548E-3</v>
      </c>
      <c r="N54" s="231">
        <v>5.1883862262256802E-3</v>
      </c>
      <c r="O54" s="231">
        <v>3.4027113867446542E-3</v>
      </c>
      <c r="P54" s="231">
        <v>4.5591478513439688E-3</v>
      </c>
      <c r="Q54" s="231">
        <v>4.8358766032350368E-3</v>
      </c>
      <c r="R54" s="231">
        <v>7.1764272528993846E-3</v>
      </c>
      <c r="S54" s="231">
        <v>7.3453183444435041E-3</v>
      </c>
      <c r="T54" s="231">
        <v>5.7971067423592607E-3</v>
      </c>
      <c r="U54" s="231">
        <v>6.2163806814631824E-3</v>
      </c>
      <c r="V54" s="231">
        <v>4.3438585844122624E-3</v>
      </c>
      <c r="W54" s="231">
        <v>3.6761902525863591E-3</v>
      </c>
      <c r="DA54" s="73" t="s">
        <v>1897</v>
      </c>
    </row>
    <row r="55" spans="1:105" ht="12" customHeight="1" x14ac:dyDescent="0.25">
      <c r="A55" s="60" t="s">
        <v>1898</v>
      </c>
      <c r="B55" s="264">
        <v>0.2254828387061279</v>
      </c>
      <c r="C55" s="264">
        <v>0.31924786442261011</v>
      </c>
      <c r="D55" s="264">
        <v>0.38285012298493137</v>
      </c>
      <c r="E55" s="264">
        <v>0.33464345016425728</v>
      </c>
      <c r="F55" s="264">
        <v>0.46660451504239131</v>
      </c>
      <c r="G55" s="264">
        <v>0.52953934303856109</v>
      </c>
      <c r="H55" s="264">
        <v>0.76091175268650313</v>
      </c>
      <c r="I55" s="264">
        <v>0.69609907974845742</v>
      </c>
      <c r="J55" s="264">
        <v>0.5640505312472528</v>
      </c>
      <c r="K55" s="264">
        <v>0.36905152032541028</v>
      </c>
      <c r="L55" s="264">
        <v>0.51575467318840396</v>
      </c>
      <c r="M55" s="264">
        <v>0.48427901841997451</v>
      </c>
      <c r="N55" s="264">
        <v>0.58345567806545962</v>
      </c>
      <c r="O55" s="264">
        <v>0.5608235454035424</v>
      </c>
      <c r="P55" s="264">
        <v>0.64339722680534517</v>
      </c>
      <c r="Q55" s="264">
        <v>0.62602356957402028</v>
      </c>
      <c r="R55" s="264">
        <v>0.76634215728273902</v>
      </c>
      <c r="S55" s="264">
        <v>1.0754370386627199</v>
      </c>
      <c r="T55" s="264">
        <v>0.94873627807756578</v>
      </c>
      <c r="U55" s="264">
        <v>0.63552911062659756</v>
      </c>
      <c r="V55" s="264">
        <v>0.58305681547586552</v>
      </c>
      <c r="W55" s="264">
        <v>0.6013319689668023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13.630729403598131</v>
      </c>
      <c r="C56" s="263">
        <f t="shared" si="2"/>
        <v>15.06364603193366</v>
      </c>
      <c r="D56" s="263">
        <f t="shared" si="2"/>
        <v>14.723112478808916</v>
      </c>
      <c r="E56" s="263">
        <f t="shared" si="2"/>
        <v>12.998934312209554</v>
      </c>
      <c r="F56" s="263">
        <f t="shared" si="2"/>
        <v>10.403223854512087</v>
      </c>
      <c r="G56" s="263">
        <f t="shared" si="2"/>
        <v>9.7486327048312162</v>
      </c>
      <c r="H56" s="263">
        <f t="shared" si="2"/>
        <v>9.2011074709913547</v>
      </c>
      <c r="I56" s="263">
        <f t="shared" si="2"/>
        <v>8.0127958761272815</v>
      </c>
      <c r="J56" s="263">
        <f t="shared" si="2"/>
        <v>6.4856487066141737</v>
      </c>
      <c r="K56" s="263">
        <f t="shared" si="2"/>
        <v>5.9558224205264727</v>
      </c>
      <c r="L56" s="263">
        <f t="shared" si="2"/>
        <v>8.5494041770064797</v>
      </c>
      <c r="M56" s="263">
        <f t="shared" si="2"/>
        <v>7.9064838625120597</v>
      </c>
      <c r="N56" s="263">
        <f t="shared" si="2"/>
        <v>7.9982117264554455</v>
      </c>
      <c r="O56" s="263">
        <f t="shared" si="2"/>
        <v>7.494595411878425</v>
      </c>
      <c r="P56" s="263">
        <f t="shared" si="2"/>
        <v>7.5334525159702066</v>
      </c>
      <c r="Q56" s="263">
        <f t="shared" si="2"/>
        <v>7.460000447484548</v>
      </c>
      <c r="R56" s="263">
        <f t="shared" si="2"/>
        <v>7.8361851123164818</v>
      </c>
      <c r="S56" s="263">
        <f t="shared" si="2"/>
        <v>9.8253233199742827</v>
      </c>
      <c r="T56" s="263">
        <f t="shared" si="2"/>
        <v>10.201569643127129</v>
      </c>
      <c r="U56" s="263">
        <f t="shared" si="2"/>
        <v>8.7962688992877123</v>
      </c>
      <c r="V56" s="263">
        <f t="shared" si="2"/>
        <v>8.0006970952171006</v>
      </c>
      <c r="W56" s="263">
        <f t="shared" si="2"/>
        <v>7.4557759981167759</v>
      </c>
      <c r="DA56" s="70"/>
    </row>
    <row r="57" spans="1:105" ht="12" customHeight="1" x14ac:dyDescent="0.25">
      <c r="A57" s="60" t="s">
        <v>1901</v>
      </c>
      <c r="B57" s="264">
        <v>13.19007388481432</v>
      </c>
      <c r="C57" s="264">
        <v>14.439747849149491</v>
      </c>
      <c r="D57" s="264">
        <v>13.97491797971338</v>
      </c>
      <c r="E57" s="264">
        <v>12.34494891808418</v>
      </c>
      <c r="F57" s="264">
        <v>9.4913502244712316</v>
      </c>
      <c r="G57" s="264">
        <v>8.7137671014794069</v>
      </c>
      <c r="H57" s="264">
        <v>7.7140765064496719</v>
      </c>
      <c r="I57" s="264">
        <v>6.6524267106882009</v>
      </c>
      <c r="J57" s="264">
        <v>5.3833387441651874</v>
      </c>
      <c r="K57" s="264">
        <v>5.2345941883464757</v>
      </c>
      <c r="L57" s="264">
        <v>7.5414776120264602</v>
      </c>
      <c r="M57" s="264">
        <v>6.9600693889205969</v>
      </c>
      <c r="N57" s="264">
        <v>6.8579787669069008</v>
      </c>
      <c r="O57" s="264">
        <v>6.3985918678213132</v>
      </c>
      <c r="P57" s="264">
        <v>6.2760772745156563</v>
      </c>
      <c r="Q57" s="264">
        <v>6.2365781134191911</v>
      </c>
      <c r="R57" s="264">
        <v>6.33854164276869</v>
      </c>
      <c r="S57" s="264">
        <v>7.7236233905668952</v>
      </c>
      <c r="T57" s="264">
        <v>8.3474778674325805</v>
      </c>
      <c r="U57" s="264">
        <v>7.5542701221197239</v>
      </c>
      <c r="V57" s="264">
        <v>6.8612436229339702</v>
      </c>
      <c r="W57" s="264">
        <v>6.2806078466650987</v>
      </c>
      <c r="DA57" s="72" t="s">
        <v>1902</v>
      </c>
    </row>
    <row r="58" spans="1:105" ht="12" customHeight="1" x14ac:dyDescent="0.25">
      <c r="A58" s="64" t="s">
        <v>30</v>
      </c>
      <c r="B58" s="231">
        <v>0.18571463057736071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9.9637033400333266E-2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7.9514285463197672E-3</v>
      </c>
      <c r="V60" s="231">
        <v>9.4959350966846399E-3</v>
      </c>
      <c r="W60" s="231">
        <v>6.8398434252834091E-3</v>
      </c>
      <c r="DA60" s="73" t="s">
        <v>1905</v>
      </c>
    </row>
    <row r="61" spans="1:105" ht="12" customHeight="1" x14ac:dyDescent="0.25">
      <c r="A61" s="64" t="s">
        <v>160</v>
      </c>
      <c r="B61" s="231">
        <v>0.35922573876827918</v>
      </c>
      <c r="C61" s="231">
        <v>0.42699396582450361</v>
      </c>
      <c r="D61" s="231">
        <v>0</v>
      </c>
      <c r="E61" s="231">
        <v>1.923458127090153</v>
      </c>
      <c r="F61" s="231">
        <v>0.41832564954761031</v>
      </c>
      <c r="G61" s="231">
        <v>0.87036267834701764</v>
      </c>
      <c r="H61" s="231">
        <v>0.33648731807259441</v>
      </c>
      <c r="I61" s="231">
        <v>0.25517123488497478</v>
      </c>
      <c r="J61" s="231">
        <v>0.21960400711260289</v>
      </c>
      <c r="K61" s="231">
        <v>0.1877400177184671</v>
      </c>
      <c r="L61" s="231">
        <v>0.20370640185205691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6.9802614480805839E-2</v>
      </c>
      <c r="V61" s="231">
        <v>3.8833800447775943E-2</v>
      </c>
      <c r="W61" s="231">
        <v>4.1631993175721749E-2</v>
      </c>
      <c r="DA61" s="73" t="s">
        <v>1906</v>
      </c>
    </row>
    <row r="62" spans="1:105" ht="12" customHeight="1" x14ac:dyDescent="0.25">
      <c r="A62" s="64" t="s">
        <v>70</v>
      </c>
      <c r="B62" s="231">
        <v>0.3880373145144248</v>
      </c>
      <c r="C62" s="231">
        <v>0</v>
      </c>
      <c r="D62" s="231">
        <v>0.42442715170819939</v>
      </c>
      <c r="E62" s="231">
        <v>0.77305087609697021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1.285158527105895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4.7310794105864851</v>
      </c>
      <c r="C64" s="231">
        <v>5.6690262696700051</v>
      </c>
      <c r="D64" s="231">
        <v>5.5004224528375252</v>
      </c>
      <c r="E64" s="231">
        <v>7.2436614573395133</v>
      </c>
      <c r="F64" s="231">
        <v>7.5565633290621488</v>
      </c>
      <c r="G64" s="231">
        <v>6.0092061515661124</v>
      </c>
      <c r="H64" s="231">
        <v>5.9923379835481194</v>
      </c>
      <c r="I64" s="231">
        <v>4.9622661422312122</v>
      </c>
      <c r="J64" s="231">
        <v>4.1771485608227019</v>
      </c>
      <c r="K64" s="231">
        <v>3.9864795251708531</v>
      </c>
      <c r="L64" s="231">
        <v>5.8034653634022142</v>
      </c>
      <c r="M64" s="231">
        <v>5.6021584625964476</v>
      </c>
      <c r="N64" s="231">
        <v>5.6075359700926013</v>
      </c>
      <c r="O64" s="231">
        <v>5.423784873571182</v>
      </c>
      <c r="P64" s="231">
        <v>5.0888145079454068</v>
      </c>
      <c r="Q64" s="231">
        <v>5.0168539730448369</v>
      </c>
      <c r="R64" s="231">
        <v>6.1232488251817081</v>
      </c>
      <c r="S64" s="231">
        <v>6.3699602487230722</v>
      </c>
      <c r="T64" s="231">
        <v>6.9742198457284186</v>
      </c>
      <c r="U64" s="231">
        <v>6.3575885364517744</v>
      </c>
      <c r="V64" s="231">
        <v>5.7832617628545302</v>
      </c>
      <c r="W64" s="231">
        <v>4.9688403906186087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6.9493443613165482</v>
      </c>
      <c r="C66" s="231">
        <v>7.561491671612254</v>
      </c>
      <c r="D66" s="231">
        <v>7.1306686447399121</v>
      </c>
      <c r="E66" s="231">
        <v>0.47705819162839419</v>
      </c>
      <c r="F66" s="231">
        <v>0.86654397790232718</v>
      </c>
      <c r="G66" s="231">
        <v>1.023746605296536</v>
      </c>
      <c r="H66" s="231">
        <v>0.98831111748312872</v>
      </c>
      <c r="I66" s="231">
        <v>1.1528925073507339</v>
      </c>
      <c r="J66" s="231">
        <v>0.83357937604299293</v>
      </c>
      <c r="K66" s="231">
        <v>0.95067617759676537</v>
      </c>
      <c r="L66" s="231">
        <v>1.405209149401845</v>
      </c>
      <c r="M66" s="231">
        <v>1.1611028629830999</v>
      </c>
      <c r="N66" s="231">
        <v>1.094791210027529</v>
      </c>
      <c r="O66" s="231">
        <v>0.87272565264779212</v>
      </c>
      <c r="P66" s="231">
        <v>1.05048833102993</v>
      </c>
      <c r="Q66" s="231">
        <v>1.0746478422773029</v>
      </c>
      <c r="R66" s="231">
        <v>0</v>
      </c>
      <c r="S66" s="231">
        <v>1.1333035915105181</v>
      </c>
      <c r="T66" s="231">
        <v>1.1993448194333829</v>
      </c>
      <c r="U66" s="231">
        <v>0.93243612219692817</v>
      </c>
      <c r="V66" s="231">
        <v>0.89933636700261133</v>
      </c>
      <c r="W66" s="231">
        <v>1.153009911867894</v>
      </c>
      <c r="DA66" s="73" t="s">
        <v>1911</v>
      </c>
    </row>
    <row r="67" spans="1:105" ht="12" customHeight="1" x14ac:dyDescent="0.25">
      <c r="A67" s="64" t="s">
        <v>79</v>
      </c>
      <c r="B67" s="231">
        <v>0.57667242905122473</v>
      </c>
      <c r="C67" s="231">
        <v>0.78223594204272506</v>
      </c>
      <c r="D67" s="231">
        <v>0.91939973042774525</v>
      </c>
      <c r="E67" s="231">
        <v>0.64256173882325718</v>
      </c>
      <c r="F67" s="231">
        <v>0.64991726795914495</v>
      </c>
      <c r="G67" s="231">
        <v>0.81045166626974074</v>
      </c>
      <c r="H67" s="231">
        <v>0.39694008734583069</v>
      </c>
      <c r="I67" s="231">
        <v>0.28209682622127968</v>
      </c>
      <c r="J67" s="231">
        <v>0.1530068001868885</v>
      </c>
      <c r="K67" s="231">
        <v>0.10969846786039041</v>
      </c>
      <c r="L67" s="231">
        <v>0.12909669737034421</v>
      </c>
      <c r="M67" s="231">
        <v>9.7171029940714679E-2</v>
      </c>
      <c r="N67" s="231">
        <v>0.15565158678677049</v>
      </c>
      <c r="O67" s="231">
        <v>0.1020813416023396</v>
      </c>
      <c r="P67" s="231">
        <v>0.13677443554031901</v>
      </c>
      <c r="Q67" s="231">
        <v>0.14507629809705111</v>
      </c>
      <c r="R67" s="231">
        <v>0.21529281758698149</v>
      </c>
      <c r="S67" s="231">
        <v>0.22035955033330509</v>
      </c>
      <c r="T67" s="231">
        <v>0.17391320227077781</v>
      </c>
      <c r="U67" s="231">
        <v>0.18649142044389549</v>
      </c>
      <c r="V67" s="231">
        <v>0.13031575753236779</v>
      </c>
      <c r="W67" s="231">
        <v>0.11028570757759081</v>
      </c>
      <c r="DA67" s="73" t="s">
        <v>1912</v>
      </c>
    </row>
    <row r="68" spans="1:105" ht="12" customHeight="1" x14ac:dyDescent="0.25">
      <c r="A68" s="60" t="s">
        <v>1913</v>
      </c>
      <c r="B68" s="264">
        <v>0.44065551878381132</v>
      </c>
      <c r="C68" s="264">
        <v>0.62389818278416909</v>
      </c>
      <c r="D68" s="264">
        <v>0.74819449909553593</v>
      </c>
      <c r="E68" s="264">
        <v>0.6539853941253746</v>
      </c>
      <c r="F68" s="264">
        <v>0.91187363004085575</v>
      </c>
      <c r="G68" s="264">
        <v>1.03486560335181</v>
      </c>
      <c r="H68" s="264">
        <v>1.487030964541683</v>
      </c>
      <c r="I68" s="264">
        <v>1.360369165439081</v>
      </c>
      <c r="J68" s="264">
        <v>1.102309962448986</v>
      </c>
      <c r="K68" s="264">
        <v>0.72122823217999676</v>
      </c>
      <c r="L68" s="264">
        <v>1.0079265649800191</v>
      </c>
      <c r="M68" s="264">
        <v>0.94641447359146313</v>
      </c>
      <c r="N68" s="264">
        <v>1.140232959548545</v>
      </c>
      <c r="O68" s="264">
        <v>1.0960035440571121</v>
      </c>
      <c r="P68" s="264">
        <v>1.25737524145455</v>
      </c>
      <c r="Q68" s="264">
        <v>1.2234223340653569</v>
      </c>
      <c r="R68" s="264">
        <v>1.497643469547792</v>
      </c>
      <c r="S68" s="264">
        <v>2.1016999294073879</v>
      </c>
      <c r="T68" s="264">
        <v>1.8540917756945481</v>
      </c>
      <c r="U68" s="264">
        <v>1.2419987771679879</v>
      </c>
      <c r="V68" s="264">
        <v>1.1394534722831311</v>
      </c>
      <c r="W68" s="264">
        <v>1.175168151451677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1.8662980663308057</v>
      </c>
      <c r="C69" s="263">
        <f t="shared" si="3"/>
        <v>2.0475626998700109</v>
      </c>
      <c r="D69" s="263">
        <f t="shared" si="3"/>
        <v>1.9860511069669711</v>
      </c>
      <c r="E69" s="263">
        <f t="shared" si="3"/>
        <v>1.7545825857341673</v>
      </c>
      <c r="F69" s="263">
        <f t="shared" si="3"/>
        <v>1.3618520290603175</v>
      </c>
      <c r="G69" s="263">
        <f t="shared" si="3"/>
        <v>1.2565798630577796</v>
      </c>
      <c r="H69" s="263">
        <f t="shared" si="3"/>
        <v>1.1310536861903577</v>
      </c>
      <c r="I69" s="263">
        <f t="shared" si="3"/>
        <v>0.97801471616832081</v>
      </c>
      <c r="J69" s="263">
        <f t="shared" si="3"/>
        <v>0.79148403206481055</v>
      </c>
      <c r="K69" s="263">
        <f t="shared" si="3"/>
        <v>0.75808266771145338</v>
      </c>
      <c r="L69" s="263">
        <f t="shared" si="3"/>
        <v>1.0911556301253464</v>
      </c>
      <c r="M69" s="263">
        <f t="shared" si="3"/>
        <v>1.0075595416308312</v>
      </c>
      <c r="N69" s="263">
        <f t="shared" si="3"/>
        <v>0.99957046845239506</v>
      </c>
      <c r="O69" s="263">
        <f t="shared" si="3"/>
        <v>0.93366440709978782</v>
      </c>
      <c r="P69" s="263">
        <f t="shared" si="3"/>
        <v>0.92181890892270202</v>
      </c>
      <c r="Q69" s="263">
        <f t="shared" si="3"/>
        <v>0.91516025780546784</v>
      </c>
      <c r="R69" s="263">
        <f t="shared" si="3"/>
        <v>0.93847649155148427</v>
      </c>
      <c r="S69" s="263">
        <f t="shared" si="3"/>
        <v>1.1528687416651835</v>
      </c>
      <c r="T69" s="263">
        <f t="shared" si="3"/>
        <v>1.2320773659957005</v>
      </c>
      <c r="U69" s="263">
        <f t="shared" si="3"/>
        <v>1.100589066756509</v>
      </c>
      <c r="V69" s="263">
        <f t="shared" si="3"/>
        <v>0.99999479189644269</v>
      </c>
      <c r="W69" s="263">
        <f t="shared" si="3"/>
        <v>0.91974045475014532</v>
      </c>
      <c r="DA69" s="70"/>
    </row>
    <row r="70" spans="1:105" ht="12" customHeight="1" x14ac:dyDescent="0.25">
      <c r="A70" s="60" t="s">
        <v>1916</v>
      </c>
      <c r="B70" s="264">
        <v>1.5388419532283339</v>
      </c>
      <c r="C70" s="264">
        <v>1.6846372490674359</v>
      </c>
      <c r="D70" s="264">
        <v>1.630407097633223</v>
      </c>
      <c r="E70" s="264">
        <v>1.4402440404431509</v>
      </c>
      <c r="F70" s="264">
        <v>1.107324192854974</v>
      </c>
      <c r="G70" s="264">
        <v>1.0166061618392619</v>
      </c>
      <c r="H70" s="264">
        <v>0.89997559241912628</v>
      </c>
      <c r="I70" s="264">
        <v>0.77611644958028814</v>
      </c>
      <c r="J70" s="264">
        <v>0.62805618681927011</v>
      </c>
      <c r="K70" s="264">
        <v>0.61070265530708712</v>
      </c>
      <c r="L70" s="264">
        <v>0.87983905473641821</v>
      </c>
      <c r="M70" s="264">
        <v>0.81200809537406748</v>
      </c>
      <c r="N70" s="264">
        <v>0.8000975228058026</v>
      </c>
      <c r="O70" s="264">
        <v>0.74650238457915141</v>
      </c>
      <c r="P70" s="264">
        <v>0.73220901536015781</v>
      </c>
      <c r="Q70" s="264">
        <v>0.72760077989890393</v>
      </c>
      <c r="R70" s="264">
        <v>0.73949652498967866</v>
      </c>
      <c r="S70" s="264">
        <v>0.90108939556613565</v>
      </c>
      <c r="T70" s="264">
        <v>0.97387241786713208</v>
      </c>
      <c r="U70" s="264">
        <v>0.88133151424729894</v>
      </c>
      <c r="V70" s="264">
        <v>0.80047842267562785</v>
      </c>
      <c r="W70" s="264">
        <v>0.73273758211092621</v>
      </c>
      <c r="DA70" s="72" t="s">
        <v>1917</v>
      </c>
    </row>
    <row r="71" spans="1:105" ht="12" customHeight="1" x14ac:dyDescent="0.25">
      <c r="A71" s="64" t="s">
        <v>30</v>
      </c>
      <c r="B71" s="231">
        <v>2.1666706900692018E-2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1.1624320563372179E-2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9.27666663737304E-4</v>
      </c>
      <c r="V73" s="231">
        <v>1.107859094613205E-3</v>
      </c>
      <c r="W73" s="231">
        <v>7.9798173294972903E-4</v>
      </c>
      <c r="DA73" s="73" t="s">
        <v>1920</v>
      </c>
    </row>
    <row r="74" spans="1:105" ht="12" customHeight="1" x14ac:dyDescent="0.25">
      <c r="A74" s="64" t="s">
        <v>160</v>
      </c>
      <c r="B74" s="231">
        <v>4.1909669522965799E-2</v>
      </c>
      <c r="C74" s="231">
        <v>4.9815962679525302E-2</v>
      </c>
      <c r="D74" s="231">
        <v>0</v>
      </c>
      <c r="E74" s="231">
        <v>0.2244034481605173</v>
      </c>
      <c r="F74" s="231">
        <v>4.8804659113887747E-2</v>
      </c>
      <c r="G74" s="231">
        <v>0.10154231247381849</v>
      </c>
      <c r="H74" s="231">
        <v>3.9256853775135922E-2</v>
      </c>
      <c r="I74" s="231">
        <v>2.9769977403246991E-2</v>
      </c>
      <c r="J74" s="231">
        <v>2.5620467496470279E-2</v>
      </c>
      <c r="K74" s="231">
        <v>2.1903002067154429E-2</v>
      </c>
      <c r="L74" s="231">
        <v>2.376574688273991E-2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8.1436383560939928E-3</v>
      </c>
      <c r="V74" s="231">
        <v>4.530610052240514E-3</v>
      </c>
      <c r="W74" s="231">
        <v>4.8570658705008578E-3</v>
      </c>
      <c r="DA74" s="73" t="s">
        <v>1921</v>
      </c>
    </row>
    <row r="75" spans="1:105" ht="12" customHeight="1" x14ac:dyDescent="0.25">
      <c r="A75" s="64" t="s">
        <v>70</v>
      </c>
      <c r="B75" s="231">
        <v>4.5271020026682769E-2</v>
      </c>
      <c r="C75" s="231">
        <v>0</v>
      </c>
      <c r="D75" s="231">
        <v>4.9516501032623131E-2</v>
      </c>
      <c r="E75" s="231">
        <v>9.0189268877979609E-2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0.14993516149568739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0.55195926456842204</v>
      </c>
      <c r="C77" s="231">
        <v>0.66138639812816558</v>
      </c>
      <c r="D77" s="231">
        <v>0.64171595283104277</v>
      </c>
      <c r="E77" s="231">
        <v>0.8450938366896078</v>
      </c>
      <c r="F77" s="231">
        <v>0.88159905505724823</v>
      </c>
      <c r="G77" s="231">
        <v>0.70107405101604481</v>
      </c>
      <c r="H77" s="231">
        <v>0.69910609808061219</v>
      </c>
      <c r="I77" s="231">
        <v>0.57893104992697331</v>
      </c>
      <c r="J77" s="231">
        <v>0.48733399876264732</v>
      </c>
      <c r="K77" s="231">
        <v>0.46508927793659821</v>
      </c>
      <c r="L77" s="231">
        <v>0.67707095906359005</v>
      </c>
      <c r="M77" s="231">
        <v>0.65358515396958394</v>
      </c>
      <c r="N77" s="231">
        <v>0.6542125298441348</v>
      </c>
      <c r="O77" s="231">
        <v>0.63277490191663632</v>
      </c>
      <c r="P77" s="231">
        <v>0.59369502592696255</v>
      </c>
      <c r="Q77" s="231">
        <v>0.5852996301885629</v>
      </c>
      <c r="R77" s="231">
        <v>0.71437902960453092</v>
      </c>
      <c r="S77" s="231">
        <v>0.74316202901769002</v>
      </c>
      <c r="T77" s="231">
        <v>0.81365898200164699</v>
      </c>
      <c r="U77" s="231">
        <v>0.74171866258603847</v>
      </c>
      <c r="V77" s="231">
        <v>0.67471387233302682</v>
      </c>
      <c r="W77" s="231">
        <v>0.57969804557216942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0.81075684215359523</v>
      </c>
      <c r="C79" s="231">
        <v>0.88217402835476078</v>
      </c>
      <c r="D79" s="231">
        <v>0.83191134188632077</v>
      </c>
      <c r="E79" s="231">
        <v>5.565678902331251E-2</v>
      </c>
      <c r="F79" s="231">
        <v>0.1010967974219379</v>
      </c>
      <c r="G79" s="231">
        <v>0.11943710395126229</v>
      </c>
      <c r="H79" s="231">
        <v>0.1153029637063647</v>
      </c>
      <c r="I79" s="231">
        <v>0.13450412585758531</v>
      </c>
      <c r="J79" s="231">
        <v>9.7250927205015603E-2</v>
      </c>
      <c r="K79" s="231">
        <v>0.1109122207196223</v>
      </c>
      <c r="L79" s="231">
        <v>0.1639410674302148</v>
      </c>
      <c r="M79" s="231">
        <v>0.13546200068136141</v>
      </c>
      <c r="N79" s="231">
        <v>0.127725641169878</v>
      </c>
      <c r="O79" s="231">
        <v>0.1018179928089088</v>
      </c>
      <c r="P79" s="231">
        <v>0.12255697195349149</v>
      </c>
      <c r="Q79" s="231">
        <v>0.1253755815990184</v>
      </c>
      <c r="R79" s="231">
        <v>0</v>
      </c>
      <c r="S79" s="231">
        <v>0.1322187523428934</v>
      </c>
      <c r="T79" s="231">
        <v>0.13992356226722771</v>
      </c>
      <c r="U79" s="231">
        <v>0.10878421425630801</v>
      </c>
      <c r="V79" s="231">
        <v>0.1049225761503044</v>
      </c>
      <c r="W79" s="231">
        <v>0.1345178230512539</v>
      </c>
      <c r="DA79" s="73" t="s">
        <v>1926</v>
      </c>
    </row>
    <row r="80" spans="1:105" ht="12" customHeight="1" x14ac:dyDescent="0.25">
      <c r="A80" s="64" t="s">
        <v>79</v>
      </c>
      <c r="B80" s="231">
        <v>6.7278450055976047E-2</v>
      </c>
      <c r="C80" s="231">
        <v>9.1260859904984393E-2</v>
      </c>
      <c r="D80" s="231">
        <v>0.1072633018832366</v>
      </c>
      <c r="E80" s="231">
        <v>7.4965536196046484E-2</v>
      </c>
      <c r="F80" s="231">
        <v>7.5823681261900047E-2</v>
      </c>
      <c r="G80" s="231">
        <v>9.4552694398136183E-2</v>
      </c>
      <c r="H80" s="231">
        <v>4.6309676857013482E-2</v>
      </c>
      <c r="I80" s="231">
        <v>3.291129639248256E-2</v>
      </c>
      <c r="J80" s="231">
        <v>1.7850793355136951E-2</v>
      </c>
      <c r="K80" s="231">
        <v>1.279815458371217E-2</v>
      </c>
      <c r="L80" s="231">
        <v>1.5061281359873439E-2</v>
      </c>
      <c r="M80" s="231">
        <v>1.1336620159750019E-2</v>
      </c>
      <c r="N80" s="231">
        <v>1.8159351791789839E-2</v>
      </c>
      <c r="O80" s="231">
        <v>1.1909489853606261E-2</v>
      </c>
      <c r="P80" s="231">
        <v>1.595701747970385E-2</v>
      </c>
      <c r="Q80" s="231">
        <v>1.6925568111322599E-2</v>
      </c>
      <c r="R80" s="231">
        <v>2.5117495385147789E-2</v>
      </c>
      <c r="S80" s="231">
        <v>2.5708614205552201E-2</v>
      </c>
      <c r="T80" s="231">
        <v>2.028987359825736E-2</v>
      </c>
      <c r="U80" s="231">
        <v>2.1757332385121089E-2</v>
      </c>
      <c r="V80" s="231">
        <v>1.5203505045442879E-2</v>
      </c>
      <c r="W80" s="231">
        <v>1.286666588405222E-2</v>
      </c>
      <c r="DA80" s="73" t="s">
        <v>1927</v>
      </c>
    </row>
    <row r="81" spans="1:105" ht="12" customHeight="1" x14ac:dyDescent="0.25">
      <c r="A81" s="61" t="s">
        <v>1928</v>
      </c>
      <c r="B81" s="265">
        <v>0.3274561131024718</v>
      </c>
      <c r="C81" s="265">
        <v>0.3629254508025751</v>
      </c>
      <c r="D81" s="265">
        <v>0.35564400933374801</v>
      </c>
      <c r="E81" s="265">
        <v>0.31433854529101629</v>
      </c>
      <c r="F81" s="265">
        <v>0.25452783620534353</v>
      </c>
      <c r="G81" s="265">
        <v>0.2399737012185176</v>
      </c>
      <c r="H81" s="265">
        <v>0.23107809377123151</v>
      </c>
      <c r="I81" s="265">
        <v>0.2018982665880327</v>
      </c>
      <c r="J81" s="265">
        <v>0.16342784524554041</v>
      </c>
      <c r="K81" s="265">
        <v>0.1473800124043663</v>
      </c>
      <c r="L81" s="265">
        <v>0.21131657538892831</v>
      </c>
      <c r="M81" s="265">
        <v>0.1955514462567636</v>
      </c>
      <c r="N81" s="265">
        <v>0.19947294564659249</v>
      </c>
      <c r="O81" s="265">
        <v>0.18716202252063641</v>
      </c>
      <c r="P81" s="265">
        <v>0.18960989356254421</v>
      </c>
      <c r="Q81" s="265">
        <v>0.18755947790656391</v>
      </c>
      <c r="R81" s="265">
        <v>0.19897996656180561</v>
      </c>
      <c r="S81" s="265">
        <v>0.25177934609904778</v>
      </c>
      <c r="T81" s="265">
        <v>0.25820494812856848</v>
      </c>
      <c r="U81" s="265">
        <v>0.2192575525092102</v>
      </c>
      <c r="V81" s="265">
        <v>0.19951636922081489</v>
      </c>
      <c r="W81" s="265">
        <v>0.18700287263921911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3.932575539309628</v>
      </c>
      <c r="C83" s="225">
        <v>3.779417982280822</v>
      </c>
      <c r="D83" s="225">
        <v>4.0013000841302464</v>
      </c>
      <c r="E83" s="225">
        <v>3.908792919684847</v>
      </c>
      <c r="F83" s="225">
        <v>3.14823605418088</v>
      </c>
      <c r="G83" s="225">
        <v>2.9337762031720849</v>
      </c>
      <c r="H83" s="225">
        <v>4.2059421430218116</v>
      </c>
      <c r="I83" s="225">
        <v>5.1072154593836281</v>
      </c>
      <c r="J83" s="225">
        <v>4.8868649331044924</v>
      </c>
      <c r="K83" s="225">
        <v>4.7179989086881173</v>
      </c>
      <c r="L83" s="225">
        <v>6.1524804420536041</v>
      </c>
      <c r="M83" s="225">
        <v>5.8485922862073707</v>
      </c>
      <c r="N83" s="225">
        <v>5.7959846289264014</v>
      </c>
      <c r="O83" s="225">
        <v>5.5730186428272344</v>
      </c>
      <c r="P83" s="225">
        <v>5.4194133944778837</v>
      </c>
      <c r="Q83" s="225">
        <v>5.7108053883634291</v>
      </c>
      <c r="R83" s="225">
        <v>5.1017483519633116</v>
      </c>
      <c r="S83" s="225">
        <v>6.0356358077768224</v>
      </c>
      <c r="T83" s="225">
        <v>7.2059807012515513</v>
      </c>
      <c r="U83" s="225">
        <v>6.4034584885831674</v>
      </c>
      <c r="V83" s="225">
        <v>5.6176554886787029</v>
      </c>
      <c r="W83" s="225">
        <v>5.6424672350413783</v>
      </c>
      <c r="DA83" s="89" t="s">
        <v>1930</v>
      </c>
    </row>
    <row r="84" spans="1:105" ht="12" customHeight="1" x14ac:dyDescent="0.25">
      <c r="A84" s="55" t="s">
        <v>92</v>
      </c>
      <c r="B84" s="261">
        <v>0.14561445542075629</v>
      </c>
      <c r="C84" s="261">
        <v>0.13994337446163979</v>
      </c>
      <c r="D84" s="261">
        <v>0.148159171234853</v>
      </c>
      <c r="E84" s="261">
        <v>0.14473383833582201</v>
      </c>
      <c r="F84" s="261">
        <v>0.1165721227690192</v>
      </c>
      <c r="G84" s="261">
        <v>0.108631155303896</v>
      </c>
      <c r="H84" s="261">
        <v>0.15573660786244969</v>
      </c>
      <c r="I84" s="261">
        <v>0.18910873811976781</v>
      </c>
      <c r="J84" s="261">
        <v>0.18094965215549341</v>
      </c>
      <c r="K84" s="261">
        <v>0.1746969218683288</v>
      </c>
      <c r="L84" s="261">
        <v>0.22781255695939889</v>
      </c>
      <c r="M84" s="261">
        <v>0.21656025985606539</v>
      </c>
      <c r="N84" s="261">
        <v>0.21461231625271329</v>
      </c>
      <c r="O84" s="261">
        <v>0.20635638567561509</v>
      </c>
      <c r="P84" s="261">
        <v>0.2006687277117126</v>
      </c>
      <c r="Q84" s="261">
        <v>0.21145831994644221</v>
      </c>
      <c r="R84" s="261">
        <v>0.18890630338915201</v>
      </c>
      <c r="S84" s="261">
        <v>0.22348606210982019</v>
      </c>
      <c r="T84" s="261">
        <v>0.26682130961130002</v>
      </c>
      <c r="U84" s="261">
        <v>0.2371057113240666</v>
      </c>
      <c r="V84" s="261">
        <v>0.20800918800220389</v>
      </c>
      <c r="W84" s="261">
        <v>0.2089279113417781</v>
      </c>
      <c r="DA84" s="67" t="s">
        <v>1931</v>
      </c>
    </row>
    <row r="85" spans="1:105" ht="12" customHeight="1" x14ac:dyDescent="0.25">
      <c r="A85" s="202" t="s">
        <v>93</v>
      </c>
      <c r="B85" s="226">
        <v>6.4206810102040712E-2</v>
      </c>
      <c r="C85" s="226">
        <v>6.1706220327741541E-2</v>
      </c>
      <c r="D85" s="226">
        <v>6.5328869615756291E-2</v>
      </c>
      <c r="E85" s="226">
        <v>6.3818513392200946E-2</v>
      </c>
      <c r="F85" s="226">
        <v>5.1400969280109648E-2</v>
      </c>
      <c r="G85" s="226">
        <v>4.7899502419650047E-2</v>
      </c>
      <c r="H85" s="226">
        <v>6.8670042256910091E-2</v>
      </c>
      <c r="I85" s="226">
        <v>8.3385051312438008E-2</v>
      </c>
      <c r="J85" s="226">
        <v>7.9787407921878578E-2</v>
      </c>
      <c r="K85" s="226">
        <v>7.7030347401978935E-2</v>
      </c>
      <c r="L85" s="226">
        <v>0.1004509994649025</v>
      </c>
      <c r="M85" s="226">
        <v>9.5489444643728535E-2</v>
      </c>
      <c r="N85" s="226">
        <v>9.4630524115072834E-2</v>
      </c>
      <c r="O85" s="226">
        <v>9.0990178345501521E-2</v>
      </c>
      <c r="P85" s="226">
        <v>8.8482279155421589E-2</v>
      </c>
      <c r="Q85" s="226">
        <v>9.3239810251437946E-2</v>
      </c>
      <c r="R85" s="226">
        <v>8.329579033715126E-2</v>
      </c>
      <c r="S85" s="226">
        <v>9.8543287538832555E-2</v>
      </c>
      <c r="T85" s="226">
        <v>0.11765140423653669</v>
      </c>
      <c r="U85" s="226">
        <v>0.1045486956436029</v>
      </c>
      <c r="V85" s="226">
        <v>9.171896014681967E-2</v>
      </c>
      <c r="W85" s="226">
        <v>9.2124059316609552E-2</v>
      </c>
      <c r="DA85" s="174" t="s">
        <v>1932</v>
      </c>
    </row>
    <row r="86" spans="1:105" ht="12" customHeight="1" x14ac:dyDescent="0.25">
      <c r="A86" s="202" t="s">
        <v>94</v>
      </c>
      <c r="B86" s="226">
        <v>0.49802910805863648</v>
      </c>
      <c r="C86" s="226">
        <v>0.4786329335261289</v>
      </c>
      <c r="D86" s="226">
        <v>0.50673251970479016</v>
      </c>
      <c r="E86" s="226">
        <v>0.49501723028809669</v>
      </c>
      <c r="F86" s="226">
        <v>0.39869881159395532</v>
      </c>
      <c r="G86" s="226">
        <v>0.37153919387365131</v>
      </c>
      <c r="H86" s="226">
        <v>0.53264879288047429</v>
      </c>
      <c r="I86" s="226">
        <v>0.64678781992998025</v>
      </c>
      <c r="J86" s="226">
        <v>0.6188821954944127</v>
      </c>
      <c r="K86" s="226">
        <v>0.59749666973153626</v>
      </c>
      <c r="L86" s="226">
        <v>0.77916223508998039</v>
      </c>
      <c r="M86" s="226">
        <v>0.74067724076856389</v>
      </c>
      <c r="N86" s="226">
        <v>0.73401490348534071</v>
      </c>
      <c r="O86" s="226">
        <v>0.70577805207092992</v>
      </c>
      <c r="P86" s="226">
        <v>0.68632518103199325</v>
      </c>
      <c r="Q86" s="226">
        <v>0.72322763677686985</v>
      </c>
      <c r="R86" s="226">
        <v>0.64609545468342988</v>
      </c>
      <c r="S86" s="226">
        <v>0.76436480055829303</v>
      </c>
      <c r="T86" s="226">
        <v>0.91257958183326982</v>
      </c>
      <c r="U86" s="226">
        <v>0.81094658895727489</v>
      </c>
      <c r="V86" s="226">
        <v>0.7114309501031324</v>
      </c>
      <c r="W86" s="226">
        <v>0.71457315850571668</v>
      </c>
      <c r="DA86" s="174" t="s">
        <v>1933</v>
      </c>
    </row>
    <row r="87" spans="1:105" ht="12" customHeight="1" x14ac:dyDescent="0.25">
      <c r="A87" s="202" t="s">
        <v>95</v>
      </c>
      <c r="B87" s="226">
        <v>0.21990772739770209</v>
      </c>
      <c r="C87" s="226">
        <v>0.21134323067926769</v>
      </c>
      <c r="D87" s="226">
        <v>0.22375077079565339</v>
      </c>
      <c r="E87" s="226">
        <v>0.2185778147781347</v>
      </c>
      <c r="F87" s="226">
        <v>0.17604784169255519</v>
      </c>
      <c r="G87" s="226">
        <v>0.16405535026340121</v>
      </c>
      <c r="H87" s="226">
        <v>0.23519425601461719</v>
      </c>
      <c r="I87" s="226">
        <v>0.28559302516223589</v>
      </c>
      <c r="J87" s="226">
        <v>0.27327113001204928</v>
      </c>
      <c r="K87" s="226">
        <v>0.26382822337542472</v>
      </c>
      <c r="L87" s="226">
        <v>0.34404373885025641</v>
      </c>
      <c r="M87" s="226">
        <v>0.32705045973625768</v>
      </c>
      <c r="N87" s="226">
        <v>0.32410866491462242</v>
      </c>
      <c r="O87" s="226">
        <v>0.31164051451350439</v>
      </c>
      <c r="P87" s="226">
        <v>0.30305098311400758</v>
      </c>
      <c r="Q87" s="226">
        <v>0.3193454828670112</v>
      </c>
      <c r="R87" s="226">
        <v>0.28528730715211498</v>
      </c>
      <c r="S87" s="226">
        <v>0.33750984324751881</v>
      </c>
      <c r="T87" s="226">
        <v>0.40295496520832219</v>
      </c>
      <c r="U87" s="226">
        <v>0.35807831014872388</v>
      </c>
      <c r="V87" s="226">
        <v>0.31413658540445788</v>
      </c>
      <c r="W87" s="226">
        <v>0.31552404629307101</v>
      </c>
      <c r="DA87" s="174" t="s">
        <v>1934</v>
      </c>
    </row>
    <row r="88" spans="1:105" ht="12" customHeight="1" x14ac:dyDescent="0.25">
      <c r="A88" s="56" t="s">
        <v>96</v>
      </c>
      <c r="B88" s="262">
        <v>1.496394485102329</v>
      </c>
      <c r="C88" s="262">
        <v>1.2658267338992299</v>
      </c>
      <c r="D88" s="262">
        <v>1.171284366589439</v>
      </c>
      <c r="E88" s="262">
        <v>1.224285532992057</v>
      </c>
      <c r="F88" s="262">
        <v>0.69885687803507091</v>
      </c>
      <c r="G88" s="262">
        <v>0.58369119555298621</v>
      </c>
      <c r="H88" s="262">
        <v>0.72749249372007241</v>
      </c>
      <c r="I88" s="262">
        <v>0.88538441012274793</v>
      </c>
      <c r="J88" s="262">
        <v>0.84649231880692233</v>
      </c>
      <c r="K88" s="262">
        <v>0.8867788569448668</v>
      </c>
      <c r="L88" s="262">
        <v>1.167903177029963</v>
      </c>
      <c r="M88" s="262">
        <v>1.103742529084357</v>
      </c>
      <c r="N88" s="262">
        <v>1.035451674592514</v>
      </c>
      <c r="O88" s="262">
        <v>0.98806105673369582</v>
      </c>
      <c r="P88" s="262">
        <v>0.94077678939010534</v>
      </c>
      <c r="Q88" s="262">
        <v>0.9950252684476939</v>
      </c>
      <c r="R88" s="262">
        <v>0.85962114480597596</v>
      </c>
      <c r="S88" s="262">
        <v>1.027854453759391</v>
      </c>
      <c r="T88" s="262">
        <v>1.2362281176273271</v>
      </c>
      <c r="U88" s="262">
        <v>1.1446517417306741</v>
      </c>
      <c r="V88" s="262">
        <v>1.0018233018476961</v>
      </c>
      <c r="W88" s="262">
        <v>0.98949320276321728</v>
      </c>
      <c r="DA88" s="68" t="s">
        <v>1935</v>
      </c>
    </row>
    <row r="89" spans="1:105" ht="12" customHeight="1" x14ac:dyDescent="0.25">
      <c r="A89" s="37" t="s">
        <v>160</v>
      </c>
      <c r="B89" s="228">
        <v>0.10084269088691079</v>
      </c>
      <c r="C89" s="228">
        <v>8.2051083749197479E-2</v>
      </c>
      <c r="D89" s="228">
        <v>0</v>
      </c>
      <c r="E89" s="228">
        <v>0.2377226354903412</v>
      </c>
      <c r="F89" s="228">
        <v>2.713231311584632E-2</v>
      </c>
      <c r="G89" s="228">
        <v>4.4309438589112328E-2</v>
      </c>
      <c r="H89" s="228">
        <v>1.016995970547978E-2</v>
      </c>
      <c r="I89" s="228">
        <v>9.1150123648681986E-3</v>
      </c>
      <c r="J89" s="228">
        <v>8.9443803407277533E-3</v>
      </c>
      <c r="K89" s="228">
        <v>1.7717971671912299E-2</v>
      </c>
      <c r="L89" s="228">
        <v>1.8566198599755921E-2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0</v>
      </c>
      <c r="T89" s="228">
        <v>0</v>
      </c>
      <c r="U89" s="228">
        <v>4.2756291996695426E-3</v>
      </c>
      <c r="V89" s="228">
        <v>2.2612456547588889E-3</v>
      </c>
      <c r="W89" s="228">
        <v>2.0773993286326621E-3</v>
      </c>
      <c r="DA89" s="69" t="s">
        <v>1936</v>
      </c>
    </row>
    <row r="90" spans="1:105" ht="12" customHeight="1" x14ac:dyDescent="0.25">
      <c r="A90" s="37" t="s">
        <v>162</v>
      </c>
      <c r="B90" s="228">
        <v>1.3281196948722931</v>
      </c>
      <c r="C90" s="228">
        <v>1.0893590693510471</v>
      </c>
      <c r="D90" s="228">
        <v>1.013845519235067</v>
      </c>
      <c r="E90" s="228">
        <v>0.89525332939979552</v>
      </c>
      <c r="F90" s="228">
        <v>0.49011348585858538</v>
      </c>
      <c r="G90" s="228">
        <v>0.30592367706738222</v>
      </c>
      <c r="H90" s="228">
        <v>0.18111183560609739</v>
      </c>
      <c r="I90" s="228">
        <v>0.1772579000316922</v>
      </c>
      <c r="J90" s="228">
        <v>0.17013353243852369</v>
      </c>
      <c r="K90" s="228">
        <v>0.37622416443762691</v>
      </c>
      <c r="L90" s="228">
        <v>0.52893914734198211</v>
      </c>
      <c r="M90" s="228">
        <v>0.50584666686858293</v>
      </c>
      <c r="N90" s="228">
        <v>0.33969108232896361</v>
      </c>
      <c r="O90" s="228">
        <v>0.31297846374944321</v>
      </c>
      <c r="P90" s="228">
        <v>0.20903019566640499</v>
      </c>
      <c r="Q90" s="228">
        <v>0.22825655828935559</v>
      </c>
      <c r="R90" s="228">
        <v>0.15317285419116319</v>
      </c>
      <c r="S90" s="228">
        <v>0.1143511018104748</v>
      </c>
      <c r="T90" s="228">
        <v>0.22369220966887371</v>
      </c>
      <c r="U90" s="228">
        <v>0.38942224998480818</v>
      </c>
      <c r="V90" s="228">
        <v>0.33675240076424201</v>
      </c>
      <c r="W90" s="228">
        <v>0.24794070387130829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1939</v>
      </c>
    </row>
    <row r="93" spans="1:105" ht="12" customHeight="1" x14ac:dyDescent="0.25">
      <c r="A93" s="37" t="s">
        <v>38</v>
      </c>
      <c r="B93" s="228">
        <v>6.7432099343125482E-2</v>
      </c>
      <c r="C93" s="228">
        <v>9.4416580798985059E-2</v>
      </c>
      <c r="D93" s="228">
        <v>0.1574388473543723</v>
      </c>
      <c r="E93" s="228">
        <v>9.1309568101920285E-2</v>
      </c>
      <c r="F93" s="228">
        <v>0.18161107906063931</v>
      </c>
      <c r="G93" s="228">
        <v>0.2334580798964917</v>
      </c>
      <c r="H93" s="228">
        <v>0.53621069840849522</v>
      </c>
      <c r="I93" s="228">
        <v>0.69901149772618754</v>
      </c>
      <c r="J93" s="228">
        <v>0.66741440602767088</v>
      </c>
      <c r="K93" s="228">
        <v>0.49283672083532759</v>
      </c>
      <c r="L93" s="228">
        <v>0.62039783108822499</v>
      </c>
      <c r="M93" s="228">
        <v>0.59789586221577362</v>
      </c>
      <c r="N93" s="228">
        <v>0.69576059226355036</v>
      </c>
      <c r="O93" s="228">
        <v>0.67508259298425266</v>
      </c>
      <c r="P93" s="228">
        <v>0.73174659372370032</v>
      </c>
      <c r="Q93" s="228">
        <v>0.76676871015833836</v>
      </c>
      <c r="R93" s="228">
        <v>0.70644829061481274</v>
      </c>
      <c r="S93" s="228">
        <v>0.91350335194891563</v>
      </c>
      <c r="T93" s="228">
        <v>1.0125359079584531</v>
      </c>
      <c r="U93" s="228">
        <v>0.750953862546196</v>
      </c>
      <c r="V93" s="228">
        <v>0.66280965542869463</v>
      </c>
      <c r="W93" s="228">
        <v>0.73947509956327628</v>
      </c>
      <c r="DA93" s="69" t="s">
        <v>1940</v>
      </c>
    </row>
    <row r="94" spans="1:105" ht="12" customHeight="1" x14ac:dyDescent="0.25">
      <c r="A94" s="132" t="s">
        <v>1941</v>
      </c>
      <c r="B94" s="318">
        <v>1.508422953228163</v>
      </c>
      <c r="C94" s="318">
        <v>1.621965489386815</v>
      </c>
      <c r="D94" s="318">
        <v>1.886044386189754</v>
      </c>
      <c r="E94" s="318">
        <v>1.7623599898985349</v>
      </c>
      <c r="F94" s="318">
        <v>1.7066594308101699</v>
      </c>
      <c r="G94" s="318">
        <v>1.657959805758501</v>
      </c>
      <c r="H94" s="318">
        <v>2.486199950287288</v>
      </c>
      <c r="I94" s="318">
        <v>3.016956414736458</v>
      </c>
      <c r="J94" s="318">
        <v>2.8874822287137358</v>
      </c>
      <c r="K94" s="318">
        <v>2.718167889365982</v>
      </c>
      <c r="L94" s="318">
        <v>3.5331077346591031</v>
      </c>
      <c r="M94" s="318">
        <v>3.3650723521183989</v>
      </c>
      <c r="N94" s="318">
        <v>3.3931665455661379</v>
      </c>
      <c r="O94" s="318">
        <v>3.270192455487988</v>
      </c>
      <c r="P94" s="318">
        <v>3.2001094340746432</v>
      </c>
      <c r="Q94" s="318">
        <v>3.368508870073974</v>
      </c>
      <c r="R94" s="318">
        <v>3.0385423515954879</v>
      </c>
      <c r="S94" s="318">
        <v>3.5838773605629668</v>
      </c>
      <c r="T94" s="318">
        <v>4.2697453227347957</v>
      </c>
      <c r="U94" s="318">
        <v>3.7481274407788252</v>
      </c>
      <c r="V94" s="318">
        <v>3.2905365031743941</v>
      </c>
      <c r="W94" s="318">
        <v>3.321824856820986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0.99999999999999989</v>
      </c>
      <c r="D98" s="234">
        <f t="shared" si="4"/>
        <v>0.99999999999999978</v>
      </c>
      <c r="E98" s="234">
        <f t="shared" si="4"/>
        <v>0.99999999999999978</v>
      </c>
      <c r="F98" s="234">
        <f t="shared" si="4"/>
        <v>0.99999999999999944</v>
      </c>
      <c r="G98" s="234">
        <f t="shared" si="4"/>
        <v>1</v>
      </c>
      <c r="H98" s="234">
        <f t="shared" si="4"/>
        <v>1</v>
      </c>
      <c r="I98" s="234">
        <f t="shared" si="4"/>
        <v>1.0000000000000002</v>
      </c>
      <c r="J98" s="234">
        <f t="shared" si="4"/>
        <v>1.0000000000000002</v>
      </c>
      <c r="K98" s="234">
        <f t="shared" si="4"/>
        <v>1.0000000000000002</v>
      </c>
      <c r="L98" s="234">
        <f t="shared" si="4"/>
        <v>0.99999999999999989</v>
      </c>
      <c r="M98" s="234">
        <f t="shared" si="4"/>
        <v>0.99999999999999989</v>
      </c>
      <c r="N98" s="234">
        <f t="shared" si="4"/>
        <v>1</v>
      </c>
      <c r="O98" s="234">
        <f t="shared" si="4"/>
        <v>1.0000000000000002</v>
      </c>
      <c r="P98" s="234">
        <f t="shared" si="4"/>
        <v>1</v>
      </c>
      <c r="Q98" s="234">
        <f t="shared" si="4"/>
        <v>1</v>
      </c>
      <c r="R98" s="234">
        <f t="shared" si="4"/>
        <v>1</v>
      </c>
      <c r="S98" s="234">
        <f t="shared" si="4"/>
        <v>1</v>
      </c>
      <c r="T98" s="234">
        <f t="shared" si="4"/>
        <v>0.99999999999999989</v>
      </c>
      <c r="U98" s="234">
        <f t="shared" si="4"/>
        <v>1</v>
      </c>
      <c r="V98" s="234">
        <f t="shared" si="4"/>
        <v>1.0000000000000002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4.9999999999678774E-3</v>
      </c>
      <c r="C99" s="268">
        <f t="shared" si="5"/>
        <v>4.9999999999797064E-3</v>
      </c>
      <c r="D99" s="268">
        <f t="shared" si="5"/>
        <v>4.9999999999858265E-3</v>
      </c>
      <c r="E99" s="268">
        <f t="shared" si="5"/>
        <v>4.9999999999824464E-3</v>
      </c>
      <c r="F99" s="268">
        <f t="shared" si="5"/>
        <v>4.9999999999929459E-3</v>
      </c>
      <c r="G99" s="268">
        <f t="shared" si="5"/>
        <v>4.9999999999977137E-3</v>
      </c>
      <c r="H99" s="268">
        <f t="shared" si="5"/>
        <v>5.0000000000023194E-3</v>
      </c>
      <c r="I99" s="268">
        <f t="shared" si="5"/>
        <v>5.0000000000056267E-3</v>
      </c>
      <c r="J99" s="268">
        <f t="shared" si="5"/>
        <v>5.000000000008567E-3</v>
      </c>
      <c r="K99" s="268">
        <f t="shared" si="5"/>
        <v>5.0000000000113348E-3</v>
      </c>
      <c r="L99" s="268">
        <f t="shared" si="5"/>
        <v>4.9999999999899491E-3</v>
      </c>
      <c r="M99" s="268">
        <f t="shared" si="5"/>
        <v>5.000000000009228E-3</v>
      </c>
      <c r="N99" s="268">
        <f t="shared" si="5"/>
        <v>5.0000000000080223E-3</v>
      </c>
      <c r="O99" s="268">
        <f t="shared" si="5"/>
        <v>5.0000000000080275E-3</v>
      </c>
      <c r="P99" s="268">
        <f t="shared" si="5"/>
        <v>5.0000000000052875E-3</v>
      </c>
      <c r="Q99" s="268">
        <f t="shared" si="5"/>
        <v>5.0000000000060985E-3</v>
      </c>
      <c r="R99" s="268">
        <f t="shared" si="5"/>
        <v>5.0000000000048417E-3</v>
      </c>
      <c r="S99" s="268">
        <f t="shared" si="5"/>
        <v>5.0000000000020332E-3</v>
      </c>
      <c r="T99" s="268">
        <f t="shared" si="5"/>
        <v>5.0000000000034071E-3</v>
      </c>
      <c r="U99" s="268">
        <f t="shared" si="5"/>
        <v>5.0000000000074863E-3</v>
      </c>
      <c r="V99" s="268">
        <f t="shared" si="5"/>
        <v>5.0000000000073241E-3</v>
      </c>
      <c r="W99" s="268">
        <f t="shared" si="5"/>
        <v>5.0000000000080518E-3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6.9999999999550231E-3</v>
      </c>
      <c r="C100" s="269">
        <f t="shared" si="6"/>
        <v>6.9999999999715923E-3</v>
      </c>
      <c r="D100" s="269">
        <f t="shared" si="6"/>
        <v>6.999999999980154E-3</v>
      </c>
      <c r="E100" s="269">
        <f t="shared" si="6"/>
        <v>6.9999999999754278E-3</v>
      </c>
      <c r="F100" s="269">
        <f t="shared" si="6"/>
        <v>6.9999999999901226E-3</v>
      </c>
      <c r="G100" s="269">
        <f t="shared" si="6"/>
        <v>6.999999999996797E-3</v>
      </c>
      <c r="H100" s="269">
        <f t="shared" si="6"/>
        <v>7.0000000000032449E-3</v>
      </c>
      <c r="I100" s="269">
        <f t="shared" si="6"/>
        <v>7.0000000000078732E-3</v>
      </c>
      <c r="J100" s="269">
        <f t="shared" si="6"/>
        <v>7.0000000000119949E-3</v>
      </c>
      <c r="K100" s="269">
        <f t="shared" si="6"/>
        <v>7.0000000000158703E-3</v>
      </c>
      <c r="L100" s="269">
        <f t="shared" si="6"/>
        <v>6.9999999999859272E-3</v>
      </c>
      <c r="M100" s="269">
        <f t="shared" si="6"/>
        <v>7.0000000000129186E-3</v>
      </c>
      <c r="N100" s="269">
        <f t="shared" si="6"/>
        <v>7.0000000000112342E-3</v>
      </c>
      <c r="O100" s="269">
        <f t="shared" si="6"/>
        <v>7.0000000000112403E-3</v>
      </c>
      <c r="P100" s="269">
        <f t="shared" si="6"/>
        <v>7.0000000000074048E-3</v>
      </c>
      <c r="Q100" s="269">
        <f t="shared" si="6"/>
        <v>7.0000000000085359E-3</v>
      </c>
      <c r="R100" s="269">
        <f t="shared" si="6"/>
        <v>7.0000000000067768E-3</v>
      </c>
      <c r="S100" s="269">
        <f t="shared" si="6"/>
        <v>7.000000000002846E-3</v>
      </c>
      <c r="T100" s="269">
        <f t="shared" si="6"/>
        <v>7.0000000000047706E-3</v>
      </c>
      <c r="U100" s="269">
        <f t="shared" si="6"/>
        <v>7.0000000000104796E-3</v>
      </c>
      <c r="V100" s="269">
        <f t="shared" si="6"/>
        <v>7.000000000010255E-3</v>
      </c>
      <c r="W100" s="269">
        <f t="shared" si="6"/>
        <v>7.0000000000112706E-3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3.9999999999743005E-2</v>
      </c>
      <c r="C101" s="269">
        <f t="shared" si="7"/>
        <v>3.9999999999837652E-2</v>
      </c>
      <c r="D101" s="269">
        <f t="shared" si="7"/>
        <v>3.9999999999886605E-2</v>
      </c>
      <c r="E101" s="269">
        <f t="shared" si="7"/>
        <v>3.9999999999859585E-2</v>
      </c>
      <c r="F101" s="269">
        <f t="shared" si="7"/>
        <v>3.9999999999943567E-2</v>
      </c>
      <c r="G101" s="269">
        <f t="shared" si="7"/>
        <v>3.999999999998171E-2</v>
      </c>
      <c r="H101" s="269">
        <f t="shared" si="7"/>
        <v>4.0000000000018548E-2</v>
      </c>
      <c r="I101" s="269">
        <f t="shared" si="7"/>
        <v>4.0000000000045E-2</v>
      </c>
      <c r="J101" s="269">
        <f t="shared" si="7"/>
        <v>4.0000000000068536E-2</v>
      </c>
      <c r="K101" s="269">
        <f t="shared" si="7"/>
        <v>4.0000000000090678E-2</v>
      </c>
      <c r="L101" s="269">
        <f t="shared" si="7"/>
        <v>3.9999999999919579E-2</v>
      </c>
      <c r="M101" s="269">
        <f t="shared" si="7"/>
        <v>4.0000000000073831E-2</v>
      </c>
      <c r="N101" s="269">
        <f t="shared" si="7"/>
        <v>4.0000000000064193E-2</v>
      </c>
      <c r="O101" s="269">
        <f t="shared" si="7"/>
        <v>4.0000000000064213E-2</v>
      </c>
      <c r="P101" s="269">
        <f t="shared" si="7"/>
        <v>4.00000000000423E-2</v>
      </c>
      <c r="Q101" s="269">
        <f t="shared" si="7"/>
        <v>4.0000000000048774E-2</v>
      </c>
      <c r="R101" s="269">
        <f t="shared" si="7"/>
        <v>4.0000000000038741E-2</v>
      </c>
      <c r="S101" s="269">
        <f t="shared" si="7"/>
        <v>4.0000000000016266E-2</v>
      </c>
      <c r="T101" s="269">
        <f t="shared" si="7"/>
        <v>4.0000000000027271E-2</v>
      </c>
      <c r="U101" s="269">
        <f t="shared" si="7"/>
        <v>4.000000000005989E-2</v>
      </c>
      <c r="V101" s="269">
        <f t="shared" si="7"/>
        <v>4.0000000000058607E-2</v>
      </c>
      <c r="W101" s="269">
        <f t="shared" si="7"/>
        <v>4.0000000000064422E-2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1.9999999999871503E-2</v>
      </c>
      <c r="C102" s="269">
        <f t="shared" si="8"/>
        <v>1.9999999999918826E-2</v>
      </c>
      <c r="D102" s="269">
        <f t="shared" si="8"/>
        <v>1.9999999999943303E-2</v>
      </c>
      <c r="E102" s="269">
        <f t="shared" si="8"/>
        <v>1.9999999999929793E-2</v>
      </c>
      <c r="F102" s="269">
        <f t="shared" si="8"/>
        <v>1.9999999999971783E-2</v>
      </c>
      <c r="G102" s="269">
        <f t="shared" si="8"/>
        <v>1.9999999999990855E-2</v>
      </c>
      <c r="H102" s="269">
        <f t="shared" si="8"/>
        <v>2.0000000000009278E-2</v>
      </c>
      <c r="I102" s="269">
        <f t="shared" si="8"/>
        <v>2.00000000000225E-2</v>
      </c>
      <c r="J102" s="269">
        <f t="shared" si="8"/>
        <v>2.0000000000034268E-2</v>
      </c>
      <c r="K102" s="269">
        <f t="shared" si="8"/>
        <v>2.0000000000045339E-2</v>
      </c>
      <c r="L102" s="269">
        <f t="shared" si="8"/>
        <v>1.9999999999959793E-2</v>
      </c>
      <c r="M102" s="269">
        <f t="shared" si="8"/>
        <v>2.0000000000036908E-2</v>
      </c>
      <c r="N102" s="269">
        <f t="shared" si="8"/>
        <v>2.0000000000032096E-2</v>
      </c>
      <c r="O102" s="269">
        <f t="shared" si="8"/>
        <v>2.000000000003211E-2</v>
      </c>
      <c r="P102" s="269">
        <f t="shared" si="8"/>
        <v>2.0000000000021154E-2</v>
      </c>
      <c r="Q102" s="269">
        <f t="shared" si="8"/>
        <v>2.0000000000024391E-2</v>
      </c>
      <c r="R102" s="269">
        <f t="shared" si="8"/>
        <v>2.0000000000019363E-2</v>
      </c>
      <c r="S102" s="269">
        <f t="shared" si="8"/>
        <v>2.0000000000008143E-2</v>
      </c>
      <c r="T102" s="269">
        <f t="shared" si="8"/>
        <v>2.0000000000013635E-2</v>
      </c>
      <c r="U102" s="269">
        <f t="shared" si="8"/>
        <v>2.0000000000029945E-2</v>
      </c>
      <c r="V102" s="269">
        <f t="shared" si="8"/>
        <v>2.00000000000293E-2</v>
      </c>
      <c r="W102" s="269">
        <f t="shared" si="8"/>
        <v>2.0000000000032207E-2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1.2872379279804034E-2</v>
      </c>
      <c r="C103" s="270">
        <f t="shared" si="9"/>
        <v>1.2579914809898915E-2</v>
      </c>
      <c r="D103" s="270">
        <f t="shared" si="9"/>
        <v>1.191343116377779E-2</v>
      </c>
      <c r="E103" s="270">
        <f t="shared" si="9"/>
        <v>1.3196902330915788E-2</v>
      </c>
      <c r="F103" s="270">
        <f t="shared" si="9"/>
        <v>1.2089818300636787E-2</v>
      </c>
      <c r="G103" s="270">
        <f t="shared" si="9"/>
        <v>1.1944842296581196E-2</v>
      </c>
      <c r="H103" s="270">
        <f t="shared" si="9"/>
        <v>1.3085673208401491E-2</v>
      </c>
      <c r="I103" s="270">
        <f t="shared" si="9"/>
        <v>1.3515363097555976E-2</v>
      </c>
      <c r="J103" s="270">
        <f t="shared" si="9"/>
        <v>1.3510072551431026E-2</v>
      </c>
      <c r="K103" s="270">
        <f t="shared" si="9"/>
        <v>1.2122816922291875E-2</v>
      </c>
      <c r="L103" s="270">
        <f t="shared" si="9"/>
        <v>1.2062024274101546E-2</v>
      </c>
      <c r="M103" s="270">
        <f t="shared" si="9"/>
        <v>1.2092994996536694E-2</v>
      </c>
      <c r="N103" s="270">
        <f t="shared" si="9"/>
        <v>1.2621407487388386E-2</v>
      </c>
      <c r="O103" s="270">
        <f t="shared" si="9"/>
        <v>1.2700417797551506E-2</v>
      </c>
      <c r="P103" s="270">
        <f t="shared" si="9"/>
        <v>1.3402407239221524E-2</v>
      </c>
      <c r="Q103" s="270">
        <f t="shared" si="9"/>
        <v>1.3324956004866131E-2</v>
      </c>
      <c r="R103" s="270">
        <f t="shared" si="9"/>
        <v>1.3958137625806236E-2</v>
      </c>
      <c r="S103" s="270">
        <f t="shared" si="9"/>
        <v>1.5049509780074941E-2</v>
      </c>
      <c r="T103" s="270">
        <f t="shared" si="9"/>
        <v>1.3877349080791027E-2</v>
      </c>
      <c r="U103" s="270">
        <f t="shared" si="9"/>
        <v>1.2554232717590239E-2</v>
      </c>
      <c r="V103" s="270">
        <f t="shared" si="9"/>
        <v>1.2584844764689318E-2</v>
      </c>
      <c r="W103" s="270">
        <f t="shared" si="9"/>
        <v>1.3117139898487538E-2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1.1187218523768916E-2</v>
      </c>
      <c r="C104" s="271">
        <f t="shared" si="10"/>
        <v>1.3897327958275018E-2</v>
      </c>
      <c r="D104" s="271">
        <f t="shared" si="10"/>
        <v>1.6539130834283294E-2</v>
      </c>
      <c r="E104" s="271">
        <f t="shared" si="10"/>
        <v>1.6378350844971877E-2</v>
      </c>
      <c r="F104" s="271">
        <f t="shared" si="10"/>
        <v>2.5454504969012148E-2</v>
      </c>
      <c r="G104" s="271">
        <f t="shared" si="10"/>
        <v>2.9252132770538616E-2</v>
      </c>
      <c r="H104" s="271">
        <f t="shared" si="10"/>
        <v>3.8555813210167801E-2</v>
      </c>
      <c r="I104" s="271">
        <f t="shared" si="10"/>
        <v>3.9705543359867077E-2</v>
      </c>
      <c r="J104" s="271">
        <f t="shared" si="10"/>
        <v>3.9731982917545074E-2</v>
      </c>
      <c r="K104" s="271">
        <f t="shared" si="10"/>
        <v>3.203691985440428E-2</v>
      </c>
      <c r="L104" s="271">
        <f t="shared" si="10"/>
        <v>3.1459839253905782E-2</v>
      </c>
      <c r="M104" s="271">
        <f t="shared" si="10"/>
        <v>3.1786796606546763E-2</v>
      </c>
      <c r="N104" s="271">
        <f t="shared" si="10"/>
        <v>3.5659018928345249E-2</v>
      </c>
      <c r="O104" s="271">
        <f t="shared" si="10"/>
        <v>3.6240468062883717E-2</v>
      </c>
      <c r="P104" s="271">
        <f t="shared" si="10"/>
        <v>3.9304955287303413E-2</v>
      </c>
      <c r="Q104" s="271">
        <f t="shared" si="10"/>
        <v>3.8891583828534554E-2</v>
      </c>
      <c r="R104" s="271">
        <f t="shared" si="10"/>
        <v>4.2537497919644923E-2</v>
      </c>
      <c r="S104" s="271">
        <f t="shared" si="10"/>
        <v>4.5240784966216127E-2</v>
      </c>
      <c r="T104" s="271">
        <f t="shared" si="10"/>
        <v>4.1323407657129885E-2</v>
      </c>
      <c r="U104" s="271">
        <f t="shared" si="10"/>
        <v>3.5441933867330369E-2</v>
      </c>
      <c r="V104" s="271">
        <f t="shared" si="10"/>
        <v>3.5637703259044612E-2</v>
      </c>
      <c r="W104" s="271">
        <f t="shared" si="10"/>
        <v>3.7965517691726111E-2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0.87907991658851425</v>
      </c>
      <c r="C105" s="271">
        <f t="shared" si="11"/>
        <v>0.87063980621372938</v>
      </c>
      <c r="D105" s="271">
        <f t="shared" si="11"/>
        <v>0.862793813925958</v>
      </c>
      <c r="E105" s="271">
        <f t="shared" si="11"/>
        <v>0.86202841161331634</v>
      </c>
      <c r="F105" s="271">
        <f t="shared" si="11"/>
        <v>0.83389011013264769</v>
      </c>
      <c r="G105" s="271">
        <f t="shared" si="11"/>
        <v>0.82179828544282729</v>
      </c>
      <c r="H105" s="271">
        <f t="shared" si="11"/>
        <v>0.79067892866991363</v>
      </c>
      <c r="I105" s="271">
        <f t="shared" si="11"/>
        <v>0.78654455274279189</v>
      </c>
      <c r="J105" s="271">
        <f t="shared" si="11"/>
        <v>0.7864646491585785</v>
      </c>
      <c r="K105" s="271">
        <f t="shared" si="11"/>
        <v>0.81264710799113138</v>
      </c>
      <c r="L105" s="271">
        <f t="shared" si="11"/>
        <v>0.81456738257456918</v>
      </c>
      <c r="M105" s="271">
        <f t="shared" si="11"/>
        <v>0.81348288260445756</v>
      </c>
      <c r="N105" s="271">
        <f t="shared" si="11"/>
        <v>0.80047730929893945</v>
      </c>
      <c r="O105" s="271">
        <f t="shared" si="11"/>
        <v>0.79852474066637469</v>
      </c>
      <c r="P105" s="271">
        <f t="shared" si="11"/>
        <v>0.78794829239050279</v>
      </c>
      <c r="Q105" s="271">
        <f t="shared" si="11"/>
        <v>0.78935771832532375</v>
      </c>
      <c r="R105" s="271">
        <f t="shared" si="11"/>
        <v>0.77697659129971297</v>
      </c>
      <c r="S105" s="271">
        <f t="shared" si="11"/>
        <v>0.76717462755097754</v>
      </c>
      <c r="T105" s="271">
        <f t="shared" si="11"/>
        <v>0.78096944846840832</v>
      </c>
      <c r="U105" s="271">
        <f t="shared" si="11"/>
        <v>0.80124398037645994</v>
      </c>
      <c r="V105" s="271">
        <f t="shared" si="11"/>
        <v>0.80058255584495075</v>
      </c>
      <c r="W105" s="271">
        <f t="shared" si="11"/>
        <v>0.792549525316946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0.78585309555710703</v>
      </c>
      <c r="C106" s="320">
        <f t="shared" si="12"/>
        <v>0.75482873989477139</v>
      </c>
      <c r="D106" s="320">
        <f t="shared" si="12"/>
        <v>0.72496772364026429</v>
      </c>
      <c r="E106" s="320">
        <f t="shared" si="12"/>
        <v>0.72554215457188476</v>
      </c>
      <c r="F106" s="320">
        <f t="shared" si="12"/>
        <v>0.62176923539088058</v>
      </c>
      <c r="G106" s="320">
        <f t="shared" si="12"/>
        <v>0.57803051235500658</v>
      </c>
      <c r="H106" s="320">
        <f t="shared" si="12"/>
        <v>0.46938048525184989</v>
      </c>
      <c r="I106" s="320">
        <f t="shared" si="12"/>
        <v>0.45566502474390114</v>
      </c>
      <c r="J106" s="320">
        <f t="shared" si="12"/>
        <v>0.45536479151237108</v>
      </c>
      <c r="K106" s="320">
        <f t="shared" si="12"/>
        <v>0.54567277587109697</v>
      </c>
      <c r="L106" s="320">
        <f t="shared" si="12"/>
        <v>0.55240205545868881</v>
      </c>
      <c r="M106" s="320">
        <f t="shared" si="12"/>
        <v>0.54859291088323558</v>
      </c>
      <c r="N106" s="320">
        <f t="shared" si="12"/>
        <v>0.50331881822939695</v>
      </c>
      <c r="O106" s="320">
        <f t="shared" si="12"/>
        <v>0.49652084014234499</v>
      </c>
      <c r="P106" s="320">
        <f t="shared" si="12"/>
        <v>0.4604069983296426</v>
      </c>
      <c r="Q106" s="320">
        <f t="shared" si="12"/>
        <v>0.46526118642087061</v>
      </c>
      <c r="R106" s="320">
        <f t="shared" si="12"/>
        <v>0.42249744196934036</v>
      </c>
      <c r="S106" s="320">
        <f t="shared" si="12"/>
        <v>0.39016808616584486</v>
      </c>
      <c r="T106" s="320">
        <f t="shared" si="12"/>
        <v>0.43660771799232739</v>
      </c>
      <c r="U106" s="320">
        <f t="shared" si="12"/>
        <v>0.50589453148204155</v>
      </c>
      <c r="V106" s="320">
        <f t="shared" si="12"/>
        <v>0.50360169535291366</v>
      </c>
      <c r="W106" s="320">
        <f t="shared" si="12"/>
        <v>0.47617021121922959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9.3226821031407281E-2</v>
      </c>
      <c r="C107" s="320">
        <f t="shared" si="13"/>
        <v>0.11581106631895796</v>
      </c>
      <c r="D107" s="320">
        <f t="shared" si="13"/>
        <v>0.13782609028569354</v>
      </c>
      <c r="E107" s="320">
        <f t="shared" si="13"/>
        <v>0.13648625704143169</v>
      </c>
      <c r="F107" s="320">
        <f t="shared" si="13"/>
        <v>0.21212087474176705</v>
      </c>
      <c r="G107" s="320">
        <f t="shared" si="13"/>
        <v>0.24376777308782083</v>
      </c>
      <c r="H107" s="320">
        <f t="shared" si="13"/>
        <v>0.32129844341806379</v>
      </c>
      <c r="I107" s="320">
        <f t="shared" si="13"/>
        <v>0.33087952799889075</v>
      </c>
      <c r="J107" s="320">
        <f t="shared" si="13"/>
        <v>0.33109985764620753</v>
      </c>
      <c r="K107" s="320">
        <f t="shared" si="13"/>
        <v>0.26697433212003446</v>
      </c>
      <c r="L107" s="320">
        <f t="shared" si="13"/>
        <v>0.26216532711588036</v>
      </c>
      <c r="M107" s="320">
        <f t="shared" si="13"/>
        <v>0.26488997172122192</v>
      </c>
      <c r="N107" s="320">
        <f t="shared" si="13"/>
        <v>0.29715849106954262</v>
      </c>
      <c r="O107" s="320">
        <f t="shared" si="13"/>
        <v>0.3020039005240297</v>
      </c>
      <c r="P107" s="320">
        <f t="shared" si="13"/>
        <v>0.32754129406086019</v>
      </c>
      <c r="Q107" s="320">
        <f t="shared" si="13"/>
        <v>0.32409653190445326</v>
      </c>
      <c r="R107" s="320">
        <f t="shared" si="13"/>
        <v>0.35447914933037261</v>
      </c>
      <c r="S107" s="320">
        <f t="shared" si="13"/>
        <v>0.37700654138513268</v>
      </c>
      <c r="T107" s="320">
        <f t="shared" si="13"/>
        <v>0.34436173047608087</v>
      </c>
      <c r="U107" s="320">
        <f t="shared" si="13"/>
        <v>0.29534944889441833</v>
      </c>
      <c r="V107" s="320">
        <f t="shared" si="13"/>
        <v>0.29698086049203709</v>
      </c>
      <c r="W107" s="320">
        <f t="shared" si="13"/>
        <v>0.31637931409771636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2.4860485608375275E-2</v>
      </c>
      <c r="C108" s="321">
        <f t="shared" si="14"/>
        <v>3.088295101838881E-2</v>
      </c>
      <c r="D108" s="321">
        <f t="shared" si="14"/>
        <v>3.675362407618496E-2</v>
      </c>
      <c r="E108" s="321">
        <f t="shared" si="14"/>
        <v>3.6396335211048472E-2</v>
      </c>
      <c r="F108" s="321">
        <f t="shared" si="14"/>
        <v>5.656556659780456E-2</v>
      </c>
      <c r="G108" s="321">
        <f t="shared" si="14"/>
        <v>6.5004739490085617E-2</v>
      </c>
      <c r="H108" s="321">
        <f t="shared" si="14"/>
        <v>8.5679584911483697E-2</v>
      </c>
      <c r="I108" s="321">
        <f t="shared" si="14"/>
        <v>8.8234540799704275E-2</v>
      </c>
      <c r="J108" s="321">
        <f t="shared" si="14"/>
        <v>8.8293295372322084E-2</v>
      </c>
      <c r="K108" s="321">
        <f t="shared" si="14"/>
        <v>7.1193155232009253E-2</v>
      </c>
      <c r="L108" s="321">
        <f t="shared" si="14"/>
        <v>6.9910753897568151E-2</v>
      </c>
      <c r="M108" s="321">
        <f t="shared" si="14"/>
        <v>7.0637325792325914E-2</v>
      </c>
      <c r="N108" s="321">
        <f t="shared" si="14"/>
        <v>7.9242264285211375E-2</v>
      </c>
      <c r="O108" s="321">
        <f t="shared" si="14"/>
        <v>8.0534373473074627E-2</v>
      </c>
      <c r="P108" s="321">
        <f t="shared" si="14"/>
        <v>8.7344345082896138E-2</v>
      </c>
      <c r="Q108" s="321">
        <f t="shared" si="14"/>
        <v>8.6425741841187564E-2</v>
      </c>
      <c r="R108" s="321">
        <f t="shared" si="14"/>
        <v>9.4527773154766112E-2</v>
      </c>
      <c r="S108" s="321">
        <f t="shared" si="14"/>
        <v>0.10053507770270212</v>
      </c>
      <c r="T108" s="321">
        <f t="shared" si="14"/>
        <v>9.1829794793621619E-2</v>
      </c>
      <c r="U108" s="321">
        <f t="shared" si="14"/>
        <v>7.8759853038511629E-2</v>
      </c>
      <c r="V108" s="321">
        <f t="shared" si="14"/>
        <v>7.9194896131209946E-2</v>
      </c>
      <c r="W108" s="321">
        <f t="shared" si="14"/>
        <v>8.4367817092724409E-2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1.0000000000000002</v>
      </c>
      <c r="D110" s="234">
        <f t="shared" si="15"/>
        <v>0.99999999999999989</v>
      </c>
      <c r="E110" s="234">
        <f t="shared" si="15"/>
        <v>0.99999999999999989</v>
      </c>
      <c r="F110" s="234">
        <f t="shared" si="15"/>
        <v>0.99999999999999978</v>
      </c>
      <c r="G110" s="234">
        <f t="shared" si="15"/>
        <v>1.0000000000000002</v>
      </c>
      <c r="H110" s="234">
        <f t="shared" si="15"/>
        <v>1.0000000000000002</v>
      </c>
      <c r="I110" s="234">
        <f t="shared" si="15"/>
        <v>1</v>
      </c>
      <c r="J110" s="234">
        <f t="shared" si="15"/>
        <v>1.0000000000000002</v>
      </c>
      <c r="K110" s="234">
        <f t="shared" si="15"/>
        <v>1</v>
      </c>
      <c r="L110" s="234">
        <f t="shared" si="15"/>
        <v>1.0000000000000004</v>
      </c>
      <c r="M110" s="234">
        <f t="shared" si="15"/>
        <v>1</v>
      </c>
      <c r="N110" s="234">
        <f t="shared" si="15"/>
        <v>1</v>
      </c>
      <c r="O110" s="234">
        <f t="shared" si="15"/>
        <v>0.99999999999999989</v>
      </c>
      <c r="P110" s="234">
        <f t="shared" si="15"/>
        <v>1.0000000000000002</v>
      </c>
      <c r="Q110" s="234">
        <f t="shared" si="15"/>
        <v>1.0000000000000002</v>
      </c>
      <c r="R110" s="234">
        <f t="shared" si="15"/>
        <v>0.99999999999999978</v>
      </c>
      <c r="S110" s="234">
        <f t="shared" si="15"/>
        <v>1</v>
      </c>
      <c r="T110" s="234">
        <f t="shared" si="15"/>
        <v>1</v>
      </c>
      <c r="U110" s="234">
        <f t="shared" si="15"/>
        <v>0.99999999999999944</v>
      </c>
      <c r="V110" s="234">
        <f t="shared" si="15"/>
        <v>1.0000000000000002</v>
      </c>
      <c r="W110" s="234">
        <f t="shared" si="15"/>
        <v>0.99999999999999989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5.2781221196717965E-3</v>
      </c>
      <c r="C111" s="301">
        <f t="shared" si="16"/>
        <v>5.2781221196841659E-3</v>
      </c>
      <c r="D111" s="301">
        <f t="shared" si="16"/>
        <v>5.2781221196951571E-3</v>
      </c>
      <c r="E111" s="301">
        <f t="shared" si="16"/>
        <v>5.2781221196840991E-3</v>
      </c>
      <c r="F111" s="301">
        <f t="shared" si="16"/>
        <v>5.2781221196657986E-3</v>
      </c>
      <c r="G111" s="301">
        <f t="shared" si="16"/>
        <v>5.2781221196496596E-3</v>
      </c>
      <c r="H111" s="301">
        <f t="shared" si="16"/>
        <v>5.2781221198404905E-3</v>
      </c>
      <c r="I111" s="301">
        <f t="shared" si="16"/>
        <v>5.2781221198281271E-3</v>
      </c>
      <c r="J111" s="301">
        <f t="shared" si="16"/>
        <v>5.278122119842632E-3</v>
      </c>
      <c r="K111" s="301">
        <f t="shared" si="16"/>
        <v>5.2781221198230487E-3</v>
      </c>
      <c r="L111" s="301">
        <f t="shared" si="16"/>
        <v>5.2781221196911126E-3</v>
      </c>
      <c r="M111" s="301">
        <f t="shared" si="16"/>
        <v>5.2781221198117323E-3</v>
      </c>
      <c r="N111" s="301">
        <f t="shared" si="16"/>
        <v>5.2781221198185384E-3</v>
      </c>
      <c r="O111" s="301">
        <f t="shared" si="16"/>
        <v>5.2781221198197111E-3</v>
      </c>
      <c r="P111" s="301">
        <f t="shared" si="16"/>
        <v>5.2781221198099099E-3</v>
      </c>
      <c r="Q111" s="301">
        <f t="shared" si="16"/>
        <v>5.2781221198122275E-3</v>
      </c>
      <c r="R111" s="301">
        <f t="shared" si="16"/>
        <v>5.2781221198347659E-3</v>
      </c>
      <c r="S111" s="301">
        <f t="shared" si="16"/>
        <v>5.2781221198166233E-3</v>
      </c>
      <c r="T111" s="301">
        <f t="shared" si="16"/>
        <v>5.2781221197990193E-3</v>
      </c>
      <c r="U111" s="301">
        <f t="shared" si="16"/>
        <v>5.2781221198130923E-3</v>
      </c>
      <c r="V111" s="301">
        <f t="shared" si="16"/>
        <v>5.2781221198146674E-3</v>
      </c>
      <c r="W111" s="301">
        <f t="shared" si="16"/>
        <v>5.2781221198266127E-3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7.4900519067537972E-3</v>
      </c>
      <c r="C112" s="235">
        <f t="shared" si="17"/>
        <v>7.4900519067713552E-3</v>
      </c>
      <c r="D112" s="235">
        <f t="shared" si="17"/>
        <v>7.4900519067869487E-3</v>
      </c>
      <c r="E112" s="235">
        <f t="shared" si="17"/>
        <v>7.4900519067712572E-3</v>
      </c>
      <c r="F112" s="235">
        <f t="shared" si="17"/>
        <v>7.4900519067452875E-3</v>
      </c>
      <c r="G112" s="235">
        <f t="shared" si="17"/>
        <v>7.4900519067223848E-3</v>
      </c>
      <c r="H112" s="235">
        <f t="shared" si="17"/>
        <v>7.4900519069931925E-3</v>
      </c>
      <c r="I112" s="235">
        <f t="shared" si="17"/>
        <v>7.4900519069756432E-3</v>
      </c>
      <c r="J112" s="235">
        <f t="shared" si="17"/>
        <v>7.4900519069962292E-3</v>
      </c>
      <c r="K112" s="235">
        <f t="shared" si="17"/>
        <v>7.490051906968438E-3</v>
      </c>
      <c r="L112" s="235">
        <f t="shared" si="17"/>
        <v>7.4900519067812102E-3</v>
      </c>
      <c r="M112" s="235">
        <f t="shared" si="17"/>
        <v>7.4900519069523806E-3</v>
      </c>
      <c r="N112" s="235">
        <f t="shared" si="17"/>
        <v>7.4900519069620352E-3</v>
      </c>
      <c r="O112" s="235">
        <f t="shared" si="17"/>
        <v>7.490051906963704E-3</v>
      </c>
      <c r="P112" s="235">
        <f t="shared" si="17"/>
        <v>7.4900519069497889E-3</v>
      </c>
      <c r="Q112" s="235">
        <f t="shared" si="17"/>
        <v>7.4900519069530814E-3</v>
      </c>
      <c r="R112" s="235">
        <f t="shared" si="17"/>
        <v>7.4900519069850662E-3</v>
      </c>
      <c r="S112" s="235">
        <f t="shared" si="17"/>
        <v>7.4900519069593177E-3</v>
      </c>
      <c r="T112" s="235">
        <f t="shared" si="17"/>
        <v>7.490051906934336E-3</v>
      </c>
      <c r="U112" s="235">
        <f t="shared" si="17"/>
        <v>7.4900519069543113E-3</v>
      </c>
      <c r="V112" s="235">
        <f t="shared" si="17"/>
        <v>7.4900519069565448E-3</v>
      </c>
      <c r="W112" s="235">
        <f t="shared" si="17"/>
        <v>7.4900519069734956E-3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2.6652580693751881E-2</v>
      </c>
      <c r="C113" s="235">
        <f t="shared" si="18"/>
        <v>2.6652580693814345E-2</v>
      </c>
      <c r="D113" s="235">
        <f t="shared" si="18"/>
        <v>2.6652580693869846E-2</v>
      </c>
      <c r="E113" s="235">
        <f t="shared" si="18"/>
        <v>2.6652580693813994E-2</v>
      </c>
      <c r="F113" s="235">
        <f t="shared" si="18"/>
        <v>2.6652580693721593E-2</v>
      </c>
      <c r="G113" s="235">
        <f t="shared" si="18"/>
        <v>2.6652580693640095E-2</v>
      </c>
      <c r="H113" s="235">
        <f t="shared" si="18"/>
        <v>2.6652580694603731E-2</v>
      </c>
      <c r="I113" s="235">
        <f t="shared" si="18"/>
        <v>2.6652580694541291E-2</v>
      </c>
      <c r="J113" s="235">
        <f t="shared" si="18"/>
        <v>2.6652580694614531E-2</v>
      </c>
      <c r="K113" s="235">
        <f t="shared" si="18"/>
        <v>2.6652580694515655E-2</v>
      </c>
      <c r="L113" s="235">
        <f t="shared" si="18"/>
        <v>2.6652580693849414E-2</v>
      </c>
      <c r="M113" s="235">
        <f t="shared" si="18"/>
        <v>2.665258069445851E-2</v>
      </c>
      <c r="N113" s="235">
        <f t="shared" si="18"/>
        <v>2.6652580694492865E-2</v>
      </c>
      <c r="O113" s="235">
        <f t="shared" si="18"/>
        <v>2.6652580694498808E-2</v>
      </c>
      <c r="P113" s="235">
        <f t="shared" si="18"/>
        <v>2.6652580694449295E-2</v>
      </c>
      <c r="Q113" s="235">
        <f t="shared" si="18"/>
        <v>2.6652580694460998E-2</v>
      </c>
      <c r="R113" s="235">
        <f t="shared" si="18"/>
        <v>2.6652580694574823E-2</v>
      </c>
      <c r="S113" s="235">
        <f t="shared" si="18"/>
        <v>2.6652580694483195E-2</v>
      </c>
      <c r="T113" s="235">
        <f t="shared" si="18"/>
        <v>2.6652580694394305E-2</v>
      </c>
      <c r="U113" s="235">
        <f t="shared" si="18"/>
        <v>2.6652580694465369E-2</v>
      </c>
      <c r="V113" s="235">
        <f t="shared" si="18"/>
        <v>2.6652580694473328E-2</v>
      </c>
      <c r="W113" s="235">
        <f t="shared" si="18"/>
        <v>2.6652580694533645E-2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2.1112488478687186E-2</v>
      </c>
      <c r="C114" s="235">
        <f t="shared" si="19"/>
        <v>2.1112488478736671E-2</v>
      </c>
      <c r="D114" s="235">
        <f t="shared" si="19"/>
        <v>2.1112488478780625E-2</v>
      </c>
      <c r="E114" s="235">
        <f t="shared" si="19"/>
        <v>2.1112488478736393E-2</v>
      </c>
      <c r="F114" s="235">
        <f t="shared" si="19"/>
        <v>2.1112488478663191E-2</v>
      </c>
      <c r="G114" s="235">
        <f t="shared" si="19"/>
        <v>2.1112488478598635E-2</v>
      </c>
      <c r="H114" s="235">
        <f t="shared" si="19"/>
        <v>2.1112488479361959E-2</v>
      </c>
      <c r="I114" s="235">
        <f t="shared" si="19"/>
        <v>2.1112488479312498E-2</v>
      </c>
      <c r="J114" s="235">
        <f t="shared" si="19"/>
        <v>2.1112488479370521E-2</v>
      </c>
      <c r="K114" s="235">
        <f t="shared" si="19"/>
        <v>2.1112488479292188E-2</v>
      </c>
      <c r="L114" s="235">
        <f t="shared" si="19"/>
        <v>2.1112488478764454E-2</v>
      </c>
      <c r="M114" s="235">
        <f t="shared" si="19"/>
        <v>2.1112488479246929E-2</v>
      </c>
      <c r="N114" s="235">
        <f t="shared" si="19"/>
        <v>2.1112488479274143E-2</v>
      </c>
      <c r="O114" s="235">
        <f t="shared" si="19"/>
        <v>2.1112488479278841E-2</v>
      </c>
      <c r="P114" s="235">
        <f t="shared" si="19"/>
        <v>2.1112488479239629E-2</v>
      </c>
      <c r="Q114" s="235">
        <f t="shared" si="19"/>
        <v>2.1112488479248914E-2</v>
      </c>
      <c r="R114" s="235">
        <f t="shared" si="19"/>
        <v>2.111248847933906E-2</v>
      </c>
      <c r="S114" s="235">
        <f t="shared" si="19"/>
        <v>2.1112488479266483E-2</v>
      </c>
      <c r="T114" s="235">
        <f t="shared" si="19"/>
        <v>2.1112488479196074E-2</v>
      </c>
      <c r="U114" s="235">
        <f t="shared" si="19"/>
        <v>2.1112488479252359E-2</v>
      </c>
      <c r="V114" s="235">
        <f t="shared" si="19"/>
        <v>2.1112488479258666E-2</v>
      </c>
      <c r="W114" s="235">
        <f t="shared" si="19"/>
        <v>2.1112488479306451E-2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1.0919356016080977E-2</v>
      </c>
      <c r="C115" s="302">
        <f t="shared" si="20"/>
        <v>1.0973796393055867E-2</v>
      </c>
      <c r="D115" s="302">
        <f t="shared" si="20"/>
        <v>1.0686546970210565E-2</v>
      </c>
      <c r="E115" s="302">
        <f t="shared" si="20"/>
        <v>1.1821877402332525E-2</v>
      </c>
      <c r="F115" s="302">
        <f t="shared" si="20"/>
        <v>1.1999653298714977E-2</v>
      </c>
      <c r="G115" s="302">
        <f t="shared" si="20"/>
        <v>1.2418164121956152E-2</v>
      </c>
      <c r="H115" s="302">
        <f t="shared" si="20"/>
        <v>1.5402160585660032E-2</v>
      </c>
      <c r="I115" s="302">
        <f t="shared" si="20"/>
        <v>1.6173908133324227E-2</v>
      </c>
      <c r="J115" s="302">
        <f t="shared" si="20"/>
        <v>1.6173697928320189E-2</v>
      </c>
      <c r="K115" s="302">
        <f t="shared" si="20"/>
        <v>1.305873564573235E-2</v>
      </c>
      <c r="L115" s="302">
        <f t="shared" si="20"/>
        <v>1.2896540766884993E-2</v>
      </c>
      <c r="M115" s="302">
        <f t="shared" si="20"/>
        <v>1.2984393241803602E-2</v>
      </c>
      <c r="N115" s="302">
        <f t="shared" si="20"/>
        <v>1.4267970281972256E-2</v>
      </c>
      <c r="O115" s="302">
        <f t="shared" si="20"/>
        <v>1.4472136404697061E-2</v>
      </c>
      <c r="P115" s="302">
        <f t="shared" si="20"/>
        <v>1.5946068386173153E-2</v>
      </c>
      <c r="Q115" s="302">
        <f t="shared" si="20"/>
        <v>1.5760200996510799E-2</v>
      </c>
      <c r="R115" s="302">
        <f t="shared" si="20"/>
        <v>1.7416818554446413E-2</v>
      </c>
      <c r="S115" s="302">
        <f t="shared" si="20"/>
        <v>1.9581999666444246E-2</v>
      </c>
      <c r="T115" s="302">
        <f t="shared" si="20"/>
        <v>1.700557264266369E-2</v>
      </c>
      <c r="U115" s="302">
        <f t="shared" si="20"/>
        <v>1.4149906788748971E-2</v>
      </c>
      <c r="V115" s="302">
        <f t="shared" si="20"/>
        <v>1.4222319391872669E-2</v>
      </c>
      <c r="W115" s="302">
        <f t="shared" si="20"/>
        <v>1.5311430517984819E-2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3.8214223122783227E-2</v>
      </c>
      <c r="C116" s="303">
        <f t="shared" si="21"/>
        <v>4.1499289242874202E-2</v>
      </c>
      <c r="D116" s="303">
        <f t="shared" si="21"/>
        <v>4.4893772009481227E-2</v>
      </c>
      <c r="E116" s="303">
        <f t="shared" si="21"/>
        <v>4.4656117089320164E-2</v>
      </c>
      <c r="F116" s="303">
        <f t="shared" si="21"/>
        <v>5.7872763946574916E-2</v>
      </c>
      <c r="G116" s="303">
        <f t="shared" si="21"/>
        <v>6.4284538540696379E-2</v>
      </c>
      <c r="H116" s="303">
        <f t="shared" si="21"/>
        <v>8.2883213430324051E-2</v>
      </c>
      <c r="I116" s="303">
        <f t="shared" si="21"/>
        <v>8.5525335705147087E-2</v>
      </c>
      <c r="J116" s="303">
        <f t="shared" si="21"/>
        <v>8.5587303874115922E-2</v>
      </c>
      <c r="K116" s="303">
        <f t="shared" si="21"/>
        <v>6.9382281212837876E-2</v>
      </c>
      <c r="L116" s="303">
        <f t="shared" si="21"/>
        <v>6.8296236176051198E-2</v>
      </c>
      <c r="M116" s="303">
        <f t="shared" si="21"/>
        <v>6.890962029813745E-2</v>
      </c>
      <c r="N116" s="303">
        <f t="shared" si="21"/>
        <v>7.6587639575510985E-2</v>
      </c>
      <c r="O116" s="303">
        <f t="shared" si="21"/>
        <v>7.7811210557001284E-2</v>
      </c>
      <c r="P116" s="303">
        <f t="shared" si="21"/>
        <v>8.4594375815108105E-2</v>
      </c>
      <c r="Q116" s="303">
        <f t="shared" si="21"/>
        <v>8.3644457099725733E-2</v>
      </c>
      <c r="R116" s="303">
        <f t="shared" si="21"/>
        <v>9.2431720487967606E-2</v>
      </c>
      <c r="S116" s="303">
        <f t="shared" si="21"/>
        <v>9.9593693918233972E-2</v>
      </c>
      <c r="T116" s="303">
        <f t="shared" si="21"/>
        <v>8.9398892989857773E-2</v>
      </c>
      <c r="U116" s="303">
        <f t="shared" si="21"/>
        <v>7.6136311231620526E-2</v>
      </c>
      <c r="V116" s="303">
        <f t="shared" si="21"/>
        <v>7.6543622587090632E-2</v>
      </c>
      <c r="W116" s="303">
        <f t="shared" si="21"/>
        <v>8.1557033082090502E-2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2.5259812821640699E-2</v>
      </c>
      <c r="C117" s="304">
        <f t="shared" si="22"/>
        <v>2.4950438737094141E-2</v>
      </c>
      <c r="D117" s="304">
        <f t="shared" si="22"/>
        <v>2.4641649293259911E-2</v>
      </c>
      <c r="E117" s="304">
        <f t="shared" si="22"/>
        <v>2.4627915819109881E-2</v>
      </c>
      <c r="F117" s="304">
        <f t="shared" si="22"/>
        <v>2.3384533772160612E-2</v>
      </c>
      <c r="G117" s="304">
        <f t="shared" si="22"/>
        <v>2.2770800609003897E-2</v>
      </c>
      <c r="H117" s="304">
        <f t="shared" si="22"/>
        <v>2.0934431315564318E-2</v>
      </c>
      <c r="I117" s="304">
        <f t="shared" si="22"/>
        <v>2.0662530641169304E-2</v>
      </c>
      <c r="J117" s="304">
        <f t="shared" si="22"/>
        <v>2.0656733950147953E-2</v>
      </c>
      <c r="K117" s="304">
        <f t="shared" si="22"/>
        <v>2.2273087959975981E-2</v>
      </c>
      <c r="L117" s="304">
        <f t="shared" si="22"/>
        <v>2.237993828012454E-2</v>
      </c>
      <c r="M117" s="304">
        <f t="shared" si="22"/>
        <v>2.2319709580801036E-2</v>
      </c>
      <c r="N117" s="304">
        <f t="shared" si="22"/>
        <v>2.1559969264359897E-2</v>
      </c>
      <c r="O117" s="304">
        <f t="shared" si="22"/>
        <v>2.1438909071655701E-2</v>
      </c>
      <c r="P117" s="304">
        <f t="shared" si="22"/>
        <v>2.0756938091859894E-2</v>
      </c>
      <c r="Q117" s="304">
        <f t="shared" si="22"/>
        <v>2.0851790522963657E-2</v>
      </c>
      <c r="R117" s="304">
        <f t="shared" si="22"/>
        <v>1.9976343469600068E-2</v>
      </c>
      <c r="S117" s="304">
        <f t="shared" si="22"/>
        <v>1.9236984278607566E-2</v>
      </c>
      <c r="T117" s="304">
        <f t="shared" si="22"/>
        <v>2.0273406004115094E-2</v>
      </c>
      <c r="U117" s="304">
        <f t="shared" si="22"/>
        <v>2.1605979036963915E-2</v>
      </c>
      <c r="V117" s="304">
        <f t="shared" si="22"/>
        <v>2.1565538614512332E-2</v>
      </c>
      <c r="W117" s="304">
        <f t="shared" si="22"/>
        <v>2.1061505009411861E-2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1.2954410301142531E-2</v>
      </c>
      <c r="C118" s="304">
        <f t="shared" si="23"/>
        <v>1.6548850505780064E-2</v>
      </c>
      <c r="D118" s="304">
        <f t="shared" si="23"/>
        <v>2.0252122716221319E-2</v>
      </c>
      <c r="E118" s="304">
        <f t="shared" si="23"/>
        <v>2.0028201270210284E-2</v>
      </c>
      <c r="F118" s="304">
        <f t="shared" si="23"/>
        <v>3.4488230174414304E-2</v>
      </c>
      <c r="G118" s="304">
        <f t="shared" si="23"/>
        <v>4.1513737931692482E-2</v>
      </c>
      <c r="H118" s="304">
        <f t="shared" si="23"/>
        <v>6.194878211475973E-2</v>
      </c>
      <c r="I118" s="304">
        <f t="shared" si="23"/>
        <v>6.4862805063977791E-2</v>
      </c>
      <c r="J118" s="304">
        <f t="shared" si="23"/>
        <v>6.4930569923967965E-2</v>
      </c>
      <c r="K118" s="304">
        <f t="shared" si="23"/>
        <v>4.7109193252861885E-2</v>
      </c>
      <c r="L118" s="304">
        <f t="shared" si="23"/>
        <v>4.5916297895926661E-2</v>
      </c>
      <c r="M118" s="304">
        <f t="shared" si="23"/>
        <v>4.6589910717336411E-2</v>
      </c>
      <c r="N118" s="304">
        <f t="shared" si="23"/>
        <v>5.5027670311151085E-2</v>
      </c>
      <c r="O118" s="304">
        <f t="shared" si="23"/>
        <v>5.6372301485345576E-2</v>
      </c>
      <c r="P118" s="304">
        <f t="shared" si="23"/>
        <v>6.3837437723248208E-2</v>
      </c>
      <c r="Q118" s="304">
        <f t="shared" si="23"/>
        <v>6.279266657676208E-2</v>
      </c>
      <c r="R118" s="304">
        <f t="shared" si="23"/>
        <v>7.2455377018367545E-2</v>
      </c>
      <c r="S118" s="304">
        <f t="shared" si="23"/>
        <v>8.0356709639626406E-2</v>
      </c>
      <c r="T118" s="304">
        <f t="shared" si="23"/>
        <v>6.9125486985742682E-2</v>
      </c>
      <c r="U118" s="304">
        <f t="shared" si="23"/>
        <v>5.4530332194656611E-2</v>
      </c>
      <c r="V118" s="304">
        <f t="shared" si="23"/>
        <v>5.49780839725783E-2</v>
      </c>
      <c r="W118" s="304">
        <f t="shared" si="23"/>
        <v>6.0495528072678641E-2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0.78311086737821523</v>
      </c>
      <c r="C119" s="303">
        <f t="shared" si="24"/>
        <v>0.78085417017687653</v>
      </c>
      <c r="D119" s="303">
        <f t="shared" si="24"/>
        <v>0.77882769988636913</v>
      </c>
      <c r="E119" s="303">
        <f t="shared" si="24"/>
        <v>0.77797809153409958</v>
      </c>
      <c r="F119" s="303">
        <f t="shared" si="24"/>
        <v>0.76893550594505988</v>
      </c>
      <c r="G119" s="303">
        <f t="shared" si="24"/>
        <v>0.7642532865989885</v>
      </c>
      <c r="H119" s="303">
        <f t="shared" si="24"/>
        <v>0.74909790776982677</v>
      </c>
      <c r="I119" s="303">
        <f t="shared" si="24"/>
        <v>0.74663569030790788</v>
      </c>
      <c r="J119" s="303">
        <f t="shared" si="24"/>
        <v>0.74659422076229998</v>
      </c>
      <c r="K119" s="303">
        <f t="shared" si="24"/>
        <v>0.760256966672062</v>
      </c>
      <c r="L119" s="303">
        <f t="shared" si="24"/>
        <v>0.76113123046915965</v>
      </c>
      <c r="M119" s="303">
        <f t="shared" si="24"/>
        <v>0.7606407943179736</v>
      </c>
      <c r="N119" s="303">
        <f t="shared" si="24"/>
        <v>0.75433828910787304</v>
      </c>
      <c r="O119" s="303">
        <f t="shared" si="24"/>
        <v>0.75333426267810488</v>
      </c>
      <c r="P119" s="303">
        <f t="shared" si="24"/>
        <v>0.74746406386795494</v>
      </c>
      <c r="Q119" s="303">
        <f t="shared" si="24"/>
        <v>0.74826786646410148</v>
      </c>
      <c r="R119" s="303">
        <f t="shared" si="24"/>
        <v>0.74088805020435744</v>
      </c>
      <c r="S119" s="303">
        <f t="shared" si="24"/>
        <v>0.73414865283083985</v>
      </c>
      <c r="T119" s="303">
        <f t="shared" si="24"/>
        <v>0.74329240474398506</v>
      </c>
      <c r="U119" s="303">
        <f t="shared" si="24"/>
        <v>0.75474664674095415</v>
      </c>
      <c r="V119" s="303">
        <f t="shared" si="24"/>
        <v>0.7544084642609179</v>
      </c>
      <c r="W119" s="303">
        <f t="shared" si="24"/>
        <v>0.75007006025747758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0.75779438464922089</v>
      </c>
      <c r="C120" s="304">
        <f t="shared" si="25"/>
        <v>0.74851316211282448</v>
      </c>
      <c r="D120" s="304">
        <f t="shared" si="25"/>
        <v>0.73924947879779723</v>
      </c>
      <c r="E120" s="304">
        <f t="shared" si="25"/>
        <v>0.7388374745732964</v>
      </c>
      <c r="F120" s="304">
        <f t="shared" si="25"/>
        <v>0.7015360131648184</v>
      </c>
      <c r="G120" s="304">
        <f t="shared" si="25"/>
        <v>0.68312401827011693</v>
      </c>
      <c r="H120" s="304">
        <f t="shared" si="25"/>
        <v>0.62803293946692929</v>
      </c>
      <c r="I120" s="304">
        <f t="shared" si="25"/>
        <v>0.61987591923507912</v>
      </c>
      <c r="J120" s="304">
        <f t="shared" si="25"/>
        <v>0.61970201850443885</v>
      </c>
      <c r="K120" s="304">
        <f t="shared" si="25"/>
        <v>0.66819263879927948</v>
      </c>
      <c r="L120" s="304">
        <f t="shared" si="25"/>
        <v>0.67139814840373635</v>
      </c>
      <c r="M120" s="304">
        <f t="shared" si="25"/>
        <v>0.66959128742403107</v>
      </c>
      <c r="N120" s="304">
        <f t="shared" si="25"/>
        <v>0.64679907793079727</v>
      </c>
      <c r="O120" s="304">
        <f t="shared" si="25"/>
        <v>0.64316727214967095</v>
      </c>
      <c r="P120" s="304">
        <f t="shared" si="25"/>
        <v>0.62270814275579667</v>
      </c>
      <c r="Q120" s="304">
        <f t="shared" si="25"/>
        <v>0.62555371568890983</v>
      </c>
      <c r="R120" s="304">
        <f t="shared" si="25"/>
        <v>0.5992903040880021</v>
      </c>
      <c r="S120" s="304">
        <f t="shared" si="25"/>
        <v>0.57710952835822726</v>
      </c>
      <c r="T120" s="304">
        <f t="shared" si="25"/>
        <v>0.60820218012345284</v>
      </c>
      <c r="U120" s="304">
        <f t="shared" si="25"/>
        <v>0.64817937110891755</v>
      </c>
      <c r="V120" s="304">
        <f t="shared" si="25"/>
        <v>0.6469661584353702</v>
      </c>
      <c r="W120" s="304">
        <f t="shared" si="25"/>
        <v>0.63184515028235599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2.5316482728994377E-2</v>
      </c>
      <c r="C121" s="304">
        <f t="shared" si="26"/>
        <v>3.234100806405215E-2</v>
      </c>
      <c r="D121" s="304">
        <f t="shared" si="26"/>
        <v>3.9578221088571841E-2</v>
      </c>
      <c r="E121" s="304">
        <f t="shared" si="26"/>
        <v>3.9140616960803114E-2</v>
      </c>
      <c r="F121" s="304">
        <f t="shared" si="26"/>
        <v>6.7399492780241516E-2</v>
      </c>
      <c r="G121" s="304">
        <f t="shared" si="26"/>
        <v>8.1129268328871698E-2</v>
      </c>
      <c r="H121" s="304">
        <f t="shared" si="26"/>
        <v>0.12106496830289756</v>
      </c>
      <c r="I121" s="304">
        <f t="shared" si="26"/>
        <v>0.12675977107282879</v>
      </c>
      <c r="J121" s="304">
        <f t="shared" si="26"/>
        <v>0.12689220225786108</v>
      </c>
      <c r="K121" s="304">
        <f t="shared" si="26"/>
        <v>9.2064327872782459E-2</v>
      </c>
      <c r="L121" s="304">
        <f t="shared" si="26"/>
        <v>8.9733082065423311E-2</v>
      </c>
      <c r="M121" s="304">
        <f t="shared" si="26"/>
        <v>9.1049506893942561E-2</v>
      </c>
      <c r="N121" s="304">
        <f t="shared" si="26"/>
        <v>0.10753921117707578</v>
      </c>
      <c r="O121" s="304">
        <f t="shared" si="26"/>
        <v>0.11016699052843386</v>
      </c>
      <c r="P121" s="304">
        <f t="shared" si="26"/>
        <v>0.12475592111215823</v>
      </c>
      <c r="Q121" s="304">
        <f t="shared" si="26"/>
        <v>0.12271415077519163</v>
      </c>
      <c r="R121" s="304">
        <f t="shared" si="26"/>
        <v>0.14159774611635534</v>
      </c>
      <c r="S121" s="304">
        <f t="shared" si="26"/>
        <v>0.15703912447261265</v>
      </c>
      <c r="T121" s="304">
        <f t="shared" si="26"/>
        <v>0.13509022462053216</v>
      </c>
      <c r="U121" s="304">
        <f t="shared" si="26"/>
        <v>0.10656727563203655</v>
      </c>
      <c r="V121" s="304">
        <f t="shared" si="26"/>
        <v>0.10744230582554774</v>
      </c>
      <c r="W121" s="304">
        <f t="shared" si="26"/>
        <v>0.11822490997512154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0.10722231028405591</v>
      </c>
      <c r="C122" s="303">
        <f t="shared" si="27"/>
        <v>0.10613950098818703</v>
      </c>
      <c r="D122" s="303">
        <f t="shared" si="27"/>
        <v>0.10505873793480636</v>
      </c>
      <c r="E122" s="303">
        <f t="shared" si="27"/>
        <v>0.1050106707752419</v>
      </c>
      <c r="F122" s="303">
        <f t="shared" si="27"/>
        <v>0.10065883361085422</v>
      </c>
      <c r="G122" s="303">
        <f t="shared" si="27"/>
        <v>9.8510767539748231E-2</v>
      </c>
      <c r="H122" s="303">
        <f t="shared" si="27"/>
        <v>9.2083475013389871E-2</v>
      </c>
      <c r="I122" s="303">
        <f t="shared" si="27"/>
        <v>9.1131822652963268E-2</v>
      </c>
      <c r="J122" s="303">
        <f t="shared" si="27"/>
        <v>9.1111534234440253E-2</v>
      </c>
      <c r="K122" s="303">
        <f t="shared" si="27"/>
        <v>9.676877326876851E-2</v>
      </c>
      <c r="L122" s="303">
        <f t="shared" si="27"/>
        <v>9.7142749388818228E-2</v>
      </c>
      <c r="M122" s="303">
        <f t="shared" si="27"/>
        <v>9.6931948941615872E-2</v>
      </c>
      <c r="N122" s="303">
        <f t="shared" si="27"/>
        <v>9.4272857834096141E-2</v>
      </c>
      <c r="O122" s="303">
        <f t="shared" si="27"/>
        <v>9.384914715963566E-2</v>
      </c>
      <c r="P122" s="303">
        <f t="shared" si="27"/>
        <v>9.146224873031536E-2</v>
      </c>
      <c r="Q122" s="303">
        <f t="shared" si="27"/>
        <v>9.1794232239186854E-2</v>
      </c>
      <c r="R122" s="303">
        <f t="shared" si="27"/>
        <v>8.8730167552494618E-2</v>
      </c>
      <c r="S122" s="303">
        <f t="shared" si="27"/>
        <v>8.6142410383956231E-2</v>
      </c>
      <c r="T122" s="303">
        <f t="shared" si="27"/>
        <v>8.9769886423169798E-2</v>
      </c>
      <c r="U122" s="303">
        <f t="shared" si="27"/>
        <v>9.4433892038190803E-2</v>
      </c>
      <c r="V122" s="303">
        <f t="shared" si="27"/>
        <v>9.4292350559615892E-2</v>
      </c>
      <c r="W122" s="303">
        <f t="shared" si="27"/>
        <v>9.2528232941806815E-2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8.8409344875742243E-2</v>
      </c>
      <c r="C123" s="304">
        <f t="shared" si="28"/>
        <v>8.7326535579829279E-2</v>
      </c>
      <c r="D123" s="304">
        <f t="shared" si="28"/>
        <v>8.6245772526409428E-2</v>
      </c>
      <c r="E123" s="304">
        <f t="shared" si="28"/>
        <v>8.6197705366884383E-2</v>
      </c>
      <c r="F123" s="304">
        <f t="shared" si="28"/>
        <v>8.1845868202561914E-2</v>
      </c>
      <c r="G123" s="304">
        <f t="shared" si="28"/>
        <v>7.9697802131513465E-2</v>
      </c>
      <c r="H123" s="304">
        <f t="shared" si="28"/>
        <v>7.3270509604474912E-2</v>
      </c>
      <c r="I123" s="304">
        <f t="shared" si="28"/>
        <v>7.2318857244092385E-2</v>
      </c>
      <c r="J123" s="304">
        <f t="shared" si="28"/>
        <v>7.2298568825517662E-2</v>
      </c>
      <c r="K123" s="304">
        <f t="shared" si="28"/>
        <v>7.7955807859915724E-2</v>
      </c>
      <c r="L123" s="304">
        <f t="shared" si="28"/>
        <v>7.8329783980435719E-2</v>
      </c>
      <c r="M123" s="304">
        <f t="shared" si="28"/>
        <v>7.8118983532803415E-2</v>
      </c>
      <c r="N123" s="304">
        <f t="shared" si="28"/>
        <v>7.5459892425259453E-2</v>
      </c>
      <c r="O123" s="304">
        <f t="shared" si="28"/>
        <v>7.5036181750794767E-2</v>
      </c>
      <c r="P123" s="304">
        <f t="shared" si="28"/>
        <v>7.2649283321509411E-2</v>
      </c>
      <c r="Q123" s="304">
        <f t="shared" si="28"/>
        <v>7.2981266830372635E-2</v>
      </c>
      <c r="R123" s="304">
        <f t="shared" si="28"/>
        <v>6.9917202143600074E-2</v>
      </c>
      <c r="S123" s="304">
        <f t="shared" si="28"/>
        <v>6.7329444975126357E-2</v>
      </c>
      <c r="T123" s="304">
        <f t="shared" si="28"/>
        <v>7.0956921014402666E-2</v>
      </c>
      <c r="U123" s="304">
        <f t="shared" si="28"/>
        <v>7.562092662937353E-2</v>
      </c>
      <c r="V123" s="304">
        <f t="shared" si="28"/>
        <v>7.5479385150792999E-2</v>
      </c>
      <c r="W123" s="304">
        <f t="shared" si="28"/>
        <v>7.3715267532941331E-2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1.8812965408313669E-2</v>
      </c>
      <c r="C124" s="305">
        <f t="shared" si="29"/>
        <v>1.8812965408357762E-2</v>
      </c>
      <c r="D124" s="305">
        <f t="shared" si="29"/>
        <v>1.8812965408396932E-2</v>
      </c>
      <c r="E124" s="305">
        <f t="shared" si="29"/>
        <v>1.8812965408357519E-2</v>
      </c>
      <c r="F124" s="305">
        <f t="shared" si="29"/>
        <v>1.8812965408292297E-2</v>
      </c>
      <c r="G124" s="305">
        <f t="shared" si="29"/>
        <v>1.8812965408234766E-2</v>
      </c>
      <c r="H124" s="305">
        <f t="shared" si="29"/>
        <v>1.8812965408914962E-2</v>
      </c>
      <c r="I124" s="305">
        <f t="shared" si="29"/>
        <v>1.8812965408870883E-2</v>
      </c>
      <c r="J124" s="305">
        <f t="shared" si="29"/>
        <v>1.8812965408922591E-2</v>
      </c>
      <c r="K124" s="305">
        <f t="shared" si="29"/>
        <v>1.8812965408852782E-2</v>
      </c>
      <c r="L124" s="305">
        <f t="shared" si="29"/>
        <v>1.8812965408382523E-2</v>
      </c>
      <c r="M124" s="305">
        <f t="shared" si="29"/>
        <v>1.8812965408812443E-2</v>
      </c>
      <c r="N124" s="305">
        <f t="shared" si="29"/>
        <v>1.8812965408836695E-2</v>
      </c>
      <c r="O124" s="305">
        <f t="shared" si="29"/>
        <v>1.8812965408840893E-2</v>
      </c>
      <c r="P124" s="305">
        <f t="shared" si="29"/>
        <v>1.8812965408805955E-2</v>
      </c>
      <c r="Q124" s="305">
        <f t="shared" si="29"/>
        <v>1.8812965408814213E-2</v>
      </c>
      <c r="R124" s="305">
        <f t="shared" si="29"/>
        <v>1.8812965408894544E-2</v>
      </c>
      <c r="S124" s="305">
        <f t="shared" si="29"/>
        <v>1.8812965408829877E-2</v>
      </c>
      <c r="T124" s="305">
        <f t="shared" si="29"/>
        <v>1.8812965408767136E-2</v>
      </c>
      <c r="U124" s="305">
        <f t="shared" si="29"/>
        <v>1.881296540881729E-2</v>
      </c>
      <c r="V124" s="305">
        <f t="shared" si="29"/>
        <v>1.8812965408822907E-2</v>
      </c>
      <c r="W124" s="305">
        <f t="shared" si="29"/>
        <v>1.8812965408865491E-2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0.99999999999999989</v>
      </c>
      <c r="C126" s="234">
        <f t="shared" si="30"/>
        <v>1.0000000000000002</v>
      </c>
      <c r="D126" s="234">
        <f t="shared" si="30"/>
        <v>0.99999999999999978</v>
      </c>
      <c r="E126" s="234">
        <f t="shared" si="30"/>
        <v>0.99999999999999978</v>
      </c>
      <c r="F126" s="234">
        <f t="shared" si="30"/>
        <v>1</v>
      </c>
      <c r="G126" s="234">
        <f t="shared" si="30"/>
        <v>1.0000000000000002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1.0000000000000002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3.7027758008767765E-2</v>
      </c>
      <c r="C127" s="301">
        <f t="shared" si="31"/>
        <v>3.7027758008704309E-2</v>
      </c>
      <c r="D127" s="301">
        <f t="shared" si="31"/>
        <v>3.7027758008571866E-2</v>
      </c>
      <c r="E127" s="301">
        <f t="shared" si="31"/>
        <v>3.7027758008600628E-2</v>
      </c>
      <c r="F127" s="301">
        <f t="shared" si="31"/>
        <v>3.7027758008873118E-2</v>
      </c>
      <c r="G127" s="301">
        <f t="shared" si="31"/>
        <v>3.702775800909449E-2</v>
      </c>
      <c r="H127" s="301">
        <f t="shared" si="31"/>
        <v>3.7027758006808624E-2</v>
      </c>
      <c r="I127" s="301">
        <f t="shared" si="31"/>
        <v>3.7027758007019872E-2</v>
      </c>
      <c r="J127" s="301">
        <f t="shared" si="31"/>
        <v>3.7027758006919383E-2</v>
      </c>
      <c r="K127" s="301">
        <f t="shared" si="31"/>
        <v>3.7027758007028636E-2</v>
      </c>
      <c r="L127" s="301">
        <f t="shared" si="31"/>
        <v>3.7027758008338914E-2</v>
      </c>
      <c r="M127" s="301">
        <f t="shared" si="31"/>
        <v>3.7027758007131997E-2</v>
      </c>
      <c r="N127" s="301">
        <f t="shared" si="31"/>
        <v>3.7027758007092272E-2</v>
      </c>
      <c r="O127" s="301">
        <f t="shared" si="31"/>
        <v>3.702775800709128E-2</v>
      </c>
      <c r="P127" s="301">
        <f t="shared" si="31"/>
        <v>3.7027758007201331E-2</v>
      </c>
      <c r="Q127" s="301">
        <f t="shared" si="31"/>
        <v>3.7027758007183775E-2</v>
      </c>
      <c r="R127" s="301">
        <f t="shared" si="31"/>
        <v>3.702775800700852E-2</v>
      </c>
      <c r="S127" s="301">
        <f t="shared" si="31"/>
        <v>3.702775800717828E-2</v>
      </c>
      <c r="T127" s="301">
        <f t="shared" si="31"/>
        <v>3.7027758007311604E-2</v>
      </c>
      <c r="U127" s="301">
        <f t="shared" si="31"/>
        <v>3.7027758007146659E-2</v>
      </c>
      <c r="V127" s="301">
        <f t="shared" si="31"/>
        <v>3.7027758007127022E-2</v>
      </c>
      <c r="W127" s="301">
        <f t="shared" si="31"/>
        <v>3.7027758007042458E-2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1.6326910814613967E-2</v>
      </c>
      <c r="C128" s="235">
        <f t="shared" si="32"/>
        <v>1.6326910814585996E-2</v>
      </c>
      <c r="D128" s="235">
        <f t="shared" si="32"/>
        <v>1.6326910814527595E-2</v>
      </c>
      <c r="E128" s="235">
        <f t="shared" si="32"/>
        <v>1.6326910814540265E-2</v>
      </c>
      <c r="F128" s="235">
        <f t="shared" si="32"/>
        <v>1.6326910814660416E-2</v>
      </c>
      <c r="G128" s="235">
        <f t="shared" si="32"/>
        <v>1.6326910814758025E-2</v>
      </c>
      <c r="H128" s="235">
        <f t="shared" si="32"/>
        <v>1.6326910813750102E-2</v>
      </c>
      <c r="I128" s="235">
        <f t="shared" si="32"/>
        <v>1.6326910813843257E-2</v>
      </c>
      <c r="J128" s="235">
        <f t="shared" si="32"/>
        <v>1.6326910813798941E-2</v>
      </c>
      <c r="K128" s="235">
        <f t="shared" si="32"/>
        <v>1.6326910813847122E-2</v>
      </c>
      <c r="L128" s="235">
        <f t="shared" si="32"/>
        <v>1.6326910814424871E-2</v>
      </c>
      <c r="M128" s="235">
        <f t="shared" si="32"/>
        <v>1.6326910813892696E-2</v>
      </c>
      <c r="N128" s="235">
        <f t="shared" si="32"/>
        <v>1.6326910813875189E-2</v>
      </c>
      <c r="O128" s="235">
        <f t="shared" si="32"/>
        <v>1.6326910813874745E-2</v>
      </c>
      <c r="P128" s="235">
        <f t="shared" si="32"/>
        <v>1.6326910813923273E-2</v>
      </c>
      <c r="Q128" s="235">
        <f t="shared" si="32"/>
        <v>1.6326910813915529E-2</v>
      </c>
      <c r="R128" s="235">
        <f t="shared" si="32"/>
        <v>1.632691081383825E-2</v>
      </c>
      <c r="S128" s="235">
        <f t="shared" si="32"/>
        <v>1.6326910813913104E-2</v>
      </c>
      <c r="T128" s="235">
        <f t="shared" si="32"/>
        <v>1.632691081397189E-2</v>
      </c>
      <c r="U128" s="235">
        <f t="shared" si="32"/>
        <v>1.6326910813899163E-2</v>
      </c>
      <c r="V128" s="235">
        <f t="shared" si="32"/>
        <v>1.6326910813890507E-2</v>
      </c>
      <c r="W128" s="235">
        <f t="shared" si="32"/>
        <v>1.6326910813853217E-2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0.12664196862346008</v>
      </c>
      <c r="C129" s="235">
        <f t="shared" si="33"/>
        <v>0.12664196862324317</v>
      </c>
      <c r="D129" s="235">
        <f t="shared" si="33"/>
        <v>0.12664196862279012</v>
      </c>
      <c r="E129" s="235">
        <f t="shared" si="33"/>
        <v>0.1266419686228884</v>
      </c>
      <c r="F129" s="235">
        <f t="shared" si="33"/>
        <v>0.12664196862382046</v>
      </c>
      <c r="G129" s="235">
        <f t="shared" si="33"/>
        <v>0.12664196862457752</v>
      </c>
      <c r="H129" s="235">
        <f t="shared" si="33"/>
        <v>0.12664196861675947</v>
      </c>
      <c r="I129" s="235">
        <f t="shared" si="33"/>
        <v>0.12664196861748198</v>
      </c>
      <c r="J129" s="235">
        <f t="shared" si="33"/>
        <v>0.12664196861713828</v>
      </c>
      <c r="K129" s="235">
        <f t="shared" si="33"/>
        <v>0.12664196861751195</v>
      </c>
      <c r="L129" s="235">
        <f t="shared" si="33"/>
        <v>0.12664196862199337</v>
      </c>
      <c r="M129" s="235">
        <f t="shared" si="33"/>
        <v>0.12664196861786547</v>
      </c>
      <c r="N129" s="235">
        <f t="shared" si="33"/>
        <v>0.12664196861772964</v>
      </c>
      <c r="O129" s="235">
        <f t="shared" si="33"/>
        <v>0.12664196861772625</v>
      </c>
      <c r="P129" s="235">
        <f t="shared" si="33"/>
        <v>0.12664196861810265</v>
      </c>
      <c r="Q129" s="235">
        <f t="shared" si="33"/>
        <v>0.12664196861804258</v>
      </c>
      <c r="R129" s="235">
        <f t="shared" si="33"/>
        <v>0.12664196861744312</v>
      </c>
      <c r="S129" s="235">
        <f t="shared" si="33"/>
        <v>0.12664196861802379</v>
      </c>
      <c r="T129" s="235">
        <f t="shared" si="33"/>
        <v>0.12664196861847976</v>
      </c>
      <c r="U129" s="235">
        <f t="shared" si="33"/>
        <v>0.12664196861791563</v>
      </c>
      <c r="V129" s="235">
        <f t="shared" si="33"/>
        <v>0.12664196861784846</v>
      </c>
      <c r="W129" s="235">
        <f t="shared" si="33"/>
        <v>0.12664196861755928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5.591951767983263E-2</v>
      </c>
      <c r="C130" s="235">
        <f t="shared" si="34"/>
        <v>5.5919517679736817E-2</v>
      </c>
      <c r="D130" s="235">
        <f t="shared" si="34"/>
        <v>5.5919517679536797E-2</v>
      </c>
      <c r="E130" s="235">
        <f t="shared" si="34"/>
        <v>5.59195176795802E-2</v>
      </c>
      <c r="F130" s="235">
        <f t="shared" si="34"/>
        <v>5.5919517679991752E-2</v>
      </c>
      <c r="G130" s="235">
        <f t="shared" si="34"/>
        <v>5.591951768032604E-2</v>
      </c>
      <c r="H130" s="235">
        <f t="shared" si="34"/>
        <v>5.5919517676873927E-2</v>
      </c>
      <c r="I130" s="235">
        <f t="shared" si="34"/>
        <v>5.5919517677192949E-2</v>
      </c>
      <c r="J130" s="235">
        <f t="shared" si="34"/>
        <v>5.5919517677041168E-2</v>
      </c>
      <c r="K130" s="235">
        <f t="shared" si="34"/>
        <v>5.5919517677206196E-2</v>
      </c>
      <c r="L130" s="235">
        <f t="shared" si="34"/>
        <v>5.5919517679184995E-2</v>
      </c>
      <c r="M130" s="235">
        <f t="shared" si="34"/>
        <v>5.5919517677362272E-2</v>
      </c>
      <c r="N130" s="235">
        <f t="shared" si="34"/>
        <v>5.591951767730232E-2</v>
      </c>
      <c r="O130" s="235">
        <f t="shared" si="34"/>
        <v>5.5919517677300787E-2</v>
      </c>
      <c r="P130" s="235">
        <f t="shared" si="34"/>
        <v>5.5919517677467022E-2</v>
      </c>
      <c r="Q130" s="235">
        <f t="shared" si="34"/>
        <v>5.5919517677440495E-2</v>
      </c>
      <c r="R130" s="235">
        <f t="shared" si="34"/>
        <v>5.5919517677175817E-2</v>
      </c>
      <c r="S130" s="235">
        <f t="shared" si="34"/>
        <v>5.5919517677432203E-2</v>
      </c>
      <c r="T130" s="235">
        <f t="shared" si="34"/>
        <v>5.5919517677633528E-2</v>
      </c>
      <c r="U130" s="235">
        <f t="shared" si="34"/>
        <v>5.5919517677384442E-2</v>
      </c>
      <c r="V130" s="235">
        <f t="shared" si="34"/>
        <v>5.5919517677354785E-2</v>
      </c>
      <c r="W130" s="235">
        <f t="shared" si="34"/>
        <v>5.5919517677227089E-2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0.38051258523695752</v>
      </c>
      <c r="C131" s="302">
        <f t="shared" si="35"/>
        <v>0.33492636692576738</v>
      </c>
      <c r="D131" s="302">
        <f t="shared" si="35"/>
        <v>0.29272594955697717</v>
      </c>
      <c r="E131" s="302">
        <f t="shared" si="35"/>
        <v>0.3132131985878564</v>
      </c>
      <c r="F131" s="302">
        <f t="shared" si="35"/>
        <v>0.22198363337685051</v>
      </c>
      <c r="G131" s="302">
        <f t="shared" si="35"/>
        <v>0.19895559685905223</v>
      </c>
      <c r="H131" s="302">
        <f t="shared" si="35"/>
        <v>0.17296778438264401</v>
      </c>
      <c r="I131" s="302">
        <f t="shared" si="35"/>
        <v>0.1733595179533706</v>
      </c>
      <c r="J131" s="302">
        <f t="shared" si="35"/>
        <v>0.17321786674983233</v>
      </c>
      <c r="K131" s="302">
        <f t="shared" si="35"/>
        <v>0.18795656254007989</v>
      </c>
      <c r="L131" s="302">
        <f t="shared" si="35"/>
        <v>0.18982639409092292</v>
      </c>
      <c r="M131" s="302">
        <f t="shared" si="35"/>
        <v>0.18871934904528959</v>
      </c>
      <c r="N131" s="302">
        <f t="shared" si="35"/>
        <v>0.17864983102695223</v>
      </c>
      <c r="O131" s="302">
        <f t="shared" si="35"/>
        <v>0.17729369306980194</v>
      </c>
      <c r="P131" s="302">
        <f t="shared" si="35"/>
        <v>0.17359384141994239</v>
      </c>
      <c r="Q131" s="302">
        <f t="shared" si="35"/>
        <v>0.17423554136080319</v>
      </c>
      <c r="R131" s="302">
        <f t="shared" si="35"/>
        <v>0.16849540304651972</v>
      </c>
      <c r="S131" s="302">
        <f t="shared" si="35"/>
        <v>0.17029762671150844</v>
      </c>
      <c r="T131" s="302">
        <f t="shared" si="35"/>
        <v>0.17155584630036771</v>
      </c>
      <c r="U131" s="302">
        <f t="shared" si="35"/>
        <v>0.17875523730988382</v>
      </c>
      <c r="V131" s="302">
        <f t="shared" si="35"/>
        <v>0.1783347704156435</v>
      </c>
      <c r="W131" s="302">
        <f t="shared" si="35"/>
        <v>0.17536534312829927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0.38357125963636796</v>
      </c>
      <c r="C132" s="237">
        <f t="shared" si="36"/>
        <v>0.42915747794796255</v>
      </c>
      <c r="D132" s="237">
        <f t="shared" si="36"/>
        <v>0.47135789531759631</v>
      </c>
      <c r="E132" s="237">
        <f t="shared" si="36"/>
        <v>0.45087064628653395</v>
      </c>
      <c r="F132" s="237">
        <f t="shared" si="36"/>
        <v>0.54210021149580379</v>
      </c>
      <c r="G132" s="237">
        <f t="shared" si="36"/>
        <v>0.56512824801219197</v>
      </c>
      <c r="H132" s="237">
        <f t="shared" si="36"/>
        <v>0.5911160605031639</v>
      </c>
      <c r="I132" s="237">
        <f t="shared" si="36"/>
        <v>0.59072432693109134</v>
      </c>
      <c r="J132" s="237">
        <f t="shared" si="36"/>
        <v>0.59086597813526986</v>
      </c>
      <c r="K132" s="237">
        <f t="shared" si="36"/>
        <v>0.5761272823443262</v>
      </c>
      <c r="L132" s="237">
        <f t="shared" si="36"/>
        <v>0.57425745078513502</v>
      </c>
      <c r="M132" s="237">
        <f t="shared" si="36"/>
        <v>0.57536449583845806</v>
      </c>
      <c r="N132" s="237">
        <f t="shared" si="36"/>
        <v>0.5854340138570483</v>
      </c>
      <c r="O132" s="237">
        <f t="shared" si="36"/>
        <v>0.58679015181420513</v>
      </c>
      <c r="P132" s="237">
        <f t="shared" si="36"/>
        <v>0.59049000346336333</v>
      </c>
      <c r="Q132" s="237">
        <f t="shared" si="36"/>
        <v>0.58984830352261441</v>
      </c>
      <c r="R132" s="237">
        <f t="shared" si="36"/>
        <v>0.59558844183801463</v>
      </c>
      <c r="S132" s="237">
        <f t="shared" si="36"/>
        <v>0.59378621817194421</v>
      </c>
      <c r="T132" s="237">
        <f t="shared" si="36"/>
        <v>0.59252799858223548</v>
      </c>
      <c r="U132" s="237">
        <f t="shared" si="36"/>
        <v>0.58532860757377037</v>
      </c>
      <c r="V132" s="237">
        <f t="shared" si="36"/>
        <v>0.58574907446813596</v>
      </c>
      <c r="W132" s="237">
        <f t="shared" si="36"/>
        <v>0.58871850175601881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402.10316094307029</v>
      </c>
      <c r="C136" s="322">
        <f t="shared" si="37"/>
        <v>354.05538484866855</v>
      </c>
      <c r="D136" s="322">
        <f t="shared" si="37"/>
        <v>320.04422443312831</v>
      </c>
      <c r="E136" s="322">
        <f t="shared" si="37"/>
        <v>330.4657865560776</v>
      </c>
      <c r="F136" s="322">
        <f t="shared" si="37"/>
        <v>259.29758028055966</v>
      </c>
      <c r="G136" s="322">
        <f t="shared" si="37"/>
        <v>245.19535897808549</v>
      </c>
      <c r="H136" s="322">
        <f t="shared" si="37"/>
        <v>216.84411407762337</v>
      </c>
      <c r="I136" s="322">
        <f t="shared" si="37"/>
        <v>210.68534284639739</v>
      </c>
      <c r="J136" s="322">
        <f t="shared" si="37"/>
        <v>199.39717175344353</v>
      </c>
      <c r="K136" s="322">
        <f t="shared" si="37"/>
        <v>196.3762648412785</v>
      </c>
      <c r="L136" s="322">
        <f t="shared" si="37"/>
        <v>226.33180930418646</v>
      </c>
      <c r="M136" s="322">
        <f t="shared" si="37"/>
        <v>215.79998473771042</v>
      </c>
      <c r="N136" s="322">
        <f t="shared" si="37"/>
        <v>202.06487720591659</v>
      </c>
      <c r="O136" s="322">
        <f t="shared" si="37"/>
        <v>203.18585715408986</v>
      </c>
      <c r="P136" s="322">
        <f t="shared" si="37"/>
        <v>186.69821299110086</v>
      </c>
      <c r="Q136" s="322">
        <f t="shared" si="37"/>
        <v>188.83944088312734</v>
      </c>
      <c r="R136" s="322">
        <f t="shared" si="37"/>
        <v>192.45318684222249</v>
      </c>
      <c r="S136" s="322">
        <f t="shared" si="37"/>
        <v>218.95577688632679</v>
      </c>
      <c r="T136" s="322">
        <f t="shared" si="37"/>
        <v>230.5218671782421</v>
      </c>
      <c r="U136" s="322">
        <f t="shared" si="37"/>
        <v>198.09665700513602</v>
      </c>
      <c r="V136" s="322">
        <f t="shared" si="37"/>
        <v>190.06337178959248</v>
      </c>
      <c r="W136" s="322">
        <f t="shared" si="37"/>
        <v>183.3618863199149</v>
      </c>
      <c r="DA136" s="95"/>
    </row>
    <row r="137" spans="1:105" ht="12" customHeight="1" x14ac:dyDescent="0.25">
      <c r="A137" s="55" t="s">
        <v>92</v>
      </c>
      <c r="B137" s="275">
        <f>IF(B$6=0,0,B$6/PPA!B$10*1000)</f>
        <v>2.0105158047024347</v>
      </c>
      <c r="C137" s="275">
        <f>IF(C$6=0,0,C$6/PPA!C$10*1000)</f>
        <v>1.770276924236158</v>
      </c>
      <c r="D137" s="275">
        <f>IF(D$6=0,0,D$6/PPA!D$10*1000)</f>
        <v>1.6002211221611056</v>
      </c>
      <c r="E137" s="275">
        <f>IF(E$6=0,0,E$6/PPA!E$10*1000)</f>
        <v>1.6523289327745871</v>
      </c>
      <c r="F137" s="275">
        <f>IF(F$6=0,0,F$6/PPA!F$10*1000)</f>
        <v>1.2964879014009698</v>
      </c>
      <c r="G137" s="275">
        <f>IF(G$6=0,0,G$6/PPA!G$10*1000)</f>
        <v>1.2259767948898672</v>
      </c>
      <c r="H137" s="275">
        <f>IF(H$6=0,0,H$6/PPA!H$10*1000)</f>
        <v>1.0842205703886199</v>
      </c>
      <c r="I137" s="275">
        <f>IF(I$6=0,0,I$6/PPA!I$10*1000)</f>
        <v>1.0534267142331721</v>
      </c>
      <c r="J137" s="275">
        <f>IF(J$6=0,0,J$6/PPA!J$10*1000)</f>
        <v>0.99698585876892565</v>
      </c>
      <c r="K137" s="275">
        <f>IF(K$6=0,0,K$6/PPA!K$10*1000)</f>
        <v>0.98188132420861829</v>
      </c>
      <c r="L137" s="275">
        <f>IF(L$6=0,0,L$6/PPA!L$10*1000)</f>
        <v>1.1316590465186576</v>
      </c>
      <c r="M137" s="275">
        <f>IF(M$6=0,0,M$6/PPA!M$10*1000)</f>
        <v>1.0789999236905436</v>
      </c>
      <c r="N137" s="275">
        <f>IF(N$6=0,0,N$6/PPA!N$10*1000)</f>
        <v>1.0103243860312041</v>
      </c>
      <c r="O137" s="275">
        <f>IF(O$6=0,0,O$6/PPA!O$10*1000)</f>
        <v>1.0159292857720801</v>
      </c>
      <c r="P137" s="275">
        <f>IF(P$6=0,0,P$6/PPA!P$10*1000)</f>
        <v>0.93349106495649137</v>
      </c>
      <c r="Q137" s="275">
        <f>IF(Q$6=0,0,Q$6/PPA!Q$10*1000)</f>
        <v>0.94419720441678845</v>
      </c>
      <c r="R137" s="275">
        <f>IF(R$6=0,0,R$6/PPA!R$10*1000)</f>
        <v>0.96226593421204432</v>
      </c>
      <c r="S137" s="275">
        <f>IF(S$6=0,0,S$6/PPA!S$10*1000)</f>
        <v>1.0947788844320789</v>
      </c>
      <c r="T137" s="275">
        <f>IF(T$6=0,0,T$6/PPA!T$10*1000)</f>
        <v>1.152609335891996</v>
      </c>
      <c r="U137" s="275">
        <f>IF(U$6=0,0,U$6/PPA!U$10*1000)</f>
        <v>0.99048328502716299</v>
      </c>
      <c r="V137" s="275">
        <f>IF(V$6=0,0,V$6/PPA!V$10*1000)</f>
        <v>0.95031685894935447</v>
      </c>
      <c r="W137" s="275">
        <f>IF(W$6=0,0,W$6/PPA!W$10*1000)</f>
        <v>0.91680943160105077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2.8147221265834075</v>
      </c>
      <c r="C138" s="276">
        <f>IF(C$7=0,0,C$7/PPA!C$10*1000)</f>
        <v>2.4783876939306224</v>
      </c>
      <c r="D138" s="276">
        <f>IF(D$7=0,0,D$7/PPA!D$10*1000)</f>
        <v>2.2403095710255467</v>
      </c>
      <c r="E138" s="276">
        <f>IF(E$7=0,0,E$7/PPA!E$10*1000)</f>
        <v>2.3132605058844233</v>
      </c>
      <c r="F138" s="276">
        <f>IF(F$7=0,0,F$7/PPA!F$10*1000)</f>
        <v>1.8150830619613574</v>
      </c>
      <c r="G138" s="276">
        <f>IF(G$7=0,0,G$7/PPA!G$10*1000)</f>
        <v>1.7163675128458133</v>
      </c>
      <c r="H138" s="276">
        <f>IF(H$7=0,0,H$7/PPA!H$10*1000)</f>
        <v>1.5179087985440674</v>
      </c>
      <c r="I138" s="276">
        <f>IF(I$7=0,0,I$7/PPA!I$10*1000)</f>
        <v>1.4747973999264399</v>
      </c>
      <c r="J138" s="276">
        <f>IF(J$7=0,0,J$7/PPA!J$10*1000)</f>
        <v>1.3957802022764962</v>
      </c>
      <c r="K138" s="276">
        <f>IF(K$7=0,0,K$7/PPA!K$10*1000)</f>
        <v>1.3746338538920659</v>
      </c>
      <c r="L138" s="276">
        <f>IF(L$7=0,0,L$7/PPA!L$10*1000)</f>
        <v>1.5843226651261202</v>
      </c>
      <c r="M138" s="276">
        <f>IF(M$7=0,0,M$7/PPA!M$10*1000)</f>
        <v>1.5105998931667608</v>
      </c>
      <c r="N138" s="276">
        <f>IF(N$7=0,0,N$7/PPA!N$10*1000)</f>
        <v>1.4144541404436861</v>
      </c>
      <c r="O138" s="276">
        <f>IF(O$7=0,0,O$7/PPA!O$10*1000)</f>
        <v>1.4223010000809126</v>
      </c>
      <c r="P138" s="276">
        <f>IF(P$7=0,0,P$7/PPA!P$10*1000)</f>
        <v>1.3068874909390884</v>
      </c>
      <c r="Q138" s="276">
        <f>IF(Q$7=0,0,Q$7/PPA!Q$10*1000)</f>
        <v>1.3218760861835035</v>
      </c>
      <c r="R138" s="276">
        <f>IF(R$7=0,0,R$7/PPA!R$10*1000)</f>
        <v>1.3471723078968618</v>
      </c>
      <c r="S138" s="276">
        <f>IF(S$7=0,0,S$7/PPA!S$10*1000)</f>
        <v>1.5326904382049105</v>
      </c>
      <c r="T138" s="276">
        <f>IF(T$7=0,0,T$7/PPA!T$10*1000)</f>
        <v>1.6136530702487946</v>
      </c>
      <c r="U138" s="276">
        <f>IF(U$7=0,0,U$7/PPA!U$10*1000)</f>
        <v>1.3866765990380283</v>
      </c>
      <c r="V138" s="276">
        <f>IF(V$7=0,0,V$7/PPA!V$10*1000)</f>
        <v>1.3304436025290964</v>
      </c>
      <c r="W138" s="276">
        <f>IF(W$7=0,0,W$7/PPA!W$10*1000)</f>
        <v>1.2835332042414707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16.084126437619474</v>
      </c>
      <c r="C139" s="276">
        <f>IF(C$8=0,0,C$8/PPA!C$10*1000)</f>
        <v>14.162215393889264</v>
      </c>
      <c r="D139" s="276">
        <f>IF(D$8=0,0,D$8/PPA!D$10*1000)</f>
        <v>12.801768977288843</v>
      </c>
      <c r="E139" s="276">
        <f>IF(E$8=0,0,E$8/PPA!E$10*1000)</f>
        <v>13.218631462196702</v>
      </c>
      <c r="F139" s="276">
        <f>IF(F$8=0,0,F$8/PPA!F$10*1000)</f>
        <v>10.371903211207758</v>
      </c>
      <c r="G139" s="276">
        <f>IF(G$8=0,0,G$8/PPA!G$10*1000)</f>
        <v>9.8078143591189377</v>
      </c>
      <c r="H139" s="276">
        <f>IF(H$8=0,0,H$8/PPA!H$10*1000)</f>
        <v>8.673764563108957</v>
      </c>
      <c r="I139" s="276">
        <f>IF(I$8=0,0,I$8/PPA!I$10*1000)</f>
        <v>8.4274137138653753</v>
      </c>
      <c r="J139" s="276">
        <f>IF(J$8=0,0,J$8/PPA!J$10*1000)</f>
        <v>7.9758868701514052</v>
      </c>
      <c r="K139" s="276">
        <f>IF(K$8=0,0,K$8/PPA!K$10*1000)</f>
        <v>7.8550505936689463</v>
      </c>
      <c r="L139" s="276">
        <f>IF(L$8=0,0,L$8/PPA!L$10*1000)</f>
        <v>9.053272372149257</v>
      </c>
      <c r="M139" s="276">
        <f>IF(M$8=0,0,M$8/PPA!M$10*1000)</f>
        <v>8.6319993895243492</v>
      </c>
      <c r="N139" s="276">
        <f>IF(N$8=0,0,N$8/PPA!N$10*1000)</f>
        <v>8.0825950882496347</v>
      </c>
      <c r="O139" s="276">
        <f>IF(O$8=0,0,O$8/PPA!O$10*1000)</f>
        <v>8.1274342861766389</v>
      </c>
      <c r="P139" s="276">
        <f>IF(P$8=0,0,P$8/PPA!P$10*1000)</f>
        <v>7.4679285196519309</v>
      </c>
      <c r="Q139" s="276">
        <f>IF(Q$8=0,0,Q$8/PPA!Q$10*1000)</f>
        <v>7.5535776353343058</v>
      </c>
      <c r="R139" s="276">
        <f>IF(R$8=0,0,R$8/PPA!R$10*1000)</f>
        <v>7.6981274736963554</v>
      </c>
      <c r="S139" s="276">
        <f>IF(S$8=0,0,S$8/PPA!S$10*1000)</f>
        <v>8.7582310754566315</v>
      </c>
      <c r="T139" s="276">
        <f>IF(T$8=0,0,T$8/PPA!T$10*1000)</f>
        <v>9.2208746871359715</v>
      </c>
      <c r="U139" s="276">
        <f>IF(U$8=0,0,U$8/PPA!U$10*1000)</f>
        <v>7.9238662802173039</v>
      </c>
      <c r="V139" s="276">
        <f>IF(V$8=0,0,V$8/PPA!V$10*1000)</f>
        <v>7.6025348715948375</v>
      </c>
      <c r="W139" s="276">
        <f>IF(W$8=0,0,W$8/PPA!W$10*1000)</f>
        <v>7.334475452808408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8.0420632188097372</v>
      </c>
      <c r="C140" s="276">
        <f>IF(C$9=0,0,C$9/PPA!C$10*1000)</f>
        <v>7.081107696944632</v>
      </c>
      <c r="D140" s="276">
        <f>IF(D$9=0,0,D$9/PPA!D$10*1000)</f>
        <v>6.4008844886444205</v>
      </c>
      <c r="E140" s="276">
        <f>IF(E$9=0,0,E$9/PPA!E$10*1000)</f>
        <v>6.6093157310983521</v>
      </c>
      <c r="F140" s="276">
        <f>IF(F$9=0,0,F$9/PPA!F$10*1000)</f>
        <v>5.1859516056038801</v>
      </c>
      <c r="G140" s="276">
        <f>IF(G$9=0,0,G$9/PPA!G$10*1000)</f>
        <v>4.9039071795594689</v>
      </c>
      <c r="H140" s="276">
        <f>IF(H$9=0,0,H$9/PPA!H$10*1000)</f>
        <v>4.3368822815544794</v>
      </c>
      <c r="I140" s="276">
        <f>IF(I$9=0,0,I$9/PPA!I$10*1000)</f>
        <v>4.2137068569326876</v>
      </c>
      <c r="J140" s="276">
        <f>IF(J$9=0,0,J$9/PPA!J$10*1000)</f>
        <v>3.9879434350757026</v>
      </c>
      <c r="K140" s="276">
        <f>IF(K$9=0,0,K$9/PPA!K$10*1000)</f>
        <v>3.9275252968344732</v>
      </c>
      <c r="L140" s="276">
        <f>IF(L$9=0,0,L$9/PPA!L$10*1000)</f>
        <v>4.5266361860746294</v>
      </c>
      <c r="M140" s="276">
        <f>IF(M$9=0,0,M$9/PPA!M$10*1000)</f>
        <v>4.3159996947621737</v>
      </c>
      <c r="N140" s="276">
        <f>IF(N$9=0,0,N$9/PPA!N$10*1000)</f>
        <v>4.0412975441248173</v>
      </c>
      <c r="O140" s="276">
        <f>IF(O$9=0,0,O$9/PPA!O$10*1000)</f>
        <v>4.0637171430883203</v>
      </c>
      <c r="P140" s="276">
        <f>IF(P$9=0,0,P$9/PPA!P$10*1000)</f>
        <v>3.7339642598259659</v>
      </c>
      <c r="Q140" s="276">
        <f>IF(Q$9=0,0,Q$9/PPA!Q$10*1000)</f>
        <v>3.7767888176671534</v>
      </c>
      <c r="R140" s="276">
        <f>IF(R$9=0,0,R$9/PPA!R$10*1000)</f>
        <v>3.8490637368481768</v>
      </c>
      <c r="S140" s="276">
        <f>IF(S$9=0,0,S$9/PPA!S$10*1000)</f>
        <v>4.3791155377283175</v>
      </c>
      <c r="T140" s="276">
        <f>IF(T$9=0,0,T$9/PPA!T$10*1000)</f>
        <v>4.6104373435679857</v>
      </c>
      <c r="U140" s="276">
        <f>IF(U$9=0,0,U$9/PPA!U$10*1000)</f>
        <v>3.9619331401086519</v>
      </c>
      <c r="V140" s="276">
        <f>IF(V$9=0,0,V$9/PPA!V$10*1000)</f>
        <v>3.8012674357974183</v>
      </c>
      <c r="W140" s="276">
        <f>IF(W$9=0,0,W$9/PPA!W$10*1000)</f>
        <v>3.6672377264042031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5.1760243972672857</v>
      </c>
      <c r="C141" s="277">
        <f>IF(C$10=0,0,C$10/PPA!C$10*1000)</f>
        <v>4.4539865793822262</v>
      </c>
      <c r="D141" s="277">
        <f>IF(D$10=0,0,D$10/PPA!D$10*1000)</f>
        <v>3.8128248371487246</v>
      </c>
      <c r="E141" s="277">
        <f>IF(E$10=0,0,E$10/PPA!E$10*1000)</f>
        <v>4.36112470888982</v>
      </c>
      <c r="F141" s="277">
        <f>IF(F$10=0,0,F$10/PPA!F$10*1000)</f>
        <v>3.134860631386748</v>
      </c>
      <c r="G141" s="277">
        <f>IF(G$10=0,0,G$10/PPA!G$10*1000)</f>
        <v>2.9288198948468462</v>
      </c>
      <c r="H141" s="277">
        <f>IF(H$10=0,0,H$10/PPA!H$10*1000)</f>
        <v>2.8375512139851127</v>
      </c>
      <c r="I141" s="277">
        <f>IF(I$10=0,0,I$10/PPA!I$10*1000)</f>
        <v>2.8474889079021271</v>
      </c>
      <c r="J141" s="277">
        <f>IF(J$10=0,0,J$10/PPA!J$10*1000)</f>
        <v>2.6938702569391748</v>
      </c>
      <c r="K141" s="277">
        <f>IF(K$10=0,0,K$10/PPA!K$10*1000)</f>
        <v>2.3806335065543216</v>
      </c>
      <c r="L141" s="277">
        <f>IF(L$10=0,0,L$10/PPA!L$10*1000)</f>
        <v>2.730019777828419</v>
      </c>
      <c r="M141" s="277">
        <f>IF(M$10=0,0,M$10/PPA!M$10*1000)</f>
        <v>2.6096681356858276</v>
      </c>
      <c r="N141" s="277">
        <f>IF(N$10=0,0,N$10/PPA!N$10*1000)</f>
        <v>2.5503431541049708</v>
      </c>
      <c r="O141" s="277">
        <f>IF(O$10=0,0,O$10/PPA!O$10*1000)</f>
        <v>2.5805452764105601</v>
      </c>
      <c r="P141" s="277">
        <f>IF(P$10=0,0,P$10/PPA!P$10*1000)</f>
        <v>2.5022054813416523</v>
      </c>
      <c r="Q141" s="277">
        <f>IF(Q$10=0,0,Q$10/PPA!Q$10*1000)</f>
        <v>2.5162772417511907</v>
      </c>
      <c r="R141" s="277">
        <f>IF(R$10=0,0,R$10/PPA!R$10*1000)</f>
        <v>2.6862880684687434</v>
      </c>
      <c r="S141" s="277">
        <f>IF(S$10=0,0,S$10/PPA!S$10*1000)</f>
        <v>3.2951771056546812</v>
      </c>
      <c r="T141" s="277">
        <f>IF(T$10=0,0,T$10/PPA!T$10*1000)</f>
        <v>3.1990324215882091</v>
      </c>
      <c r="U141" s="277">
        <f>IF(U$10=0,0,U$10/PPA!U$10*1000)</f>
        <v>2.4869515326191305</v>
      </c>
      <c r="V141" s="277">
        <f>IF(V$10=0,0,V$10/PPA!V$10*1000)</f>
        <v>2.3919180294254523</v>
      </c>
      <c r="W141" s="277">
        <f>IF(W$10=0,0,W$10/PPA!W$10*1000)</f>
        <v>2.4051835149088916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4.49841593056835</v>
      </c>
      <c r="C142" s="278">
        <f>IF(C$16=0,0,C$16/PPA!C$10*1000)</f>
        <v>4.9204237986352242</v>
      </c>
      <c r="D142" s="278">
        <f>IF(D$16=0,0,D$16/PPA!D$10*1000)</f>
        <v>5.2932533006562359</v>
      </c>
      <c r="E142" s="278">
        <f>IF(E$16=0,0,E$16/PPA!E$10*1000)</f>
        <v>5.4124845944750293</v>
      </c>
      <c r="F142" s="278">
        <f>IF(F$16=0,0,F$16/PPA!F$10*1000)</f>
        <v>6.6002915457043354</v>
      </c>
      <c r="G142" s="278">
        <f>IF(G$16=0,0,G$16/PPA!G$10*1000)</f>
        <v>7.1724871955468359</v>
      </c>
      <c r="H142" s="278">
        <f>IF(H$16=0,0,H$16/PPA!H$10*1000)</f>
        <v>8.360601158101165</v>
      </c>
      <c r="I142" s="278">
        <f>IF(I$16=0,0,I$16/PPA!I$10*1000)</f>
        <v>8.3653760156760892</v>
      </c>
      <c r="J142" s="278">
        <f>IF(J$16=0,0,J$16/PPA!J$10*1000)</f>
        <v>7.9224450219146183</v>
      </c>
      <c r="K142" s="278">
        <f>IF(K$16=0,0,K$16/PPA!K$10*1000)</f>
        <v>6.2912906580273074</v>
      </c>
      <c r="L142" s="278">
        <f>IF(L$16=0,0,L$16/PPA!L$10*1000)</f>
        <v>7.1203623387553625</v>
      </c>
      <c r="M142" s="278">
        <f>IF(M$16=0,0,M$16/PPA!M$10*1000)</f>
        <v>6.8595902225534982</v>
      </c>
      <c r="N142" s="278">
        <f>IF(N$16=0,0,N$16/PPA!N$10*1000)</f>
        <v>7.2054352810395379</v>
      </c>
      <c r="O142" s="278">
        <f>IF(O$16=0,0,O$16/PPA!O$10*1000)</f>
        <v>7.363550567022445</v>
      </c>
      <c r="P142" s="278">
        <f>IF(P$16=0,0,P$16/PPA!P$10*1000)</f>
        <v>7.3381649138346683</v>
      </c>
      <c r="Q142" s="278">
        <f>IF(Q$16=0,0,Q$16/PPA!Q$10*1000)</f>
        <v>7.3442649452397442</v>
      </c>
      <c r="R142" s="278">
        <f>IF(R$16=0,0,R$16/PPA!R$10*1000)</f>
        <v>8.1864770349300748</v>
      </c>
      <c r="S142" s="278">
        <f>IF(S$16=0,0,S$16/PPA!S$10*1000)</f>
        <v>9.905731219225105</v>
      </c>
      <c r="T142" s="278">
        <f>IF(T$16=0,0,T$16/PPA!T$10*1000)</f>
        <v>9.5259490912892471</v>
      </c>
      <c r="U142" s="278">
        <f>IF(U$16=0,0,U$16/PPA!U$10*1000)</f>
        <v>7.020928616915258</v>
      </c>
      <c r="V142" s="278">
        <f>IF(V$16=0,0,V$16/PPA!V$10*1000)</f>
        <v>6.7734220442509674</v>
      </c>
      <c r="W142" s="278">
        <f>IF(W$16=0,0,W$16/PPA!W$10*1000)</f>
        <v>6.9614289390669999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353.48081318181221</v>
      </c>
      <c r="C143" s="278">
        <f>IF(C$17=0,0,C$17/PPA!C$10*1000)</f>
        <v>308.2547116535722</v>
      </c>
      <c r="D143" s="278">
        <f>IF(D$17=0,0,D$17/PPA!D$10*1000)</f>
        <v>276.13217702363409</v>
      </c>
      <c r="E143" s="278">
        <f>IF(E$17=0,0,E$17/PPA!E$10*1000)</f>
        <v>284.87089707748089</v>
      </c>
      <c r="F143" s="278">
        <f>IF(F$17=0,0,F$17/PPA!F$10*1000)</f>
        <v>216.22568777728503</v>
      </c>
      <c r="G143" s="278">
        <f>IF(G$17=0,0,G$17/PPA!G$10*1000)</f>
        <v>201.50112560672926</v>
      </c>
      <c r="H143" s="278">
        <f>IF(H$17=0,0,H$17/PPA!H$10*1000)</f>
        <v>171.45407180727179</v>
      </c>
      <c r="I143" s="278">
        <f>IF(I$17=0,0,I$17/PPA!I$10*1000)</f>
        <v>165.71340875858135</v>
      </c>
      <c r="J143" s="278">
        <f>IF(J$17=0,0,J$17/PPA!J$10*1000)</f>
        <v>156.81882672628478</v>
      </c>
      <c r="K143" s="278">
        <f>IF(K$17=0,0,K$17/PPA!K$10*1000)</f>
        <v>159.58460370136547</v>
      </c>
      <c r="L143" s="278">
        <f>IF(L$17=0,0,L$17/PPA!L$10*1000)</f>
        <v>184.36250949827772</v>
      </c>
      <c r="M143" s="278">
        <f>IF(M$17=0,0,M$17/PPA!M$10*1000)</f>
        <v>175.54959365043067</v>
      </c>
      <c r="N143" s="278">
        <f>IF(N$17=0,0,N$17/PPA!N$10*1000)</f>
        <v>161.74834920961271</v>
      </c>
      <c r="O143" s="278">
        <f>IF(O$17=0,0,O$17/PPA!O$10*1000)</f>
        <v>162.24893389104463</v>
      </c>
      <c r="P143" s="278">
        <f>IF(P$17=0,0,P$17/PPA!P$10*1000)</f>
        <v>147.10853811869629</v>
      </c>
      <c r="Q143" s="278">
        <f>IF(Q$17=0,0,Q$17/PPA!Q$10*1000)</f>
        <v>149.06187018533529</v>
      </c>
      <c r="R143" s="278">
        <f>IF(R$17=0,0,R$17/PPA!R$10*1000)</f>
        <v>149.53162109743681</v>
      </c>
      <c r="S143" s="278">
        <f>IF(S$17=0,0,S$17/PPA!S$10*1000)</f>
        <v>167.97731658290269</v>
      </c>
      <c r="T143" s="278">
        <f>IF(T$17=0,0,T$17/PPA!T$10*1000)</f>
        <v>180.03053547009944</v>
      </c>
      <c r="U143" s="278">
        <f>IF(U$17=0,0,U$17/PPA!U$10*1000)</f>
        <v>158.72375395806554</v>
      </c>
      <c r="V143" s="278">
        <f>IF(V$17=0,0,V$17/PPA!V$10*1000)</f>
        <v>152.16141995982105</v>
      </c>
      <c r="W143" s="278">
        <f>IF(W$17=0,0,W$17/PPA!W$10*1000)</f>
        <v>145.32337596406836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9.9964798457074071</v>
      </c>
      <c r="C144" s="279">
        <f>IF(C$30=0,0,C$30/PPA!C$10*1000)</f>
        <v>10.934275108078232</v>
      </c>
      <c r="D144" s="279">
        <f>IF(D$30=0,0,D$30/PPA!D$10*1000)</f>
        <v>11.76278511256937</v>
      </c>
      <c r="E144" s="279">
        <f>IF(E$30=0,0,E$30/PPA!E$10*1000)</f>
        <v>12.027743543277799</v>
      </c>
      <c r="F144" s="279">
        <f>IF(F$30=0,0,F$30/PPA!F$10*1000)</f>
        <v>14.667314546009578</v>
      </c>
      <c r="G144" s="279">
        <f>IF(G$30=0,0,G$30/PPA!G$10*1000)</f>
        <v>15.938860434548475</v>
      </c>
      <c r="H144" s="279">
        <f>IF(H$30=0,0,H$30/PPA!H$10*1000)</f>
        <v>18.579113684669192</v>
      </c>
      <c r="I144" s="279">
        <f>IF(I$30=0,0,I$30/PPA!I$10*1000)</f>
        <v>18.589724479280129</v>
      </c>
      <c r="J144" s="279">
        <f>IF(J$30=0,0,J$30/PPA!J$10*1000)</f>
        <v>17.605433382032423</v>
      </c>
      <c r="K144" s="279">
        <f>IF(K$30=0,0,K$30/PPA!K$10*1000)</f>
        <v>13.980645906727299</v>
      </c>
      <c r="L144" s="279">
        <f>IF(L$30=0,0,L$30/PPA!L$10*1000)</f>
        <v>15.823027419456302</v>
      </c>
      <c r="M144" s="279">
        <f>IF(M$30=0,0,M$30/PPA!M$10*1000)</f>
        <v>15.243533827896613</v>
      </c>
      <c r="N144" s="279">
        <f>IF(N$30=0,0,N$30/PPA!N$10*1000)</f>
        <v>16.012078402310028</v>
      </c>
      <c r="O144" s="279">
        <f>IF(O$30=0,0,O$30/PPA!O$10*1000)</f>
        <v>16.363445704494257</v>
      </c>
      <c r="P144" s="279">
        <f>IF(P$30=0,0,P$30/PPA!P$10*1000)</f>
        <v>16.307033141854756</v>
      </c>
      <c r="Q144" s="279">
        <f>IF(Q$30=0,0,Q$30/PPA!Q$10*1000)</f>
        <v>16.320588767199368</v>
      </c>
      <c r="R144" s="279">
        <f>IF(R$30=0,0,R$30/PPA!R$10*1000)</f>
        <v>18.192171188733429</v>
      </c>
      <c r="S144" s="279">
        <f>IF(S$30=0,0,S$30/PPA!S$10*1000)</f>
        <v>22.012736042722373</v>
      </c>
      <c r="T144" s="279">
        <f>IF(T$30=0,0,T$30/PPA!T$10*1000)</f>
        <v>21.168775758420473</v>
      </c>
      <c r="U144" s="279">
        <f>IF(U$30=0,0,U$30/PPA!U$10*1000)</f>
        <v>15.60206359314496</v>
      </c>
      <c r="V144" s="279">
        <f>IF(V$30=0,0,V$30/PPA!V$10*1000)</f>
        <v>15.052048987224312</v>
      </c>
      <c r="W144" s="279">
        <f>IF(W$30=0,0,W$30/PPA!W$10*1000)</f>
        <v>15.469842086815506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322.33100751944539</v>
      </c>
      <c r="C146" s="322">
        <f t="shared" si="38"/>
        <v>275.31384419870807</v>
      </c>
      <c r="D146" s="322">
        <f t="shared" si="38"/>
        <v>251.95518154136406</v>
      </c>
      <c r="E146" s="322">
        <f t="shared" si="38"/>
        <v>261.07206724518903</v>
      </c>
      <c r="F146" s="322">
        <f t="shared" si="38"/>
        <v>205.6449940783217</v>
      </c>
      <c r="G146" s="322">
        <f t="shared" si="38"/>
        <v>199.18428439205653</v>
      </c>
      <c r="H146" s="322">
        <f t="shared" si="38"/>
        <v>157.4934871143324</v>
      </c>
      <c r="I146" s="322">
        <f t="shared" si="38"/>
        <v>138.1192827897313</v>
      </c>
      <c r="J146" s="322">
        <f t="shared" si="38"/>
        <v>127.05835193031528</v>
      </c>
      <c r="K146" s="322">
        <f t="shared" si="38"/>
        <v>123.60302423932896</v>
      </c>
      <c r="L146" s="322">
        <f t="shared" si="38"/>
        <v>148.44055619419021</v>
      </c>
      <c r="M146" s="322">
        <f t="shared" si="38"/>
        <v>140.46627175214149</v>
      </c>
      <c r="N146" s="322">
        <f t="shared" si="38"/>
        <v>135.62229147634903</v>
      </c>
      <c r="O146" s="322">
        <f t="shared" si="38"/>
        <v>136.20708799816742</v>
      </c>
      <c r="P146" s="322">
        <f t="shared" si="38"/>
        <v>136.86422975758529</v>
      </c>
      <c r="Q146" s="322">
        <f t="shared" si="38"/>
        <v>142.70959606834336</v>
      </c>
      <c r="R146" s="322">
        <f t="shared" si="38"/>
        <v>142.92900712931402</v>
      </c>
      <c r="S146" s="322">
        <f t="shared" si="38"/>
        <v>174.46602310611641</v>
      </c>
      <c r="T146" s="322">
        <f t="shared" si="38"/>
        <v>178.87189395962477</v>
      </c>
      <c r="U146" s="322">
        <f t="shared" si="38"/>
        <v>153.20886269305399</v>
      </c>
      <c r="V146" s="322">
        <f t="shared" si="38"/>
        <v>147.0909697695572</v>
      </c>
      <c r="W146" s="322">
        <f t="shared" si="38"/>
        <v>141.1946892371684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1.7013024206444807</v>
      </c>
      <c r="C147" s="275">
        <f>IF(C$33=0,0,C$33/PPA!C$11*1000)</f>
        <v>1.4531400909204808</v>
      </c>
      <c r="D147" s="275">
        <f>IF(D$33=0,0,D$33/PPA!D$11*1000)</f>
        <v>1.3298502168652828</v>
      </c>
      <c r="E147" s="275">
        <f>IF(E$33=0,0,E$33/PPA!E$11*1000)</f>
        <v>1.377970252958487</v>
      </c>
      <c r="F147" s="275">
        <f>IF(F$33=0,0,F$33/PPA!F$11*1000)</f>
        <v>1.0854193920433324</v>
      </c>
      <c r="G147" s="275">
        <f>IF(G$33=0,0,G$33/PPA!G$11*1000)</f>
        <v>1.0513189773363021</v>
      </c>
      <c r="H147" s="275">
        <f>IF(H$33=0,0,H$33/PPA!H$11*1000)</f>
        <v>0.8312698580689708</v>
      </c>
      <c r="I147" s="275">
        <f>IF(I$33=0,0,I$33/PPA!I$11*1000)</f>
        <v>0.72901044166727702</v>
      </c>
      <c r="J147" s="275">
        <f>IF(J$33=0,0,J$33/PPA!J$11*1000)</f>
        <v>0.67062949783414683</v>
      </c>
      <c r="K147" s="275">
        <f>IF(K$33=0,0,K$33/PPA!K$11*1000)</f>
        <v>0.65239185631462659</v>
      </c>
      <c r="L147" s="275">
        <f>IF(L$33=0,0,L$33/PPA!L$11*1000)</f>
        <v>0.78348738310780675</v>
      </c>
      <c r="M147" s="275">
        <f>IF(M$33=0,0,M$33/PPA!M$11*1000)</f>
        <v>0.74139813602246385</v>
      </c>
      <c r="N147" s="275">
        <f>IF(N$33=0,0,N$33/PPA!N$11*1000)</f>
        <v>0.71583101658179515</v>
      </c>
      <c r="O147" s="275">
        <f>IF(O$33=0,0,O$33/PPA!O$11*1000)</f>
        <v>0.71891764403935754</v>
      </c>
      <c r="P147" s="275">
        <f>IF(P$33=0,0,P$33/PPA!P$11*1000)</f>
        <v>0.72238611849425649</v>
      </c>
      <c r="Q147" s="275">
        <f>IF(Q$33=0,0,Q$33/PPA!Q$11*1000)</f>
        <v>0.75323867571779113</v>
      </c>
      <c r="R147" s="275">
        <f>IF(R$33=0,0,R$33/PPA!R$11*1000)</f>
        <v>0.75439675409525353</v>
      </c>
      <c r="S147" s="275">
        <f>IF(S$33=0,0,S$33/PPA!S$11*1000)</f>
        <v>0.9208529757128312</v>
      </c>
      <c r="T147" s="275">
        <f>IF(T$33=0,0,T$33/PPA!T$11*1000)</f>
        <v>0.9441077001186402</v>
      </c>
      <c r="U147" s="275">
        <f>IF(U$33=0,0,U$33/PPA!U$11*1000)</f>
        <v>0.80865508713161527</v>
      </c>
      <c r="V147" s="275">
        <f>IF(V$33=0,0,V$33/PPA!V$11*1000)</f>
        <v>0.77636410116569021</v>
      </c>
      <c r="W147" s="275">
        <f>IF(W$33=0,0,W$33/PPA!W$11*1000)</f>
        <v>0.74524281246474322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2.4142759774768945</v>
      </c>
      <c r="C148" s="276">
        <f>IF(C$34=0,0,C$34/PPA!C$11*1000)</f>
        <v>2.0621149837010848</v>
      </c>
      <c r="D148" s="276">
        <f>IF(D$34=0,0,D$34/PPA!D$11*1000)</f>
        <v>1.887157387928746</v>
      </c>
      <c r="E148" s="276">
        <f>IF(E$34=0,0,E$34/PPA!E$11*1000)</f>
        <v>1.9554433350745422</v>
      </c>
      <c r="F148" s="276">
        <f>IF(F$34=0,0,F$34/PPA!F$11*1000)</f>
        <v>1.5402916800089572</v>
      </c>
      <c r="G148" s="276">
        <f>IF(G$34=0,0,G$34/PPA!G$11*1000)</f>
        <v>1.4919006290998567</v>
      </c>
      <c r="H148" s="276">
        <f>IF(H$34=0,0,H$34/PPA!H$11*1000)</f>
        <v>1.1796343934997129</v>
      </c>
      <c r="I148" s="276">
        <f>IF(I$34=0,0,I$34/PPA!I$11*1000)</f>
        <v>1.034520597449335</v>
      </c>
      <c r="J148" s="276">
        <f>IF(J$34=0,0,J$34/PPA!J$11*1000)</f>
        <v>0.95167365117545577</v>
      </c>
      <c r="K148" s="276">
        <f>IF(K$34=0,0,K$34/PPA!K$11*1000)</f>
        <v>0.92579306741085188</v>
      </c>
      <c r="L148" s="276">
        <f>IF(L$34=0,0,L$34/PPA!L$11*1000)</f>
        <v>1.1118274709659575</v>
      </c>
      <c r="M148" s="276">
        <f>IF(M$34=0,0,M$34/PPA!M$11*1000)</f>
        <v>1.0520996665996187</v>
      </c>
      <c r="N148" s="276">
        <f>IF(N$34=0,0,N$34/PPA!N$11*1000)</f>
        <v>1.0158180028989892</v>
      </c>
      <c r="O148" s="276">
        <f>IF(O$34=0,0,O$34/PPA!O$11*1000)</f>
        <v>1.020198159202647</v>
      </c>
      <c r="P148" s="276">
        <f>IF(P$34=0,0,P$34/PPA!P$11*1000)</f>
        <v>1.0251201850890155</v>
      </c>
      <c r="Q148" s="276">
        <f>IF(Q$34=0,0,Q$34/PPA!Q$11*1000)</f>
        <v>1.068902282172199</v>
      </c>
      <c r="R148" s="276">
        <f>IF(R$34=0,0,R$34/PPA!R$11*1000)</f>
        <v>1.0705456824124009</v>
      </c>
      <c r="S148" s="276">
        <f>IF(S$34=0,0,S$34/PPA!S$11*1000)</f>
        <v>1.3067595690655758</v>
      </c>
      <c r="T148" s="276">
        <f>IF(T$34=0,0,T$34/PPA!T$11*1000)</f>
        <v>1.3397597704492439</v>
      </c>
      <c r="U148" s="276">
        <f>IF(U$34=0,0,U$34/PPA!U$11*1000)</f>
        <v>1.1475423341764106</v>
      </c>
      <c r="V148" s="276">
        <f>IF(V$34=0,0,V$34/PPA!V$11*1000)</f>
        <v>1.1017189986185592</v>
      </c>
      <c r="W148" s="276">
        <f>IF(W$34=0,0,W$34/PPA!W$11*1000)</f>
        <v>1.0575555513753834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8.59095318801036</v>
      </c>
      <c r="C149" s="276">
        <f>IF(C$35=0,0,C$35/PPA!C$11*1000)</f>
        <v>7.337824448630295</v>
      </c>
      <c r="D149" s="276">
        <f>IF(D$35=0,0,D$35/PPA!D$11*1000)</f>
        <v>6.7152558072698332</v>
      </c>
      <c r="E149" s="276">
        <f>IF(E$35=0,0,E$35/PPA!E$11*1000)</f>
        <v>6.9582443391532349</v>
      </c>
      <c r="F149" s="276">
        <f>IF(F$35=0,0,F$35/PPA!F$11*1000)</f>
        <v>5.4809697989323691</v>
      </c>
      <c r="G149" s="276">
        <f>IF(G$35=0,0,G$35/PPA!G$11*1000)</f>
        <v>5.3087752126642442</v>
      </c>
      <c r="H149" s="276">
        <f>IF(H$35=0,0,H$35/PPA!H$11*1000)</f>
        <v>4.1976078741892753</v>
      </c>
      <c r="I149" s="276">
        <f>IF(I$35=0,0,I$35/PPA!I$11*1000)</f>
        <v>3.6812353300254812</v>
      </c>
      <c r="J149" s="276">
        <f>IF(J$35=0,0,J$35/PPA!J$11*1000)</f>
        <v>3.3864329777474595</v>
      </c>
      <c r="K149" s="276">
        <f>IF(K$35=0,0,K$35/PPA!K$11*1000)</f>
        <v>3.2943395776248892</v>
      </c>
      <c r="L149" s="276">
        <f>IF(L$35=0,0,L$35/PPA!L$11*1000)</f>
        <v>3.9563239022055425</v>
      </c>
      <c r="M149" s="276">
        <f>IF(M$35=0,0,M$35/PPA!M$11*1000)</f>
        <v>3.7437886427236888</v>
      </c>
      <c r="N149" s="276">
        <f>IF(N$35=0,0,N$35/PPA!N$11*1000)</f>
        <v>3.6146840675454244</v>
      </c>
      <c r="O149" s="276">
        <f>IF(O$35=0,0,O$35/PPA!O$11*1000)</f>
        <v>3.6302704040338583</v>
      </c>
      <c r="P149" s="276">
        <f>IF(P$35=0,0,P$35/PPA!P$11*1000)</f>
        <v>3.6477849277976895</v>
      </c>
      <c r="Q149" s="276">
        <f>IF(Q$35=0,0,Q$35/PPA!Q$11*1000)</f>
        <v>3.8035790250854555</v>
      </c>
      <c r="R149" s="276">
        <f>IF(R$35=0,0,R$35/PPA!R$11*1000)</f>
        <v>3.8094268961095028</v>
      </c>
      <c r="S149" s="276">
        <f>IF(S$35=0,0,S$35/PPA!S$11*1000)</f>
        <v>4.6499697592813378</v>
      </c>
      <c r="T149" s="276">
        <f>IF(T$35=0,0,T$35/PPA!T$11*1000)</f>
        <v>4.7673975877180403</v>
      </c>
      <c r="U149" s="276">
        <f>IF(U$35=0,0,U$35/PPA!U$11*1000)</f>
        <v>4.0834115760338872</v>
      </c>
      <c r="V149" s="276">
        <f>IF(V$35=0,0,V$35/PPA!V$11*1000)</f>
        <v>3.920353941211459</v>
      </c>
      <c r="W149" s="276">
        <f>IF(W$35=0,0,W$35/PPA!W$11*1000)</f>
        <v>3.7632028485332327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6.8052096825779227</v>
      </c>
      <c r="C150" s="276">
        <f>IF(C$36=0,0,C$36/PPA!C$11*1000)</f>
        <v>5.812560363681925</v>
      </c>
      <c r="D150" s="276">
        <f>IF(D$36=0,0,D$36/PPA!D$11*1000)</f>
        <v>5.3194008674611304</v>
      </c>
      <c r="E150" s="276">
        <f>IF(E$36=0,0,E$36/PPA!E$11*1000)</f>
        <v>5.511881011833947</v>
      </c>
      <c r="F150" s="276">
        <f>IF(F$36=0,0,F$36/PPA!F$11*1000)</f>
        <v>4.3416775681733286</v>
      </c>
      <c r="G150" s="276">
        <f>IF(G$36=0,0,G$36/PPA!G$11*1000)</f>
        <v>4.2052759093452075</v>
      </c>
      <c r="H150" s="276">
        <f>IF(H$36=0,0,H$36/PPA!H$11*1000)</f>
        <v>3.3250794322758823</v>
      </c>
      <c r="I150" s="276">
        <f>IF(I$36=0,0,I$36/PPA!I$11*1000)</f>
        <v>2.9160417666691067</v>
      </c>
      <c r="J150" s="276">
        <f>IF(J$36=0,0,J$36/PPA!J$11*1000)</f>
        <v>2.682517991336586</v>
      </c>
      <c r="K150" s="276">
        <f>IF(K$36=0,0,K$36/PPA!K$11*1000)</f>
        <v>2.6095674252585055</v>
      </c>
      <c r="L150" s="276">
        <f>IF(L$36=0,0,L$36/PPA!L$11*1000)</f>
        <v>3.1339495324312274</v>
      </c>
      <c r="M150" s="276">
        <f>IF(M$36=0,0,M$36/PPA!M$11*1000)</f>
        <v>2.965592544089855</v>
      </c>
      <c r="N150" s="276">
        <f>IF(N$36=0,0,N$36/PPA!N$11*1000)</f>
        <v>2.8633240663271793</v>
      </c>
      <c r="O150" s="276">
        <f>IF(O$36=0,0,O$36/PPA!O$11*1000)</f>
        <v>2.8756705761574297</v>
      </c>
      <c r="P150" s="276">
        <f>IF(P$36=0,0,P$36/PPA!P$11*1000)</f>
        <v>2.8895444739770246</v>
      </c>
      <c r="Q150" s="276">
        <f>IF(Q$36=0,0,Q$36/PPA!Q$11*1000)</f>
        <v>3.012954702871165</v>
      </c>
      <c r="R150" s="276">
        <f>IF(R$36=0,0,R$36/PPA!R$11*1000)</f>
        <v>3.0175870163810137</v>
      </c>
      <c r="S150" s="276">
        <f>IF(S$36=0,0,S$36/PPA!S$11*1000)</f>
        <v>3.6834119028513235</v>
      </c>
      <c r="T150" s="276">
        <f>IF(T$36=0,0,T$36/PPA!T$11*1000)</f>
        <v>3.7764308004745599</v>
      </c>
      <c r="U150" s="276">
        <f>IF(U$36=0,0,U$36/PPA!U$11*1000)</f>
        <v>3.2346203485264602</v>
      </c>
      <c r="V150" s="276">
        <f>IF(V$36=0,0,V$36/PPA!V$11*1000)</f>
        <v>3.1054564046627604</v>
      </c>
      <c r="W150" s="276">
        <f>IF(W$36=0,0,W$36/PPA!W$11*1000)</f>
        <v>2.9809712498589729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3.5196470261268984</v>
      </c>
      <c r="C151" s="277">
        <f>IF(C$37=0,0,C$37/PPA!C$11*1000)</f>
        <v>3.021238070426127</v>
      </c>
      <c r="D151" s="277">
        <f>IF(D$37=0,0,D$37/PPA!D$11*1000)</f>
        <v>2.6925308819297173</v>
      </c>
      <c r="E151" s="277">
        <f>IF(E$37=0,0,E$37/PPA!E$11*1000)</f>
        <v>3.0863619721461375</v>
      </c>
      <c r="F151" s="277">
        <f>IF(F$37=0,0,F$37/PPA!F$11*1000)</f>
        <v>2.4676686315561556</v>
      </c>
      <c r="G151" s="277">
        <f>IF(G$37=0,0,G$37/PPA!G$11*1000)</f>
        <v>2.4735031340949467</v>
      </c>
      <c r="H151" s="277">
        <f>IF(H$37=0,0,H$37/PPA!H$11*1000)</f>
        <v>2.4257399797305261</v>
      </c>
      <c r="I151" s="277">
        <f>IF(I$37=0,0,I$37/PPA!I$11*1000)</f>
        <v>2.2339285912817437</v>
      </c>
      <c r="J151" s="277">
        <f>IF(J$37=0,0,J$37/PPA!J$11*1000)</f>
        <v>2.0550034033911171</v>
      </c>
      <c r="K151" s="277">
        <f>IF(K$37=0,0,K$37/PPA!K$11*1000)</f>
        <v>1.6140992185544447</v>
      </c>
      <c r="L151" s="277">
        <f>IF(L$37=0,0,L$37/PPA!L$11*1000)</f>
        <v>1.914369684417456</v>
      </c>
      <c r="M151" s="277">
        <f>IF(M$37=0,0,M$37/PPA!M$11*1000)</f>
        <v>1.8238693096398539</v>
      </c>
      <c r="N151" s="277">
        <f>IF(N$37=0,0,N$37/PPA!N$11*1000)</f>
        <v>1.9350548243575274</v>
      </c>
      <c r="O151" s="277">
        <f>IF(O$37=0,0,O$37/PPA!O$11*1000)</f>
        <v>1.9712075567960554</v>
      </c>
      <c r="P151" s="277">
        <f>IF(P$37=0,0,P$37/PPA!P$11*1000)</f>
        <v>2.1824463673353693</v>
      </c>
      <c r="Q151" s="277">
        <f>IF(Q$37=0,0,Q$37/PPA!Q$11*1000)</f>
        <v>2.2491319181679588</v>
      </c>
      <c r="R151" s="277">
        <f>IF(R$37=0,0,R$37/PPA!R$11*1000)</f>
        <v>2.4893685833384405</v>
      </c>
      <c r="S151" s="277">
        <f>IF(S$37=0,0,S$37/PPA!S$11*1000)</f>
        <v>3.4163936062698257</v>
      </c>
      <c r="T151" s="277">
        <f>IF(T$37=0,0,T$37/PPA!T$11*1000)</f>
        <v>3.0418189864612355</v>
      </c>
      <c r="U151" s="277">
        <f>IF(U$37=0,0,U$37/PPA!U$11*1000)</f>
        <v>2.1678911263169542</v>
      </c>
      <c r="V151" s="277">
        <f>IF(V$37=0,0,V$37/PPA!V$11*1000)</f>
        <v>2.0919747517229292</v>
      </c>
      <c r="W151" s="277">
        <f>IF(W$37=0,0,W$37/PPA!W$11*1000)</f>
        <v>2.1618926737633632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12.317629040739604</v>
      </c>
      <c r="C152" s="278">
        <f>IF(C$43=0,0,C$43/PPA!C$11*1000)</f>
        <v>11.425328852969789</v>
      </c>
      <c r="D152" s="278">
        <f>IF(D$43=0,0,D$43/PPA!D$11*1000)</f>
        <v>11.311218476725452</v>
      </c>
      <c r="E152" s="278">
        <f>IF(E$43=0,0,E$43/PPA!E$11*1000)</f>
        <v>11.658464803652031</v>
      </c>
      <c r="F152" s="278">
        <f>IF(F$43=0,0,F$43/PPA!F$11*1000)</f>
        <v>11.901244199089511</v>
      </c>
      <c r="G152" s="278">
        <f>IF(G$43=0,0,G$43/PPA!G$11*1000)</f>
        <v>12.804469806702185</v>
      </c>
      <c r="H152" s="278">
        <f>IF(H$43=0,0,H$43/PPA!H$11*1000)</f>
        <v>13.0535663063832</v>
      </c>
      <c r="I152" s="278">
        <f>IF(I$43=0,0,I$43/PPA!I$11*1000)</f>
        <v>11.812698027945913</v>
      </c>
      <c r="J152" s="278">
        <f>IF(J$43=0,0,J$43/PPA!J$11*1000)</f>
        <v>10.874581776404254</v>
      </c>
      <c r="K152" s="278">
        <f>IF(K$43=0,0,K$43/PPA!K$11*1000)</f>
        <v>8.5758597865303372</v>
      </c>
      <c r="L152" s="278">
        <f>IF(L$43=0,0,L$43/PPA!L$11*1000)</f>
        <v>10.137931283942811</v>
      </c>
      <c r="M152" s="278">
        <f>IF(M$43=0,0,M$43/PPA!M$11*1000)</f>
        <v>9.6794774511350603</v>
      </c>
      <c r="N152" s="278">
        <f>IF(N$43=0,0,N$43/PPA!N$11*1000)</f>
        <v>10.386991177995515</v>
      </c>
      <c r="O152" s="278">
        <f>IF(O$43=0,0,O$43/PPA!O$11*1000)</f>
        <v>10.59843840358141</v>
      </c>
      <c r="P152" s="278">
        <f>IF(P$43=0,0,P$43/PPA!P$11*1000)</f>
        <v>11.577944087758471</v>
      </c>
      <c r="Q152" s="278">
        <f>IF(Q$43=0,0,Q$43/PPA!Q$11*1000)</f>
        <v>11.936866686057733</v>
      </c>
      <c r="R152" s="278">
        <f>IF(R$43=0,0,R$43/PPA!R$11*1000)</f>
        <v>13.211174036599486</v>
      </c>
      <c r="S152" s="278">
        <f>IF(S$43=0,0,S$43/PPA!S$11*1000)</f>
        <v>17.375715704362097</v>
      </c>
      <c r="T152" s="278">
        <f>IF(T$43=0,0,T$43/PPA!T$11*1000)</f>
        <v>15.990949306989684</v>
      </c>
      <c r="U152" s="278">
        <f>IF(U$43=0,0,U$43/PPA!U$11*1000)</f>
        <v>11.664757653440976</v>
      </c>
      <c r="V152" s="278">
        <f>IF(V$43=0,0,V$43/PPA!V$11*1000)</f>
        <v>11.25887567601014</v>
      </c>
      <c r="W152" s="278">
        <f>IF(W$43=0,0,W$43/PPA!W$11*1000)</f>
        <v>11.515419941131235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252.42091488144686</v>
      </c>
      <c r="C153" s="278">
        <f>IF(C$56=0,0,C$56/PPA!C$11*1000)</f>
        <v>214.97996334998803</v>
      </c>
      <c r="D153" s="278">
        <f>IF(D$56=0,0,D$56/PPA!D$11*1000)</f>
        <v>196.22967451431316</v>
      </c>
      <c r="E153" s="278">
        <f>IF(E$56=0,0,E$56/PPA!E$11*1000)</f>
        <v>203.10834862827429</v>
      </c>
      <c r="F153" s="278">
        <f>IF(F$56=0,0,F$56/PPA!F$11*1000)</f>
        <v>158.12773756668315</v>
      </c>
      <c r="G153" s="278">
        <f>IF(G$56=0,0,G$56/PPA!G$11*1000)</f>
        <v>152.22724398549681</v>
      </c>
      <c r="H153" s="278">
        <f>IF(H$56=0,0,H$56/PPA!H$11*1000)</f>
        <v>117.97804168472055</v>
      </c>
      <c r="I153" s="278">
        <f>IF(I$56=0,0,I$56/PPA!I$11*1000)</f>
        <v>103.12478605054416</v>
      </c>
      <c r="J153" s="278">
        <f>IF(J$56=0,0,J$56/PPA!J$11*1000)</f>
        <v>94.861031250755786</v>
      </c>
      <c r="K153" s="278">
        <f>IF(K$56=0,0,K$56/PPA!K$11*1000)</f>
        <v>93.970060279685583</v>
      </c>
      <c r="L153" s="278">
        <f>IF(L$56=0,0,L$56/PPA!L$11*1000)</f>
        <v>112.98274318761041</v>
      </c>
      <c r="M153" s="278">
        <f>IF(M$56=0,0,M$56/PPA!M$11*1000)</f>
        <v>106.84437652043324</v>
      </c>
      <c r="N153" s="278">
        <f>IF(N$56=0,0,N$56/PPA!N$11*1000)</f>
        <v>102.30508731715841</v>
      </c>
      <c r="O153" s="278">
        <f>IF(O$56=0,0,O$56/PPA!O$11*1000)</f>
        <v>102.60946620863122</v>
      </c>
      <c r="P153" s="278">
        <f>IF(P$56=0,0,P$56/PPA!P$11*1000)</f>
        <v>102.30109337276218</v>
      </c>
      <c r="Q153" s="278">
        <f>IF(Q$56=0,0,Q$56/PPA!Q$11*1000)</f>
        <v>106.78500497401299</v>
      </c>
      <c r="R153" s="278">
        <f>IF(R$56=0,0,R$56/PPA!R$11*1000)</f>
        <v>105.89439340968218</v>
      </c>
      <c r="S153" s="278">
        <f>IF(S$56=0,0,S$56/PPA!S$11*1000)</f>
        <v>128.08399582810955</v>
      </c>
      <c r="T153" s="278">
        <f>IF(T$56=0,0,T$56/PPA!T$11*1000)</f>
        <v>132.9541202023606</v>
      </c>
      <c r="U153" s="278">
        <f>IF(U$56=0,0,U$56/PPA!U$11*1000)</f>
        <v>115.6338753685778</v>
      </c>
      <c r="V153" s="278">
        <f>IF(V$56=0,0,V$56/PPA!V$11*1000)</f>
        <v>110.96667261050071</v>
      </c>
      <c r="W153" s="278">
        <f>IF(W$56=0,0,W$56/PPA!W$11*1000)</f>
        <v>105.90590906415873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34.561075302422324</v>
      </c>
      <c r="C154" s="279">
        <f>IF(C$69=0,0,C$69/PPA!C$11*1000)</f>
        <v>29.22167403839034</v>
      </c>
      <c r="D154" s="279">
        <f>IF(D$69=0,0,D$69/PPA!D$11*1000)</f>
        <v>26.47009338887073</v>
      </c>
      <c r="E154" s="279">
        <f>IF(E$69=0,0,E$69/PPA!E$11*1000)</f>
        <v>27.415352902096362</v>
      </c>
      <c r="F154" s="279">
        <f>IF(F$69=0,0,F$69/PPA!F$11*1000)</f>
        <v>20.699985241834888</v>
      </c>
      <c r="G154" s="279">
        <f>IF(G$69=0,0,G$69/PPA!G$11*1000)</f>
        <v>19.621796737316981</v>
      </c>
      <c r="H154" s="279">
        <f>IF(H$69=0,0,H$69/PPA!H$11*1000)</f>
        <v>14.502547585464262</v>
      </c>
      <c r="I154" s="279">
        <f>IF(I$69=0,0,I$69/PPA!I$11*1000)</f>
        <v>12.587061984148272</v>
      </c>
      <c r="J154" s="279">
        <f>IF(J$69=0,0,J$69/PPA!J$11*1000)</f>
        <v>11.576481381670476</v>
      </c>
      <c r="K154" s="279">
        <f>IF(K$69=0,0,K$69/PPA!K$11*1000)</f>
        <v>11.96091302794972</v>
      </c>
      <c r="L154" s="279">
        <f>IF(L$69=0,0,L$69/PPA!L$11*1000)</f>
        <v>14.419923749509005</v>
      </c>
      <c r="M154" s="279">
        <f>IF(M$69=0,0,M$69/PPA!M$11*1000)</f>
        <v>13.615669481497719</v>
      </c>
      <c r="N154" s="279">
        <f>IF(N$69=0,0,N$69/PPA!N$11*1000)</f>
        <v>12.785501003484201</v>
      </c>
      <c r="O154" s="279">
        <f>IF(O$69=0,0,O$69/PPA!O$11*1000)</f>
        <v>12.782919045725462</v>
      </c>
      <c r="P154" s="279">
        <f>IF(P$69=0,0,P$69/PPA!P$11*1000)</f>
        <v>12.517910224371292</v>
      </c>
      <c r="Q154" s="279">
        <f>IF(Q$69=0,0,Q$69/PPA!Q$11*1000)</f>
        <v>13.099917804258057</v>
      </c>
      <c r="R154" s="279">
        <f>IF(R$69=0,0,R$69/PPA!R$11*1000)</f>
        <v>12.682114750695732</v>
      </c>
      <c r="S154" s="279">
        <f>IF(S$69=0,0,S$69/PPA!S$11*1000)</f>
        <v>15.028923760463872</v>
      </c>
      <c r="T154" s="279">
        <f>IF(T$69=0,0,T$69/PPA!T$11*1000)</f>
        <v>16.057309605052787</v>
      </c>
      <c r="U154" s="279">
        <f>IF(U$69=0,0,U$69/PPA!U$11*1000)</f>
        <v>14.468109198849863</v>
      </c>
      <c r="V154" s="279">
        <f>IF(V$69=0,0,V$69/PPA!V$11*1000)</f>
        <v>13.869553285664947</v>
      </c>
      <c r="W154" s="279">
        <f>IF(W$69=0,0,W$69/PPA!W$11*1000)</f>
        <v>13.064495095882744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182.94109771219479</v>
      </c>
      <c r="C156" s="322">
        <f t="shared" si="39"/>
        <v>157.06779622808449</v>
      </c>
      <c r="D156" s="322">
        <f t="shared" si="39"/>
        <v>144.29561359690055</v>
      </c>
      <c r="E156" s="322">
        <f t="shared" si="39"/>
        <v>148.71970028352797</v>
      </c>
      <c r="F156" s="322">
        <f t="shared" si="39"/>
        <v>114.37457815795685</v>
      </c>
      <c r="G156" s="322">
        <f t="shared" si="39"/>
        <v>95.445292902504207</v>
      </c>
      <c r="H156" s="322">
        <f t="shared" si="39"/>
        <v>107.8229057538986</v>
      </c>
      <c r="I156" s="322">
        <f t="shared" si="39"/>
        <v>109.74616313557024</v>
      </c>
      <c r="J156" s="322">
        <f t="shared" si="39"/>
        <v>103.0984163102213</v>
      </c>
      <c r="K156" s="322">
        <f t="shared" si="39"/>
        <v>103.47596805837138</v>
      </c>
      <c r="L156" s="322">
        <f t="shared" si="39"/>
        <v>117.6051807667524</v>
      </c>
      <c r="M156" s="322">
        <f t="shared" si="39"/>
        <v>112.1823205333754</v>
      </c>
      <c r="N156" s="322">
        <f t="shared" si="39"/>
        <v>105.59385576533435</v>
      </c>
      <c r="O156" s="322">
        <f t="shared" si="39"/>
        <v>106.36009354715409</v>
      </c>
      <c r="P156" s="322">
        <f t="shared" si="39"/>
        <v>85.793226309069894</v>
      </c>
      <c r="Q156" s="322">
        <f t="shared" si="39"/>
        <v>85.646204943559439</v>
      </c>
      <c r="R156" s="322">
        <f t="shared" si="39"/>
        <v>85.572456382771193</v>
      </c>
      <c r="S156" s="322">
        <f t="shared" si="39"/>
        <v>93.339153773935536</v>
      </c>
      <c r="T156" s="322">
        <f t="shared" si="39"/>
        <v>105.3201752279913</v>
      </c>
      <c r="U156" s="322">
        <f t="shared" si="39"/>
        <v>91.508965571275752</v>
      </c>
      <c r="V156" s="322">
        <f t="shared" si="39"/>
        <v>86.222498578015092</v>
      </c>
      <c r="W156" s="322">
        <f t="shared" si="39"/>
        <v>83.379287229104534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6.773898695945487</v>
      </c>
      <c r="C157" s="332">
        <f>IF(C$84=0,0,C$84/PPA!C$12*1000)</f>
        <v>5.815868349693992</v>
      </c>
      <c r="D157" s="332">
        <f>IF(D$84=0,0,D$84/PPA!D$12*1000)</f>
        <v>5.3429430619644256</v>
      </c>
      <c r="E157" s="332">
        <f>IF(E$84=0,0,E$84/PPA!E$12*1000)</f>
        <v>5.506757073210089</v>
      </c>
      <c r="F157" s="332">
        <f>IF(F$84=0,0,F$84/PPA!F$12*1000)</f>
        <v>4.2350342023997714</v>
      </c>
      <c r="G157" s="332">
        <f>IF(G$84=0,0,G$84/PPA!G$12*1000)</f>
        <v>3.5341252087010684</v>
      </c>
      <c r="H157" s="332">
        <f>IF(H$84=0,0,H$84/PPA!H$12*1000)</f>
        <v>3.9924404618462903</v>
      </c>
      <c r="I157" s="332">
        <f>IF(I$84=0,0,I$84/PPA!I$12*1000)</f>
        <v>4.0636543707828201</v>
      </c>
      <c r="J157" s="332">
        <f>IF(J$84=0,0,J$84/PPA!J$12*1000)</f>
        <v>3.8175032100315049</v>
      </c>
      <c r="K157" s="332">
        <f>IF(K$84=0,0,K$84/PPA!K$12*1000)</f>
        <v>3.8314831048084002</v>
      </c>
      <c r="L157" s="332">
        <f>IF(L$84=0,0,L$84/PPA!L$12*1000)</f>
        <v>4.3546561739582623</v>
      </c>
      <c r="M157" s="332">
        <f>IF(M$84=0,0,M$84/PPA!M$12*1000)</f>
        <v>4.1538598173883381</v>
      </c>
      <c r="N157" s="332">
        <f>IF(N$84=0,0,N$84/PPA!N$12*1000)</f>
        <v>3.9099037383146058</v>
      </c>
      <c r="O157" s="332">
        <f>IF(O$84=0,0,O$84/PPA!O$12*1000)</f>
        <v>3.9382758054756124</v>
      </c>
      <c r="P157" s="332">
        <f>IF(P$84=0,0,P$84/PPA!P$12*1000)</f>
        <v>3.1767308224292985</v>
      </c>
      <c r="Q157" s="332">
        <f>IF(Q$84=0,0,Q$84/PPA!Q$12*1000)</f>
        <v>3.1712869508837853</v>
      </c>
      <c r="R157" s="332">
        <f>IF(R$84=0,0,R$84/PPA!R$12*1000)</f>
        <v>3.1685562070065427</v>
      </c>
      <c r="S157" s="332">
        <f>IF(S$84=0,0,S$84/PPA!S$12*1000)</f>
        <v>3.4561395985360868</v>
      </c>
      <c r="T157" s="332">
        <f>IF(T$84=0,0,T$84/PPA!T$12*1000)</f>
        <v>3.8997699616297159</v>
      </c>
      <c r="U157" s="332">
        <f>IF(U$84=0,0,U$84/PPA!U$12*1000)</f>
        <v>3.3883718326575134</v>
      </c>
      <c r="V157" s="332">
        <f>IF(V$84=0,0,V$84/PPA!V$12*1000)</f>
        <v>3.1926258121165954</v>
      </c>
      <c r="W157" s="332">
        <f>IF(W$84=0,0,W$84/PPA!W$12*1000)</f>
        <v>3.087348070318968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2.9868629866745833</v>
      </c>
      <c r="C158" s="333">
        <f>IF(C$85=0,0,C$85/PPA!C$12*1000)</f>
        <v>2.5644319008595025</v>
      </c>
      <c r="D158" s="333">
        <f>IF(D$85=0,0,D$85/PPA!D$12*1000)</f>
        <v>2.3559016141241309</v>
      </c>
      <c r="E158" s="333">
        <f>IF(E$85=0,0,E$85/PPA!E$12*1000)</f>
        <v>2.4281332828943207</v>
      </c>
      <c r="F158" s="333">
        <f>IF(F$85=0,0,F$85/PPA!F$12*1000)</f>
        <v>1.8673835370493688</v>
      </c>
      <c r="G158" s="333">
        <f>IF(G$85=0,0,G$85/PPA!G$12*1000)</f>
        <v>1.5583267849076425</v>
      </c>
      <c r="H158" s="333">
        <f>IF(H$85=0,0,H$85/PPA!H$12*1000)</f>
        <v>1.7604149659232853</v>
      </c>
      <c r="I158" s="333">
        <f>IF(I$85=0,0,I$85/PPA!I$12*1000)</f>
        <v>1.7918158176759478</v>
      </c>
      <c r="J158" s="333">
        <f>IF(J$85=0,0,J$85/PPA!J$12*1000)</f>
        <v>1.6832786481408977</v>
      </c>
      <c r="K158" s="333">
        <f>IF(K$85=0,0,K$85/PPA!K$12*1000)</f>
        <v>1.6894429018655228</v>
      </c>
      <c r="L158" s="333">
        <f>IF(L$85=0,0,L$85/PPA!L$12*1000)</f>
        <v>1.9201292976930815</v>
      </c>
      <c r="M158" s="333">
        <f>IF(M$85=0,0,M$85/PPA!M$12*1000)</f>
        <v>1.8315907422439432</v>
      </c>
      <c r="N158" s="333">
        <f>IF(N$85=0,0,N$85/PPA!N$12*1000)</f>
        <v>1.7240214655738144</v>
      </c>
      <c r="O158" s="333">
        <f>IF(O$85=0,0,O$85/PPA!O$12*1000)</f>
        <v>1.7365317614997595</v>
      </c>
      <c r="P158" s="333">
        <f>IF(P$85=0,0,P$85/PPA!P$12*1000)</f>
        <v>1.4007383543869198</v>
      </c>
      <c r="Q158" s="333">
        <f>IF(Q$85=0,0,Q$85/PPA!Q$12*1000)</f>
        <v>1.3983379496638262</v>
      </c>
      <c r="R158" s="333">
        <f>IF(R$85=0,0,R$85/PPA!R$12*1000)</f>
        <v>1.397133863482569</v>
      </c>
      <c r="S158" s="333">
        <f>IF(S$85=0,0,S$85/PPA!S$12*1000)</f>
        <v>1.5239400391131663</v>
      </c>
      <c r="T158" s="333">
        <f>IF(T$85=0,0,T$85/PPA!T$12*1000)</f>
        <v>1.7195531078593054</v>
      </c>
      <c r="U158" s="333">
        <f>IF(U$85=0,0,U$85/PPA!U$12*1000)</f>
        <v>1.4940587195543882</v>
      </c>
      <c r="V158" s="333">
        <f>IF(V$85=0,0,V$85/PPA!V$12*1000)</f>
        <v>1.407747044434053</v>
      </c>
      <c r="W158" s="333">
        <f>IF(W$85=0,0,W$85/PPA!W$12*1000)</f>
        <v>1.3613261863122403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23.168020756409117</v>
      </c>
      <c r="C159" s="333">
        <f>IF(C$86=0,0,C$86/PPA!C$12*1000)</f>
        <v>19.891374921639027</v>
      </c>
      <c r="D159" s="333">
        <f>IF(D$86=0,0,D$86/PPA!D$12*1000)</f>
        <v>18.273880569544932</v>
      </c>
      <c r="E159" s="333">
        <f>IF(E$86=0,0,E$86/PPA!E$12*1000)</f>
        <v>18.834155616911918</v>
      </c>
      <c r="F159" s="333">
        <f>IF(F$86=0,0,F$86/PPA!F$12*1000)</f>
        <v>14.484621738442671</v>
      </c>
      <c r="G159" s="333">
        <f>IF(G$86=0,0,G$86/PPA!G$12*1000)</f>
        <v>12.087379789122544</v>
      </c>
      <c r="H159" s="333">
        <f>IF(H$86=0,0,H$86/PPA!H$12*1000)</f>
        <v>13.654905046653042</v>
      </c>
      <c r="I159" s="333">
        <f>IF(I$86=0,0,I$86/PPA!I$12*1000)</f>
        <v>13.898470147703943</v>
      </c>
      <c r="J159" s="333">
        <f>IF(J$86=0,0,J$86/PPA!J$12*1000)</f>
        <v>13.056586402835705</v>
      </c>
      <c r="K159" s="333">
        <f>IF(K$86=0,0,K$86/PPA!K$12*1000)</f>
        <v>13.104400299514939</v>
      </c>
      <c r="L159" s="333">
        <f>IF(L$86=0,0,L$86/PPA!L$12*1000)</f>
        <v>14.893751612446914</v>
      </c>
      <c r="M159" s="333">
        <f>IF(M$86=0,0,M$86/PPA!M$12*1000)</f>
        <v>14.20698991646705</v>
      </c>
      <c r="N159" s="333">
        <f>IF(N$86=0,0,N$86/PPA!N$12*1000)</f>
        <v>13.372613768058544</v>
      </c>
      <c r="O159" s="333">
        <f>IF(O$86=0,0,O$86/PPA!O$12*1000)</f>
        <v>13.469651629177115</v>
      </c>
      <c r="P159" s="333">
        <f>IF(P$86=0,0,P$86/PPA!P$12*1000)</f>
        <v>10.865023073879007</v>
      </c>
      <c r="Q159" s="333">
        <f>IF(Q$86=0,0,Q$86/PPA!Q$12*1000)</f>
        <v>10.846403998716697</v>
      </c>
      <c r="R159" s="333">
        <f>IF(R$86=0,0,R$86/PPA!R$12*1000)</f>
        <v>10.837064335744429</v>
      </c>
      <c r="S159" s="333">
        <f>IF(S$86=0,0,S$86/PPA!S$12*1000)</f>
        <v>11.820654183071641</v>
      </c>
      <c r="T159" s="333">
        <f>IF(T$86=0,0,T$86/PPA!T$12*1000)</f>
        <v>13.337954326116066</v>
      </c>
      <c r="U159" s="333">
        <f>IF(U$86=0,0,U$86/PPA!U$12*1000)</f>
        <v>11.588875546135425</v>
      </c>
      <c r="V159" s="333">
        <f>IF(V$86=0,0,V$86/PPA!V$12*1000)</f>
        <v>10.919386959069467</v>
      </c>
      <c r="W159" s="333">
        <f>IF(W$86=0,0,W$86/PPA!W$12*1000)</f>
        <v>10.559317076622715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10.229977947885066</v>
      </c>
      <c r="C160" s="333">
        <f>IF(C$87=0,0,C$87/PPA!C$12*1000)</f>
        <v>8.7831554080936716</v>
      </c>
      <c r="D160" s="333">
        <f>IF(D$87=0,0,D$87/PPA!D$12*1000)</f>
        <v>8.0689411156114925</v>
      </c>
      <c r="E160" s="333">
        <f>IF(E$87=0,0,E$87/PPA!E$12*1000)</f>
        <v>8.3163339093066124</v>
      </c>
      <c r="F160" s="333">
        <f>IF(F$87=0,0,F$87/PPA!F$12*1000)</f>
        <v>6.3957712454454656</v>
      </c>
      <c r="G160" s="333">
        <f>IF(G$87=0,0,G$87/PPA!G$12*1000)</f>
        <v>5.3372547439654801</v>
      </c>
      <c r="H160" s="333">
        <f>IF(H$87=0,0,H$87/PPA!H$12*1000)</f>
        <v>6.029404884277044</v>
      </c>
      <c r="I160" s="333">
        <f>IF(I$87=0,0,I$87/PPA!I$12*1000)</f>
        <v>6.1369525094636206</v>
      </c>
      <c r="J160" s="333">
        <f>IF(J$87=0,0,J$87/PPA!J$12*1000)</f>
        <v>5.7652137133343704</v>
      </c>
      <c r="K160" s="333">
        <f>IF(K$87=0,0,K$87/PPA!K$12*1000)</f>
        <v>5.786326225006122</v>
      </c>
      <c r="L160" s="333">
        <f>IF(L$87=0,0,L$87/PPA!L$12*1000)</f>
        <v>6.5764249850501582</v>
      </c>
      <c r="M160" s="333">
        <f>IF(M$87=0,0,M$87/PPA!M$12*1000)</f>
        <v>6.2731812561536051</v>
      </c>
      <c r="N160" s="333">
        <f>IF(N$87=0,0,N$87/PPA!N$12*1000)</f>
        <v>5.9047574840841257</v>
      </c>
      <c r="O160" s="333">
        <f>IF(O$87=0,0,O$87/PPA!O$12*1000)</f>
        <v>5.947605131269448</v>
      </c>
      <c r="P160" s="333">
        <f>IF(P$87=0,0,P$87/PPA!P$12*1000)</f>
        <v>4.797515835196962</v>
      </c>
      <c r="Q160" s="333">
        <f>IF(Q$87=0,0,Q$87/PPA!Q$12*1000)</f>
        <v>4.7892944713470635</v>
      </c>
      <c r="R160" s="333">
        <f>IF(R$87=0,0,R$87/PPA!R$12*1000)</f>
        <v>4.7851704873757299</v>
      </c>
      <c r="S160" s="333">
        <f>IF(S$87=0,0,S$87/PPA!S$12*1000)</f>
        <v>5.2194804594581514</v>
      </c>
      <c r="T160" s="333">
        <f>IF(T$87=0,0,T$87/PPA!T$12*1000)</f>
        <v>5.88945340047312</v>
      </c>
      <c r="U160" s="333">
        <f>IF(U$87=0,0,U$87/PPA!U$12*1000)</f>
        <v>5.1171372179021182</v>
      </c>
      <c r="V160" s="333">
        <f>IF(V$87=0,0,V$87/PPA!V$12*1000)</f>
        <v>4.8215205334190117</v>
      </c>
      <c r="W160" s="333">
        <f>IF(W$87=0,0,W$87/PPA!W$12*1000)</f>
        <v>4.6625295261225048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69.611390036554099</v>
      </c>
      <c r="C161" s="334">
        <f>IF(C$88=0,0,C$88/PPA!C$12*1000)</f>
        <v>52.606146351709079</v>
      </c>
      <c r="D161" s="334">
        <f>IF(D$88=0,0,D$88/PPA!D$12*1000)</f>
        <v>42.239070507059381</v>
      </c>
      <c r="E161" s="334">
        <f>IF(E$88=0,0,E$88/PPA!E$12*1000)</f>
        <v>46.580973018831145</v>
      </c>
      <c r="F161" s="334">
        <f>IF(F$88=0,0,F$88/PPA!F$12*1000)</f>
        <v>25.389284425447823</v>
      </c>
      <c r="G161" s="334">
        <f>IF(G$88=0,0,G$88/PPA!G$12*1000)</f>
        <v>18.989375216804778</v>
      </c>
      <c r="H161" s="334">
        <f>IF(H$88=0,0,H$88/PPA!H$12*1000)</f>
        <v>18.649889113950479</v>
      </c>
      <c r="I161" s="334">
        <f>IF(I$88=0,0,I$88/PPA!I$12*1000)</f>
        <v>19.025541938414428</v>
      </c>
      <c r="J161" s="334">
        <f>IF(J$88=0,0,J$88/PPA!J$12*1000)</f>
        <v>17.858487738542657</v>
      </c>
      <c r="K161" s="334">
        <f>IF(K$88=0,0,K$88/PPA!K$12*1000)</f>
        <v>19.448987261758589</v>
      </c>
      <c r="L161" s="334">
        <f>IF(L$88=0,0,L$88/PPA!L$12*1000)</f>
        <v>22.324567391363768</v>
      </c>
      <c r="M161" s="334">
        <f>IF(M$88=0,0,M$88/PPA!M$12*1000)</f>
        <v>21.170974505448626</v>
      </c>
      <c r="N161" s="334">
        <f>IF(N$88=0,0,N$88/PPA!N$12*1000)</f>
        <v>18.864324489961348</v>
      </c>
      <c r="O161" s="334">
        <f>IF(O$88=0,0,O$88/PPA!O$12*1000)</f>
        <v>18.856973780224557</v>
      </c>
      <c r="P161" s="334">
        <f>IF(P$88=0,0,P$88/PPA!P$12*1000)</f>
        <v>14.893175722801907</v>
      </c>
      <c r="Q161" s="334">
        <f>IF(Q$88=0,0,Q$88/PPA!Q$12*1000)</f>
        <v>14.922612883839374</v>
      </c>
      <c r="R161" s="334">
        <f>IF(R$88=0,0,R$88/PPA!R$12*1000)</f>
        <v>14.418565527895762</v>
      </c>
      <c r="S161" s="334">
        <f>IF(S$88=0,0,S$88/PPA!S$12*1000)</f>
        <v>15.895436366961759</v>
      </c>
      <c r="T161" s="334">
        <f>IF(T$88=0,0,T$88/PPA!T$12*1000)</f>
        <v>18.068291793741068</v>
      </c>
      <c r="U161" s="334">
        <f>IF(U$88=0,0,U$88/PPA!U$12*1000)</f>
        <v>16.357706856675385</v>
      </c>
      <c r="V161" s="334">
        <f>IF(V$88=0,0,V$88/PPA!V$12*1000)</f>
        <v>15.376469488573465</v>
      </c>
      <c r="W161" s="334">
        <f>IF(W$88=0,0,W$88/PPA!W$12*1000)</f>
        <v>14.621837314724935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70.170947288726424</v>
      </c>
      <c r="C162" s="335">
        <f>IF(C$94=0,0,C$94/PPA!C$12*1000)</f>
        <v>67.406819296089239</v>
      </c>
      <c r="D162" s="335">
        <f>IF(D$94=0,0,D$94/PPA!D$12*1000)</f>
        <v>68.014876728596192</v>
      </c>
      <c r="E162" s="335">
        <f>IF(E$94=0,0,E$94/PPA!E$12*1000)</f>
        <v>67.0533473823739</v>
      </c>
      <c r="F162" s="335">
        <f>IF(F$94=0,0,F$94/PPA!F$12*1000)</f>
        <v>62.00248300917174</v>
      </c>
      <c r="G162" s="335">
        <f>IF(G$94=0,0,G$94/PPA!G$12*1000)</f>
        <v>53.938831159002689</v>
      </c>
      <c r="H162" s="335">
        <f>IF(H$94=0,0,H$94/PPA!H$12*1000)</f>
        <v>63.735851281248465</v>
      </c>
      <c r="I162" s="335">
        <f>IF(I$94=0,0,I$94/PPA!I$12*1000)</f>
        <v>64.829728351529482</v>
      </c>
      <c r="J162" s="335">
        <f>IF(J$94=0,0,J$94/PPA!J$12*1000)</f>
        <v>60.91734659733617</v>
      </c>
      <c r="K162" s="335">
        <f>IF(K$94=0,0,K$94/PPA!K$12*1000)</f>
        <v>59.615328265417808</v>
      </c>
      <c r="L162" s="335">
        <f>IF(L$94=0,0,L$94/PPA!L$12*1000)</f>
        <v>67.535651306240212</v>
      </c>
      <c r="M162" s="335">
        <f>IF(M$94=0,0,M$94/PPA!M$12*1000)</f>
        <v>64.545724295673836</v>
      </c>
      <c r="N162" s="335">
        <f>IF(N$94=0,0,N$94/PPA!N$12*1000)</f>
        <v>61.81823481934191</v>
      </c>
      <c r="O162" s="335">
        <f>IF(O$94=0,0,O$94/PPA!O$12*1000)</f>
        <v>62.411055439507599</v>
      </c>
      <c r="P162" s="335">
        <f>IF(P$94=0,0,P$94/PPA!P$12*1000)</f>
        <v>50.660042500375795</v>
      </c>
      <c r="Q162" s="335">
        <f>IF(Q$94=0,0,Q$94/PPA!Q$12*1000)</f>
        <v>50.518268689108687</v>
      </c>
      <c r="R162" s="335">
        <f>IF(R$94=0,0,R$94/PPA!R$12*1000)</f>
        <v>50.965965961266164</v>
      </c>
      <c r="S162" s="335">
        <f>IF(S$94=0,0,S$94/PPA!S$12*1000)</f>
        <v>55.423503126794735</v>
      </c>
      <c r="T162" s="335">
        <f>IF(T$94=0,0,T$94/PPA!T$12*1000)</f>
        <v>62.405152638172027</v>
      </c>
      <c r="U162" s="335">
        <f>IF(U$94=0,0,U$94/PPA!U$12*1000)</f>
        <v>53.562815398350921</v>
      </c>
      <c r="V162" s="335">
        <f>IF(V$94=0,0,V$94/PPA!V$12*1000)</f>
        <v>50.504748740402491</v>
      </c>
      <c r="W162" s="335">
        <f>IF(W$94=0,0,W$94/PPA!W$12*1000)</f>
        <v>49.086929055003168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EE: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13.83573867454861</v>
      </c>
      <c r="C5" s="225">
        <v>11.73255964830722</v>
      </c>
      <c r="D5" s="225">
        <v>13.428738864960719</v>
      </c>
      <c r="E5" s="225">
        <v>14.781351945398891</v>
      </c>
      <c r="F5" s="225">
        <v>11.954472587323339</v>
      </c>
      <c r="G5" s="225">
        <v>11.040912877565489</v>
      </c>
      <c r="H5" s="225">
        <v>20.15772725975522</v>
      </c>
      <c r="I5" s="225">
        <v>27.673885595599771</v>
      </c>
      <c r="J5" s="225">
        <v>27.987473729943069</v>
      </c>
      <c r="K5" s="225">
        <v>27.665347177201131</v>
      </c>
      <c r="L5" s="225">
        <v>35.661585799153798</v>
      </c>
      <c r="M5" s="225">
        <v>34.297739876441227</v>
      </c>
      <c r="N5" s="225">
        <v>33.891880415548101</v>
      </c>
      <c r="O5" s="225">
        <v>32.825236794074883</v>
      </c>
      <c r="P5" s="225">
        <v>31.60370001242849</v>
      </c>
      <c r="Q5" s="225">
        <v>31.852457818600119</v>
      </c>
      <c r="R5" s="225">
        <v>33.644806982641313</v>
      </c>
      <c r="S5" s="225">
        <v>37.995945135064353</v>
      </c>
      <c r="T5" s="225">
        <v>39.467098462349938</v>
      </c>
      <c r="U5" s="225">
        <v>32.281470873861728</v>
      </c>
      <c r="V5" s="225">
        <v>34.585389241742497</v>
      </c>
      <c r="W5" s="225">
        <v>35.345128184681627</v>
      </c>
      <c r="DA5" s="89" t="s">
        <v>1943</v>
      </c>
    </row>
    <row r="6" spans="1:105" ht="12" customHeight="1" x14ac:dyDescent="0.25">
      <c r="A6" s="55" t="s">
        <v>92</v>
      </c>
      <c r="B6" s="261">
        <v>5.1297850719635829E-2</v>
      </c>
      <c r="C6" s="261">
        <v>4.3244379460376188E-2</v>
      </c>
      <c r="D6" s="261">
        <v>4.9532823156351442E-2</v>
      </c>
      <c r="E6" s="261">
        <v>5.2555591635604922E-2</v>
      </c>
      <c r="F6" s="261">
        <v>4.2159212090756813E-2</v>
      </c>
      <c r="G6" s="261">
        <v>3.9244268863971372E-2</v>
      </c>
      <c r="H6" s="261">
        <v>7.1671954337994573E-2</v>
      </c>
      <c r="I6" s="261">
        <v>9.8476599256367855E-2</v>
      </c>
      <c r="J6" s="261">
        <v>9.9283147398305974E-2</v>
      </c>
      <c r="K6" s="261">
        <v>9.8256545543718085E-2</v>
      </c>
      <c r="L6" s="261">
        <v>0.12676000050552891</v>
      </c>
      <c r="M6" s="261">
        <v>0.1222363754854663</v>
      </c>
      <c r="N6" s="261">
        <v>0.1212125287715706</v>
      </c>
      <c r="O6" s="261">
        <v>0.1171846051277329</v>
      </c>
      <c r="P6" s="261">
        <v>0.1133759831326567</v>
      </c>
      <c r="Q6" s="261">
        <v>0.1142513216717396</v>
      </c>
      <c r="R6" s="261">
        <v>0.11955625548224789</v>
      </c>
      <c r="S6" s="261">
        <v>0.1367317150956274</v>
      </c>
      <c r="T6" s="261">
        <v>0.14152104102591689</v>
      </c>
      <c r="U6" s="261">
        <v>0.1150360255831506</v>
      </c>
      <c r="V6" s="261">
        <v>0.1228067148895684</v>
      </c>
      <c r="W6" s="261">
        <v>0.12580767267602169</v>
      </c>
      <c r="DA6" s="67" t="s">
        <v>1944</v>
      </c>
    </row>
    <row r="7" spans="1:105" ht="12" customHeight="1" x14ac:dyDescent="0.25">
      <c r="A7" s="202" t="s">
        <v>93</v>
      </c>
      <c r="B7" s="226">
        <v>1.8663827280362241E-2</v>
      </c>
      <c r="C7" s="226">
        <v>1.5733712383118648E-2</v>
      </c>
      <c r="D7" s="226">
        <v>1.8021652820339309E-2</v>
      </c>
      <c r="E7" s="226">
        <v>1.912143435141456E-2</v>
      </c>
      <c r="F7" s="226">
        <v>1.5338893183625191E-2</v>
      </c>
      <c r="G7" s="226">
        <v>1.4278341987940099E-2</v>
      </c>
      <c r="H7" s="226">
        <v>2.6590085271928521E-2</v>
      </c>
      <c r="I7" s="226">
        <v>3.6831656049318089E-2</v>
      </c>
      <c r="J7" s="226">
        <v>3.6910426645158527E-2</v>
      </c>
      <c r="K7" s="226">
        <v>3.6146077813576698E-2</v>
      </c>
      <c r="L7" s="226">
        <v>4.6554648200467633E-2</v>
      </c>
      <c r="M7" s="226">
        <v>4.4645496161849117E-2</v>
      </c>
      <c r="N7" s="226">
        <v>4.4101062119988023E-2</v>
      </c>
      <c r="O7" s="226">
        <v>4.2635572433140437E-2</v>
      </c>
      <c r="P7" s="226">
        <v>4.1249871822001953E-2</v>
      </c>
      <c r="Q7" s="226">
        <v>4.1568348465294003E-2</v>
      </c>
      <c r="R7" s="226">
        <v>4.3498456003604198E-2</v>
      </c>
      <c r="S7" s="226">
        <v>4.9747447085841653E-2</v>
      </c>
      <c r="T7" s="226">
        <v>5.1489959699885131E-2</v>
      </c>
      <c r="U7" s="226">
        <v>4.1853849281865127E-2</v>
      </c>
      <c r="V7" s="226">
        <v>4.5023262190971379E-2</v>
      </c>
      <c r="W7" s="226">
        <v>4.6476475553053287E-2</v>
      </c>
      <c r="DA7" s="174" t="s">
        <v>1945</v>
      </c>
    </row>
    <row r="8" spans="1:105" ht="12" customHeight="1" x14ac:dyDescent="0.25">
      <c r="A8" s="202" t="s">
        <v>94</v>
      </c>
      <c r="B8" s="226">
        <v>0.58659933827667499</v>
      </c>
      <c r="C8" s="226">
        <v>0.49450657327309933</v>
      </c>
      <c r="D8" s="226">
        <v>0.56641595854169513</v>
      </c>
      <c r="E8" s="226">
        <v>0.60098181198036471</v>
      </c>
      <c r="F8" s="226">
        <v>0.48209750638222271</v>
      </c>
      <c r="G8" s="226">
        <v>0.44876465239401653</v>
      </c>
      <c r="H8" s="226">
        <v>0.81721519950428734</v>
      </c>
      <c r="I8" s="226">
        <v>1.120002782923009</v>
      </c>
      <c r="J8" s="226">
        <v>1.1266600236936759</v>
      </c>
      <c r="K8" s="226">
        <v>1.11281889509418</v>
      </c>
      <c r="L8" s="226">
        <v>1.4331448340665769</v>
      </c>
      <c r="M8" s="226">
        <v>1.379874361139434</v>
      </c>
      <c r="N8" s="226">
        <v>1.36706890639853</v>
      </c>
      <c r="O8" s="226">
        <v>1.3288849458219429</v>
      </c>
      <c r="P8" s="226">
        <v>1.2867283351037651</v>
      </c>
      <c r="Q8" s="226">
        <v>1.302360224289798</v>
      </c>
      <c r="R8" s="226">
        <v>1.3615631178725369</v>
      </c>
      <c r="S8" s="226">
        <v>1.5545306317281899</v>
      </c>
      <c r="T8" s="226">
        <v>1.6140746868351881</v>
      </c>
      <c r="U8" s="226">
        <v>1.315455823945948</v>
      </c>
      <c r="V8" s="226">
        <v>1.40057307939769</v>
      </c>
      <c r="W8" s="226">
        <v>1.4313821930403161</v>
      </c>
      <c r="DA8" s="174" t="s">
        <v>1946</v>
      </c>
    </row>
    <row r="9" spans="1:105" ht="12" customHeight="1" x14ac:dyDescent="0.25">
      <c r="A9" s="202" t="s">
        <v>95</v>
      </c>
      <c r="B9" s="226">
        <v>0.20590445733732199</v>
      </c>
      <c r="C9" s="226">
        <v>0.17357862679945829</v>
      </c>
      <c r="D9" s="226">
        <v>0.19881981270786631</v>
      </c>
      <c r="E9" s="226">
        <v>0.21095290395137151</v>
      </c>
      <c r="F9" s="226">
        <v>0.1692228731913229</v>
      </c>
      <c r="G9" s="226">
        <v>0.15752258175882791</v>
      </c>
      <c r="H9" s="226">
        <v>0.29357224718723102</v>
      </c>
      <c r="I9" s="226">
        <v>0.4063369231695193</v>
      </c>
      <c r="J9" s="226">
        <v>0.40720594196973781</v>
      </c>
      <c r="K9" s="226">
        <v>0.3987734361916293</v>
      </c>
      <c r="L9" s="226">
        <v>0.51360363714538038</v>
      </c>
      <c r="M9" s="226">
        <v>0.49254134865646992</v>
      </c>
      <c r="N9" s="226">
        <v>0.48653500310571962</v>
      </c>
      <c r="O9" s="226">
        <v>0.47036731926622721</v>
      </c>
      <c r="P9" s="226">
        <v>0.45507989037597602</v>
      </c>
      <c r="Q9" s="226">
        <v>0.4585934119825899</v>
      </c>
      <c r="R9" s="226">
        <v>0.47988688728690709</v>
      </c>
      <c r="S9" s="226">
        <v>0.54882746942826177</v>
      </c>
      <c r="T9" s="226">
        <v>0.5680513461180966</v>
      </c>
      <c r="U9" s="226">
        <v>0.46174313523186672</v>
      </c>
      <c r="V9" s="226">
        <v>0.49670896701568712</v>
      </c>
      <c r="W9" s="226">
        <v>0.5127412150760654</v>
      </c>
      <c r="DA9" s="174" t="s">
        <v>1947</v>
      </c>
    </row>
    <row r="10" spans="1:105" ht="12" customHeight="1" x14ac:dyDescent="0.25">
      <c r="A10" s="56" t="s">
        <v>96</v>
      </c>
      <c r="B10" s="262">
        <v>0.18815259795891531</v>
      </c>
      <c r="C10" s="262">
        <v>0.15617004695960601</v>
      </c>
      <c r="D10" s="262">
        <v>0.172936709857373</v>
      </c>
      <c r="E10" s="262">
        <v>0.1965941922627221</v>
      </c>
      <c r="F10" s="262">
        <v>0.153280968125901</v>
      </c>
      <c r="G10" s="262">
        <v>0.14506880338729869</v>
      </c>
      <c r="H10" s="262">
        <v>0.32240019737090958</v>
      </c>
      <c r="I10" s="262">
        <v>0.46311962996874889</v>
      </c>
      <c r="J10" s="262">
        <v>0.46381723865155511</v>
      </c>
      <c r="K10" s="262">
        <v>0.38769751803577301</v>
      </c>
      <c r="L10" s="262">
        <v>0.49436580892262799</v>
      </c>
      <c r="M10" s="262">
        <v>0.47705630711501551</v>
      </c>
      <c r="N10" s="262">
        <v>0.50573541867526672</v>
      </c>
      <c r="O10" s="262">
        <v>0.49316415250983509</v>
      </c>
      <c r="P10" s="262">
        <v>0.51353728079848593</v>
      </c>
      <c r="Q10" s="262">
        <v>0.51374563098394421</v>
      </c>
      <c r="R10" s="262">
        <v>0.56911004581858549</v>
      </c>
      <c r="S10" s="262">
        <v>0.71137139580182496</v>
      </c>
      <c r="T10" s="262">
        <v>0.66938898139598091</v>
      </c>
      <c r="U10" s="262">
        <v>0.47565873800008102</v>
      </c>
      <c r="V10" s="262">
        <v>0.51359349520751552</v>
      </c>
      <c r="W10" s="262">
        <v>0.56262685598881412</v>
      </c>
      <c r="DA10" s="68" t="s">
        <v>1948</v>
      </c>
    </row>
    <row r="11" spans="1:105" ht="12" customHeight="1" x14ac:dyDescent="0.25">
      <c r="A11" s="37" t="s">
        <v>160</v>
      </c>
      <c r="B11" s="228">
        <v>1.1378619528802701E-2</v>
      </c>
      <c r="C11" s="228">
        <v>9.0167635218751808E-3</v>
      </c>
      <c r="D11" s="228">
        <v>0</v>
      </c>
      <c r="E11" s="228">
        <v>3.4435944788497437E-2</v>
      </c>
      <c r="F11" s="228">
        <v>5.0599251006234218E-3</v>
      </c>
      <c r="G11" s="228">
        <v>9.0991959962567551E-3</v>
      </c>
      <c r="H11" s="228">
        <v>3.4429266130393921E-3</v>
      </c>
      <c r="I11" s="228">
        <v>3.601687845782076E-3</v>
      </c>
      <c r="J11" s="228">
        <v>3.7031021990785659E-3</v>
      </c>
      <c r="K11" s="228">
        <v>6.153116155393581E-3</v>
      </c>
      <c r="L11" s="228">
        <v>6.2738064143771331E-3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1.379380101148924E-3</v>
      </c>
      <c r="V11" s="228">
        <v>8.9882088037849422E-4</v>
      </c>
      <c r="W11" s="228">
        <v>8.9952082807868853E-4</v>
      </c>
      <c r="DA11" s="69" t="s">
        <v>1949</v>
      </c>
    </row>
    <row r="12" spans="1:105" ht="12" customHeight="1" x14ac:dyDescent="0.25">
      <c r="A12" s="37" t="s">
        <v>162</v>
      </c>
      <c r="B12" s="228">
        <v>0.16625607383268659</v>
      </c>
      <c r="C12" s="228">
        <v>0.1328105468172418</v>
      </c>
      <c r="D12" s="228">
        <v>0.14489980003602079</v>
      </c>
      <c r="E12" s="228">
        <v>0.14387408164566551</v>
      </c>
      <c r="F12" s="228">
        <v>0.10140259608164739</v>
      </c>
      <c r="G12" s="228">
        <v>6.9697149460520982E-2</v>
      </c>
      <c r="H12" s="228">
        <v>6.802217573401248E-2</v>
      </c>
      <c r="I12" s="228">
        <v>7.7705106742256405E-2</v>
      </c>
      <c r="J12" s="228">
        <v>7.8144877029924134E-2</v>
      </c>
      <c r="K12" s="228">
        <v>0.14495157885194149</v>
      </c>
      <c r="L12" s="228">
        <v>0.19829373187609869</v>
      </c>
      <c r="M12" s="228">
        <v>0.19292544500871919</v>
      </c>
      <c r="N12" s="228">
        <v>0.14237640288426129</v>
      </c>
      <c r="O12" s="228">
        <v>0.13373578961257121</v>
      </c>
      <c r="P12" s="228">
        <v>9.5775563195519359E-2</v>
      </c>
      <c r="Q12" s="228">
        <v>9.907055061812689E-2</v>
      </c>
      <c r="R12" s="228">
        <v>8.4353460014578149E-2</v>
      </c>
      <c r="S12" s="228">
        <v>6.4942462426299863E-2</v>
      </c>
      <c r="T12" s="228">
        <v>0.1008110585955589</v>
      </c>
      <c r="U12" s="228">
        <v>0.13937980006347461</v>
      </c>
      <c r="V12" s="228">
        <v>0.1485016439412043</v>
      </c>
      <c r="W12" s="228">
        <v>0.1191061590907497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1.0517904597426009E-2</v>
      </c>
      <c r="C15" s="228">
        <v>1.434273662048895E-2</v>
      </c>
      <c r="D15" s="228">
        <v>2.8036909821352232E-2</v>
      </c>
      <c r="E15" s="228">
        <v>1.828416582855923E-2</v>
      </c>
      <c r="F15" s="228">
        <v>4.6818446943630208E-2</v>
      </c>
      <c r="G15" s="228">
        <v>6.6272457930520959E-2</v>
      </c>
      <c r="H15" s="228">
        <v>0.25093509502385769</v>
      </c>
      <c r="I15" s="228">
        <v>0.38181283538071042</v>
      </c>
      <c r="J15" s="228">
        <v>0.38196925942255228</v>
      </c>
      <c r="K15" s="228">
        <v>0.23659282302843779</v>
      </c>
      <c r="L15" s="228">
        <v>0.28979827063215219</v>
      </c>
      <c r="M15" s="228">
        <v>0.28413086210629629</v>
      </c>
      <c r="N15" s="228">
        <v>0.36335901579100549</v>
      </c>
      <c r="O15" s="228">
        <v>0.35942836289726399</v>
      </c>
      <c r="P15" s="228">
        <v>0.41776171760296649</v>
      </c>
      <c r="Q15" s="228">
        <v>0.41467508036581741</v>
      </c>
      <c r="R15" s="228">
        <v>0.48475658580400738</v>
      </c>
      <c r="S15" s="228">
        <v>0.64642893337552509</v>
      </c>
      <c r="T15" s="228">
        <v>0.56857792280042196</v>
      </c>
      <c r="U15" s="228">
        <v>0.33489955783545738</v>
      </c>
      <c r="V15" s="228">
        <v>0.36419303038593281</v>
      </c>
      <c r="W15" s="228">
        <v>0.4426211760699858</v>
      </c>
      <c r="DA15" s="69" t="s">
        <v>1953</v>
      </c>
    </row>
    <row r="16" spans="1:105" ht="12" customHeight="1" x14ac:dyDescent="0.25">
      <c r="A16" s="57" t="s">
        <v>1855</v>
      </c>
      <c r="B16" s="263">
        <v>0.1427563150184302</v>
      </c>
      <c r="C16" s="263">
        <v>0.14949787312919721</v>
      </c>
      <c r="D16" s="263">
        <v>0.20378856091886829</v>
      </c>
      <c r="E16" s="263">
        <v>0.21412291032873201</v>
      </c>
      <c r="F16" s="263">
        <v>0.26695077092500757</v>
      </c>
      <c r="G16" s="263">
        <v>0.28556686678563609</v>
      </c>
      <c r="H16" s="263">
        <v>0.6873966499997507</v>
      </c>
      <c r="I16" s="263">
        <v>0.97262954974695337</v>
      </c>
      <c r="J16" s="263">
        <v>0.98123863977946446</v>
      </c>
      <c r="K16" s="263">
        <v>0.7830098610778301</v>
      </c>
      <c r="L16" s="263">
        <v>0.99195116948072715</v>
      </c>
      <c r="M16" s="263">
        <v>0.9664864342240137</v>
      </c>
      <c r="N16" s="263">
        <v>1.0752041706255711</v>
      </c>
      <c r="O16" s="263">
        <v>1.0564243362758521</v>
      </c>
      <c r="P16" s="263">
        <v>1.1085171353029439</v>
      </c>
      <c r="Q16" s="263">
        <v>1.105327310412247</v>
      </c>
      <c r="R16" s="263">
        <v>1.2650808550554371</v>
      </c>
      <c r="S16" s="263">
        <v>1.5387690100311779</v>
      </c>
      <c r="T16" s="263">
        <v>1.4547594276225391</v>
      </c>
      <c r="U16" s="263">
        <v>1.0142039969293981</v>
      </c>
      <c r="V16" s="263">
        <v>1.088680787635353</v>
      </c>
      <c r="W16" s="263">
        <v>1.1881204431005661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12.327006301065289</v>
      </c>
      <c r="C17" s="296">
        <f t="shared" si="0"/>
        <v>10.369577908971435</v>
      </c>
      <c r="D17" s="296">
        <f t="shared" si="0"/>
        <v>11.769041158417622</v>
      </c>
      <c r="E17" s="296">
        <f t="shared" si="0"/>
        <v>13.014011662200286</v>
      </c>
      <c r="F17" s="296">
        <f t="shared" si="0"/>
        <v>10.23571074396091</v>
      </c>
      <c r="G17" s="296">
        <f t="shared" si="0"/>
        <v>9.3196315760974162</v>
      </c>
      <c r="H17" s="296">
        <f t="shared" si="0"/>
        <v>16.381746321439891</v>
      </c>
      <c r="I17" s="296">
        <f t="shared" si="0"/>
        <v>22.367703698180968</v>
      </c>
      <c r="J17" s="296">
        <f t="shared" si="0"/>
        <v>22.657375748412363</v>
      </c>
      <c r="K17" s="296">
        <f t="shared" si="0"/>
        <v>23.099632234360445</v>
      </c>
      <c r="L17" s="296">
        <f t="shared" si="0"/>
        <v>29.843127098126111</v>
      </c>
      <c r="M17" s="296">
        <f t="shared" si="0"/>
        <v>28.671488711087243</v>
      </c>
      <c r="N17" s="296">
        <f t="shared" si="0"/>
        <v>27.916827365500637</v>
      </c>
      <c r="O17" s="296">
        <f t="shared" si="0"/>
        <v>26.982865778090545</v>
      </c>
      <c r="P17" s="296">
        <f t="shared" si="0"/>
        <v>25.63642504939363</v>
      </c>
      <c r="Q17" s="296">
        <f t="shared" si="0"/>
        <v>25.874871634993191</v>
      </c>
      <c r="R17" s="296">
        <f t="shared" si="0"/>
        <v>27.011465456432319</v>
      </c>
      <c r="S17" s="296">
        <f t="shared" si="0"/>
        <v>30.056726618071369</v>
      </c>
      <c r="T17" s="296">
        <f t="shared" si="0"/>
        <v>31.754154804616821</v>
      </c>
      <c r="U17" s="296">
        <f t="shared" si="0"/>
        <v>26.617076696601551</v>
      </c>
      <c r="V17" s="296">
        <f t="shared" si="0"/>
        <v>28.49458859935228</v>
      </c>
      <c r="W17" s="296">
        <f t="shared" si="0"/>
        <v>28.812934632011967</v>
      </c>
      <c r="DA17" s="70"/>
    </row>
    <row r="18" spans="1:105" ht="12" customHeight="1" x14ac:dyDescent="0.25">
      <c r="A18" s="60" t="s">
        <v>1858</v>
      </c>
      <c r="B18" s="331">
        <v>10.988665847767511</v>
      </c>
      <c r="C18" s="331">
        <v>8.9680353483852162</v>
      </c>
      <c r="D18" s="331">
        <v>9.8585233998032393</v>
      </c>
      <c r="E18" s="331">
        <v>11.006609377868431</v>
      </c>
      <c r="F18" s="331">
        <v>7.733047266538974</v>
      </c>
      <c r="G18" s="331">
        <v>6.6424421999820886</v>
      </c>
      <c r="H18" s="331">
        <v>9.9374027276922572</v>
      </c>
      <c r="I18" s="331">
        <v>13.249301669303319</v>
      </c>
      <c r="J18" s="331">
        <v>13.458263500479919</v>
      </c>
      <c r="K18" s="331">
        <v>15.75891478675582</v>
      </c>
      <c r="L18" s="331">
        <v>20.543584884244328</v>
      </c>
      <c r="M18" s="331">
        <v>19.610678390237151</v>
      </c>
      <c r="N18" s="331">
        <v>17.83678826588595</v>
      </c>
      <c r="O18" s="331">
        <v>17.078887625504478</v>
      </c>
      <c r="P18" s="331">
        <v>15.24407690592858</v>
      </c>
      <c r="Q18" s="331">
        <v>15.51242809987842</v>
      </c>
      <c r="R18" s="331">
        <v>15.15133244028765</v>
      </c>
      <c r="S18" s="331">
        <v>15.63076714902914</v>
      </c>
      <c r="T18" s="331">
        <v>18.11578517065557</v>
      </c>
      <c r="U18" s="331">
        <v>17.108914225388482</v>
      </c>
      <c r="V18" s="331">
        <v>18.28820621527089</v>
      </c>
      <c r="W18" s="331">
        <v>17.674305477944209</v>
      </c>
      <c r="DA18" s="72" t="s">
        <v>1955</v>
      </c>
    </row>
    <row r="19" spans="1:105" ht="12" customHeight="1" x14ac:dyDescent="0.25">
      <c r="A19" s="64" t="s">
        <v>30</v>
      </c>
      <c r="B19" s="231">
        <v>0.14070236175775261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0.23888863331929111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1.7799906199351009E-2</v>
      </c>
      <c r="V21" s="231">
        <v>2.5062749423812439E-2</v>
      </c>
      <c r="W21" s="231">
        <v>1.9249061700555681E-2</v>
      </c>
      <c r="DA21" s="73" t="s">
        <v>1958</v>
      </c>
    </row>
    <row r="22" spans="1:105" ht="12" customHeight="1" x14ac:dyDescent="0.25">
      <c r="A22" s="64" t="s">
        <v>160</v>
      </c>
      <c r="B22" s="231">
        <v>0.31076653677016147</v>
      </c>
      <c r="C22" s="231">
        <v>0.27322077392470501</v>
      </c>
      <c r="D22" s="231">
        <v>0</v>
      </c>
      <c r="E22" s="231">
        <v>1.6816999486711379</v>
      </c>
      <c r="F22" s="231">
        <v>0.32702556353762702</v>
      </c>
      <c r="G22" s="231">
        <v>0.64134957357203592</v>
      </c>
      <c r="H22" s="231">
        <v>0.41965151563259051</v>
      </c>
      <c r="I22" s="231">
        <v>0.49661704140219293</v>
      </c>
      <c r="J22" s="231">
        <v>0.53341966223443249</v>
      </c>
      <c r="K22" s="231">
        <v>0.55035036224486811</v>
      </c>
      <c r="L22" s="231">
        <v>0.5404288452572189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0.1522111702982322</v>
      </c>
      <c r="V22" s="231">
        <v>9.9839673365139228E-2</v>
      </c>
      <c r="W22" s="231">
        <v>0.11412817971964651</v>
      </c>
      <c r="DA22" s="73" t="s">
        <v>1959</v>
      </c>
    </row>
    <row r="23" spans="1:105" ht="12" customHeight="1" x14ac:dyDescent="0.25">
      <c r="A23" s="64" t="s">
        <v>70</v>
      </c>
      <c r="B23" s="231">
        <v>0.30337633294770222</v>
      </c>
      <c r="C23" s="231">
        <v>0</v>
      </c>
      <c r="D23" s="231">
        <v>0.27898480028451828</v>
      </c>
      <c r="E23" s="231">
        <v>0.61082282482769834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1.031929441857081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4.3388084744499569</v>
      </c>
      <c r="C25" s="231">
        <v>3.845420964037833</v>
      </c>
      <c r="D25" s="231">
        <v>4.2410702334179948</v>
      </c>
      <c r="E25" s="231">
        <v>6.7137839271586586</v>
      </c>
      <c r="F25" s="231">
        <v>6.2623159586421364</v>
      </c>
      <c r="G25" s="231">
        <v>4.69412979839686</v>
      </c>
      <c r="H25" s="231">
        <v>7.9006551215915373</v>
      </c>
      <c r="I25" s="231">
        <v>10.18560674457032</v>
      </c>
      <c r="J25" s="231">
        <v>10.73597679309797</v>
      </c>
      <c r="K25" s="231">
        <v>12.388404597527209</v>
      </c>
      <c r="L25" s="231">
        <v>16.321673317430189</v>
      </c>
      <c r="M25" s="231">
        <v>16.25867163808622</v>
      </c>
      <c r="N25" s="231">
        <v>14.968681392428349</v>
      </c>
      <c r="O25" s="231">
        <v>14.79936294222137</v>
      </c>
      <c r="P25" s="231">
        <v>12.70013254938398</v>
      </c>
      <c r="Q25" s="231">
        <v>12.83098753408631</v>
      </c>
      <c r="R25" s="231">
        <v>14.64218470172367</v>
      </c>
      <c r="S25" s="231">
        <v>13.202420788432731</v>
      </c>
      <c r="T25" s="231">
        <v>15.490652548166571</v>
      </c>
      <c r="U25" s="231">
        <v>14.69639083771923</v>
      </c>
      <c r="V25" s="231">
        <v>15.75093926653984</v>
      </c>
      <c r="W25" s="231">
        <v>14.408369756885721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5.3656633801460023</v>
      </c>
      <c r="C27" s="231">
        <v>4.3182943967461549</v>
      </c>
      <c r="D27" s="231">
        <v>4.6289130441862678</v>
      </c>
      <c r="E27" s="231">
        <v>0.37226304146188433</v>
      </c>
      <c r="F27" s="231">
        <v>0.60460342939065548</v>
      </c>
      <c r="G27" s="231">
        <v>0.67328635673626869</v>
      </c>
      <c r="H27" s="231">
        <v>1.0993160425863271</v>
      </c>
      <c r="I27" s="231">
        <v>1.999983556114707</v>
      </c>
      <c r="J27" s="231">
        <v>1.807126313848574</v>
      </c>
      <c r="K27" s="231">
        <v>2.4872978966147259</v>
      </c>
      <c r="L27" s="231">
        <v>3.3272666084643259</v>
      </c>
      <c r="M27" s="231">
        <v>2.8370678044848279</v>
      </c>
      <c r="N27" s="231">
        <v>2.4604363056143148</v>
      </c>
      <c r="O27" s="231">
        <v>2.0048766397572502</v>
      </c>
      <c r="P27" s="231">
        <v>2.2072534989111849</v>
      </c>
      <c r="Q27" s="231">
        <v>2.3140041976095791</v>
      </c>
      <c r="R27" s="231">
        <v>0</v>
      </c>
      <c r="S27" s="231">
        <v>1.977572717092936</v>
      </c>
      <c r="T27" s="231">
        <v>2.2427842187508849</v>
      </c>
      <c r="U27" s="231">
        <v>1.814707834678488</v>
      </c>
      <c r="V27" s="231">
        <v>2.0636127458304139</v>
      </c>
      <c r="W27" s="231">
        <v>2.8210547620983548</v>
      </c>
      <c r="DA27" s="73" t="s">
        <v>1964</v>
      </c>
    </row>
    <row r="28" spans="1:105" ht="12" customHeight="1" x14ac:dyDescent="0.25">
      <c r="A28" s="64" t="s">
        <v>79</v>
      </c>
      <c r="B28" s="231">
        <v>0.52934876169593426</v>
      </c>
      <c r="C28" s="231">
        <v>0.53109921367652424</v>
      </c>
      <c r="D28" s="231">
        <v>0.70955532191445847</v>
      </c>
      <c r="E28" s="231">
        <v>0.59611019389196995</v>
      </c>
      <c r="F28" s="231">
        <v>0.53910231496855465</v>
      </c>
      <c r="G28" s="231">
        <v>0.63367647127692384</v>
      </c>
      <c r="H28" s="231">
        <v>0.5177800478818021</v>
      </c>
      <c r="I28" s="231">
        <v>0.56709432721610364</v>
      </c>
      <c r="J28" s="231">
        <v>0.38174073129893887</v>
      </c>
      <c r="K28" s="231">
        <v>0.3328619303690098</v>
      </c>
      <c r="L28" s="231">
        <v>0.35421611309259088</v>
      </c>
      <c r="M28" s="231">
        <v>0.27605031434681232</v>
      </c>
      <c r="N28" s="231">
        <v>0.40767056784328731</v>
      </c>
      <c r="O28" s="231">
        <v>0.27464804352585942</v>
      </c>
      <c r="P28" s="231">
        <v>0.33669085763340711</v>
      </c>
      <c r="Q28" s="231">
        <v>0.36743636818252939</v>
      </c>
      <c r="R28" s="231">
        <v>0.5091477385639811</v>
      </c>
      <c r="S28" s="231">
        <v>0.45077364350346938</v>
      </c>
      <c r="T28" s="231">
        <v>0.38234840373811002</v>
      </c>
      <c r="U28" s="231">
        <v>0.42780447649317721</v>
      </c>
      <c r="V28" s="231">
        <v>0.348751780111687</v>
      </c>
      <c r="W28" s="231">
        <v>0.3115037175399315</v>
      </c>
      <c r="DA28" s="73" t="s">
        <v>1965</v>
      </c>
    </row>
    <row r="29" spans="1:105" ht="12" customHeight="1" x14ac:dyDescent="0.25">
      <c r="A29" s="60" t="s">
        <v>1870</v>
      </c>
      <c r="B29" s="264">
        <v>1.3383404532977781</v>
      </c>
      <c r="C29" s="264">
        <v>1.401542560586218</v>
      </c>
      <c r="D29" s="264">
        <v>1.9105177586143831</v>
      </c>
      <c r="E29" s="264">
        <v>2.007402284331854</v>
      </c>
      <c r="F29" s="264">
        <v>2.5026634774219358</v>
      </c>
      <c r="G29" s="264">
        <v>2.677189376115328</v>
      </c>
      <c r="H29" s="264">
        <v>6.444343593747635</v>
      </c>
      <c r="I29" s="264">
        <v>9.1184020288776502</v>
      </c>
      <c r="J29" s="264">
        <v>9.1991122479324421</v>
      </c>
      <c r="K29" s="264">
        <v>7.3407174476046242</v>
      </c>
      <c r="L29" s="264">
        <v>9.2995422138817805</v>
      </c>
      <c r="M29" s="264">
        <v>9.0608103208500914</v>
      </c>
      <c r="N29" s="264">
        <v>10.080039099614689</v>
      </c>
      <c r="O29" s="264">
        <v>9.9039781525860668</v>
      </c>
      <c r="P29" s="264">
        <v>10.39234814346505</v>
      </c>
      <c r="Q29" s="264">
        <v>10.362443535114769</v>
      </c>
      <c r="R29" s="264">
        <v>11.860133016144671</v>
      </c>
      <c r="S29" s="264">
        <v>14.42595946904223</v>
      </c>
      <c r="T29" s="264">
        <v>13.638369633961251</v>
      </c>
      <c r="U29" s="264">
        <v>9.508162471213069</v>
      </c>
      <c r="V29" s="264">
        <v>10.20638238408139</v>
      </c>
      <c r="W29" s="264">
        <v>11.138629154067759</v>
      </c>
      <c r="DA29" s="72" t="s">
        <v>1966</v>
      </c>
    </row>
    <row r="30" spans="1:105" ht="12" customHeight="1" x14ac:dyDescent="0.25">
      <c r="A30" s="132" t="s">
        <v>1872</v>
      </c>
      <c r="B30" s="318">
        <v>0.31535798689198219</v>
      </c>
      <c r="C30" s="318">
        <v>0.33025052733092752</v>
      </c>
      <c r="D30" s="318">
        <v>0.4501821885406011</v>
      </c>
      <c r="E30" s="318">
        <v>0.47301143868839451</v>
      </c>
      <c r="F30" s="318">
        <v>0.58971161946359141</v>
      </c>
      <c r="G30" s="318">
        <v>0.63083578629038339</v>
      </c>
      <c r="H30" s="318">
        <v>1.5571346046432331</v>
      </c>
      <c r="I30" s="318">
        <v>2.2087847563048841</v>
      </c>
      <c r="J30" s="318">
        <v>2.2149825633928182</v>
      </c>
      <c r="K30" s="318">
        <v>1.7490126090839879</v>
      </c>
      <c r="L30" s="318">
        <v>2.212078602706383</v>
      </c>
      <c r="M30" s="318">
        <v>2.1434108425717362</v>
      </c>
      <c r="N30" s="318">
        <v>2.3751959603508119</v>
      </c>
      <c r="O30" s="318">
        <v>2.3337100845496059</v>
      </c>
      <c r="P30" s="318">
        <v>2.4487864664990249</v>
      </c>
      <c r="Q30" s="318">
        <v>2.4417399358013219</v>
      </c>
      <c r="R30" s="318">
        <v>2.794645908689672</v>
      </c>
      <c r="S30" s="318">
        <v>3.3992408478220519</v>
      </c>
      <c r="T30" s="318">
        <v>3.2136582150355171</v>
      </c>
      <c r="U30" s="318">
        <v>2.2404426082878728</v>
      </c>
      <c r="V30" s="318">
        <v>2.4234143360534248</v>
      </c>
      <c r="W30" s="318">
        <v>2.6650386972348361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10.882720541476109</v>
      </c>
      <c r="C32" s="225">
        <v>12.145432832205209</v>
      </c>
      <c r="D32" s="225">
        <v>11.87827118976754</v>
      </c>
      <c r="E32" s="225">
        <v>10.969074438119531</v>
      </c>
      <c r="F32" s="225">
        <v>8.9835130535650602</v>
      </c>
      <c r="G32" s="225">
        <v>8.3841920451789154</v>
      </c>
      <c r="H32" s="225">
        <v>8.1850767358207435</v>
      </c>
      <c r="I32" s="225">
        <v>7.1039805493712027</v>
      </c>
      <c r="J32" s="225">
        <v>5.7634439976288396</v>
      </c>
      <c r="K32" s="225">
        <v>5.228178880011539</v>
      </c>
      <c r="L32" s="225">
        <v>7.5818575924729137</v>
      </c>
      <c r="M32" s="225">
        <v>7.0266927219174162</v>
      </c>
      <c r="N32" s="225">
        <v>7.2490385763661509</v>
      </c>
      <c r="O32" s="225">
        <v>6.8173323922249409</v>
      </c>
      <c r="P32" s="225">
        <v>6.8528873999041027</v>
      </c>
      <c r="Q32" s="225">
        <v>6.7782670822749456</v>
      </c>
      <c r="R32" s="225">
        <v>7.3004462201572711</v>
      </c>
      <c r="S32" s="225">
        <v>9.3310109102538465</v>
      </c>
      <c r="T32" s="225">
        <v>9.6850562252202828</v>
      </c>
      <c r="U32" s="225">
        <v>8.3047172179836846</v>
      </c>
      <c r="V32" s="225">
        <v>7.5495219322419329</v>
      </c>
      <c r="W32" s="225">
        <v>7.0096116004091744</v>
      </c>
      <c r="DA32" s="89" t="s">
        <v>1968</v>
      </c>
    </row>
    <row r="33" spans="1:105" ht="12" customHeight="1" x14ac:dyDescent="0.25">
      <c r="A33" s="55" t="s">
        <v>92</v>
      </c>
      <c r="B33" s="261">
        <v>3.7962417720383022E-2</v>
      </c>
      <c r="C33" s="261">
        <v>4.2130827007291059E-2</v>
      </c>
      <c r="D33" s="261">
        <v>4.1285548313806021E-2</v>
      </c>
      <c r="E33" s="261">
        <v>3.6490532267971131E-2</v>
      </c>
      <c r="F33" s="261">
        <v>2.9547302929550701E-2</v>
      </c>
      <c r="G33" s="261">
        <v>2.785776106354286E-2</v>
      </c>
      <c r="H33" s="261">
        <v>2.7433580869591599E-2</v>
      </c>
      <c r="I33" s="261">
        <v>2.396935310257749E-2</v>
      </c>
      <c r="J33" s="261">
        <v>1.9402146416030389E-2</v>
      </c>
      <c r="K33" s="261">
        <v>1.7496948424974242E-2</v>
      </c>
      <c r="L33" s="261">
        <v>2.536320156879826E-2</v>
      </c>
      <c r="M33" s="261">
        <v>2.3470997196276641E-2</v>
      </c>
      <c r="N33" s="261">
        <v>2.4247658272646629E-2</v>
      </c>
      <c r="O33" s="261">
        <v>2.2751159306276102E-2</v>
      </c>
      <c r="P33" s="261">
        <v>2.304871915995595E-2</v>
      </c>
      <c r="Q33" s="261">
        <v>2.2799473439029071E-2</v>
      </c>
      <c r="R33" s="261">
        <v>2.418773240979475E-2</v>
      </c>
      <c r="S33" s="261">
        <v>3.1430482199428678E-2</v>
      </c>
      <c r="T33" s="261">
        <v>3.2570926709446682E-2</v>
      </c>
      <c r="U33" s="261">
        <v>2.7657958242203021E-2</v>
      </c>
      <c r="V33" s="261">
        <v>2.5167732401434419E-2</v>
      </c>
      <c r="W33" s="261">
        <v>2.3589233681746351E-2</v>
      </c>
      <c r="DA33" s="67" t="s">
        <v>1969</v>
      </c>
    </row>
    <row r="34" spans="1:105" ht="12" customHeight="1" x14ac:dyDescent="0.25">
      <c r="A34" s="202" t="s">
        <v>93</v>
      </c>
      <c r="B34" s="226">
        <v>1.4001590763244511E-2</v>
      </c>
      <c r="C34" s="226">
        <v>1.5539015523671641E-2</v>
      </c>
      <c r="D34" s="226">
        <v>1.5227253337336681E-2</v>
      </c>
      <c r="E34" s="226">
        <v>1.345871865465436E-2</v>
      </c>
      <c r="F34" s="226">
        <v>1.089786342967964E-2</v>
      </c>
      <c r="G34" s="226">
        <v>1.027471360925847E-2</v>
      </c>
      <c r="H34" s="226">
        <v>1.0118264208977251E-2</v>
      </c>
      <c r="I34" s="226">
        <v>8.840561090549242E-3</v>
      </c>
      <c r="J34" s="226">
        <v>7.1560488071850826E-3</v>
      </c>
      <c r="K34" s="226">
        <v>6.4533590367334779E-3</v>
      </c>
      <c r="L34" s="226">
        <v>9.3546509979346871E-3</v>
      </c>
      <c r="M34" s="226">
        <v>8.6567536337674843E-3</v>
      </c>
      <c r="N34" s="226">
        <v>8.9432077430176057E-3</v>
      </c>
      <c r="O34" s="226">
        <v>8.3912574889775989E-3</v>
      </c>
      <c r="P34" s="226">
        <v>8.5010058018875779E-3</v>
      </c>
      <c r="Q34" s="226">
        <v>8.409077078864383E-3</v>
      </c>
      <c r="R34" s="226">
        <v>8.9211054255633748E-3</v>
      </c>
      <c r="S34" s="226">
        <v>1.1714106612581991E-2</v>
      </c>
      <c r="T34" s="226">
        <v>1.2013059598162529E-2</v>
      </c>
      <c r="U34" s="226">
        <v>1.0201020796583899E-2</v>
      </c>
      <c r="V34" s="226">
        <v>9.2825565568371918E-3</v>
      </c>
      <c r="W34" s="226">
        <v>8.7003625233546822E-3</v>
      </c>
      <c r="DA34" s="174" t="s">
        <v>1970</v>
      </c>
    </row>
    <row r="35" spans="1:105" ht="12" customHeight="1" x14ac:dyDescent="0.25">
      <c r="A35" s="202" t="s">
        <v>94</v>
      </c>
      <c r="B35" s="226">
        <v>0.2731292637866658</v>
      </c>
      <c r="C35" s="226">
        <v>0.30311983414708282</v>
      </c>
      <c r="D35" s="226">
        <v>0.29703828399538751</v>
      </c>
      <c r="E35" s="226">
        <v>0.2625394485394742</v>
      </c>
      <c r="F35" s="226">
        <v>0.2125848030932091</v>
      </c>
      <c r="G35" s="226">
        <v>0.20042900918676099</v>
      </c>
      <c r="H35" s="226">
        <v>0.19737714813459761</v>
      </c>
      <c r="I35" s="226">
        <v>0.17245297216237401</v>
      </c>
      <c r="J35" s="226">
        <v>0.1395931630467821</v>
      </c>
      <c r="K35" s="226">
        <v>0.12588578201278641</v>
      </c>
      <c r="L35" s="226">
        <v>0.18248133253217841</v>
      </c>
      <c r="M35" s="226">
        <v>0.16886743704724341</v>
      </c>
      <c r="N35" s="226">
        <v>0.1744553021185134</v>
      </c>
      <c r="O35" s="226">
        <v>0.16368839933711279</v>
      </c>
      <c r="P35" s="226">
        <v>0.1658292615015477</v>
      </c>
      <c r="Q35" s="226">
        <v>0.16403600637327431</v>
      </c>
      <c r="R35" s="226">
        <v>0.17402415184449591</v>
      </c>
      <c r="S35" s="226">
        <v>0.22551021530228901</v>
      </c>
      <c r="T35" s="226">
        <v>0.2343389532912728</v>
      </c>
      <c r="U35" s="226">
        <v>0.19899148226481919</v>
      </c>
      <c r="V35" s="226">
        <v>0.18107498507116271</v>
      </c>
      <c r="W35" s="226">
        <v>0.1697181163813925</v>
      </c>
      <c r="DA35" s="174" t="s">
        <v>1971</v>
      </c>
    </row>
    <row r="36" spans="1:105" ht="12" customHeight="1" x14ac:dyDescent="0.25">
      <c r="A36" s="202" t="s">
        <v>95</v>
      </c>
      <c r="B36" s="226">
        <v>0.15248992237454681</v>
      </c>
      <c r="C36" s="226">
        <v>0.16923386142679139</v>
      </c>
      <c r="D36" s="226">
        <v>0.16583849068660839</v>
      </c>
      <c r="E36" s="226">
        <v>0.14657755662282579</v>
      </c>
      <c r="F36" s="226">
        <v>0.1186875389046993</v>
      </c>
      <c r="G36" s="226">
        <v>0.1119008766353531</v>
      </c>
      <c r="H36" s="226">
        <v>0.1101970018894167</v>
      </c>
      <c r="I36" s="226">
        <v>9.6281665222224019E-2</v>
      </c>
      <c r="J36" s="226">
        <v>7.7935810692360039E-2</v>
      </c>
      <c r="K36" s="226">
        <v>7.0282886795252547E-2</v>
      </c>
      <c r="L36" s="226">
        <v>0.10188056690391969</v>
      </c>
      <c r="M36" s="226">
        <v>9.4279836623569979E-2</v>
      </c>
      <c r="N36" s="226">
        <v>9.7399579631492275E-2</v>
      </c>
      <c r="O36" s="226">
        <v>9.1388344707092242E-2</v>
      </c>
      <c r="P36" s="226">
        <v>9.2583602588811861E-2</v>
      </c>
      <c r="Q36" s="226">
        <v>9.1582416075448148E-2</v>
      </c>
      <c r="R36" s="226">
        <v>9.7158865506227224E-2</v>
      </c>
      <c r="S36" s="226">
        <v>0.12757716164144381</v>
      </c>
      <c r="T36" s="226">
        <v>0.1308330286593892</v>
      </c>
      <c r="U36" s="226">
        <v>0.1110982955947897</v>
      </c>
      <c r="V36" s="226">
        <v>0.10109539356808329</v>
      </c>
      <c r="W36" s="226">
        <v>9.4754776671485727E-2</v>
      </c>
      <c r="DA36" s="174" t="s">
        <v>1972</v>
      </c>
    </row>
    <row r="37" spans="1:105" ht="12" customHeight="1" x14ac:dyDescent="0.25">
      <c r="A37" s="56" t="s">
        <v>96</v>
      </c>
      <c r="B37" s="262">
        <v>0.11187881747220239</v>
      </c>
      <c r="C37" s="262">
        <v>0.12571642106506001</v>
      </c>
      <c r="D37" s="262">
        <v>0.1224721838493467</v>
      </c>
      <c r="E37" s="262">
        <v>0.11582202579479151</v>
      </c>
      <c r="F37" s="262">
        <v>0.1009967208915519</v>
      </c>
      <c r="G37" s="262">
        <v>0.1014064842044264</v>
      </c>
      <c r="H37" s="262">
        <v>0.1339677929477939</v>
      </c>
      <c r="I37" s="262">
        <v>0.1242973310500444</v>
      </c>
      <c r="J37" s="262">
        <v>0.10058785278126869</v>
      </c>
      <c r="K37" s="262">
        <v>6.9668751808416085E-2</v>
      </c>
      <c r="L37" s="262">
        <v>9.9240462728901815E-2</v>
      </c>
      <c r="M37" s="262">
        <v>9.2802058402381288E-2</v>
      </c>
      <c r="N37" s="262">
        <v>0.1083290224923517</v>
      </c>
      <c r="O37" s="262">
        <v>0.10334366656285671</v>
      </c>
      <c r="P37" s="262">
        <v>0.1176557820535485</v>
      </c>
      <c r="Q37" s="262">
        <v>0.1148556725688156</v>
      </c>
      <c r="R37" s="262">
        <v>0.1360834181566761</v>
      </c>
      <c r="S37" s="262">
        <v>0.20365366655325151</v>
      </c>
      <c r="T37" s="262">
        <v>0.17882044170234829</v>
      </c>
      <c r="U37" s="262">
        <v>0.1220927530354585</v>
      </c>
      <c r="V37" s="262">
        <v>0.1118138240403312</v>
      </c>
      <c r="W37" s="262">
        <v>0.1148746006458755</v>
      </c>
      <c r="DA37" s="68" t="s">
        <v>1973</v>
      </c>
    </row>
    <row r="38" spans="1:105" ht="12" customHeight="1" x14ac:dyDescent="0.25">
      <c r="A38" s="37" t="s">
        <v>160</v>
      </c>
      <c r="B38" s="228">
        <v>6.7659256962613436E-3</v>
      </c>
      <c r="C38" s="228">
        <v>7.2584676871700771E-3</v>
      </c>
      <c r="D38" s="228">
        <v>0</v>
      </c>
      <c r="E38" s="228">
        <v>2.028768418667903E-2</v>
      </c>
      <c r="F38" s="228">
        <v>3.3339810504071838E-3</v>
      </c>
      <c r="G38" s="228">
        <v>6.3605506733515754E-3</v>
      </c>
      <c r="H38" s="228">
        <v>1.4306482545340051E-3</v>
      </c>
      <c r="I38" s="228">
        <v>9.6666208369596603E-4</v>
      </c>
      <c r="J38" s="228">
        <v>8.0309024286770794E-4</v>
      </c>
      <c r="K38" s="228">
        <v>1.105707161733535E-3</v>
      </c>
      <c r="L38" s="228">
        <v>1.259422557945918E-3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0</v>
      </c>
      <c r="T38" s="228">
        <v>0</v>
      </c>
      <c r="U38" s="228">
        <v>3.5406122200066202E-4</v>
      </c>
      <c r="V38" s="228">
        <v>1.9568121617624771E-4</v>
      </c>
      <c r="W38" s="228">
        <v>1.8366008447389331E-4</v>
      </c>
      <c r="DA38" s="69" t="s">
        <v>1974</v>
      </c>
    </row>
    <row r="39" spans="1:105" ht="12" customHeight="1" x14ac:dyDescent="0.25">
      <c r="A39" s="37" t="s">
        <v>162</v>
      </c>
      <c r="B39" s="228">
        <v>9.8858762194895283E-2</v>
      </c>
      <c r="C39" s="228">
        <v>0.1069120932637989</v>
      </c>
      <c r="D39" s="228">
        <v>0.1026167027485432</v>
      </c>
      <c r="E39" s="228">
        <v>8.4762359476506052E-2</v>
      </c>
      <c r="F39" s="228">
        <v>6.6814098445183059E-2</v>
      </c>
      <c r="G39" s="228">
        <v>4.871993647726381E-2</v>
      </c>
      <c r="H39" s="228">
        <v>2.8265431686782468E-2</v>
      </c>
      <c r="I39" s="228">
        <v>2.0855383257395149E-2</v>
      </c>
      <c r="J39" s="228">
        <v>1.6947247172504371E-2</v>
      </c>
      <c r="K39" s="228">
        <v>2.60476147034353E-2</v>
      </c>
      <c r="L39" s="228">
        <v>3.980607346311181E-2</v>
      </c>
      <c r="M39" s="228">
        <v>3.7529906109569661E-2</v>
      </c>
      <c r="N39" s="228">
        <v>3.0497165080566969E-2</v>
      </c>
      <c r="O39" s="228">
        <v>2.8024638001169971E-2</v>
      </c>
      <c r="P39" s="228">
        <v>2.1943000461167522E-2</v>
      </c>
      <c r="Q39" s="228">
        <v>2.2148732829541991E-2</v>
      </c>
      <c r="R39" s="228">
        <v>2.0170276832163801E-2</v>
      </c>
      <c r="S39" s="228">
        <v>1.8591934770170581E-2</v>
      </c>
      <c r="T39" s="228">
        <v>2.693064649636823E-2</v>
      </c>
      <c r="U39" s="228">
        <v>3.5776202869374163E-2</v>
      </c>
      <c r="V39" s="228">
        <v>3.2330114848188887E-2</v>
      </c>
      <c r="W39" s="228">
        <v>2.4318555565513239E-2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1977</v>
      </c>
    </row>
    <row r="42" spans="1:105" ht="12" customHeight="1" x14ac:dyDescent="0.25">
      <c r="A42" s="37" t="s">
        <v>38</v>
      </c>
      <c r="B42" s="228">
        <v>6.2541295810457607E-3</v>
      </c>
      <c r="C42" s="228">
        <v>1.154586011409108E-2</v>
      </c>
      <c r="D42" s="228">
        <v>1.9855481100803481E-2</v>
      </c>
      <c r="E42" s="228">
        <v>1.0771982131606369E-2</v>
      </c>
      <c r="F42" s="228">
        <v>3.084864139596169E-2</v>
      </c>
      <c r="G42" s="228">
        <v>4.6325997053810977E-2</v>
      </c>
      <c r="H42" s="228">
        <v>0.1042717130064774</v>
      </c>
      <c r="I42" s="228">
        <v>0.1024752857089532</v>
      </c>
      <c r="J42" s="228">
        <v>8.2837515365896605E-2</v>
      </c>
      <c r="K42" s="228">
        <v>4.2515429943247252E-2</v>
      </c>
      <c r="L42" s="228">
        <v>5.817496670784409E-2</v>
      </c>
      <c r="M42" s="228">
        <v>5.5272152292811627E-2</v>
      </c>
      <c r="N42" s="228">
        <v>7.7831857411784694E-2</v>
      </c>
      <c r="O42" s="228">
        <v>7.5319028561686749E-2</v>
      </c>
      <c r="P42" s="228">
        <v>9.5712781592381016E-2</v>
      </c>
      <c r="Q42" s="228">
        <v>9.2706939739273575E-2</v>
      </c>
      <c r="R42" s="228">
        <v>0.1159131413245123</v>
      </c>
      <c r="S42" s="228">
        <v>0.18506173178308091</v>
      </c>
      <c r="T42" s="228">
        <v>0.15188979520598009</v>
      </c>
      <c r="U42" s="228">
        <v>8.5962488944083676E-2</v>
      </c>
      <c r="V42" s="228">
        <v>7.9288027975966013E-2</v>
      </c>
      <c r="W42" s="228">
        <v>9.0372384995888413E-2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0.39006316746498221</v>
      </c>
      <c r="C43" s="263">
        <f t="shared" si="1"/>
        <v>0.46931418026219041</v>
      </c>
      <c r="D43" s="263">
        <f t="shared" si="1"/>
        <v>0.49420517092721361</v>
      </c>
      <c r="E43" s="263">
        <f t="shared" si="1"/>
        <v>0.44766561790553283</v>
      </c>
      <c r="F43" s="263">
        <f t="shared" si="1"/>
        <v>0.46270055612317051</v>
      </c>
      <c r="G43" s="263">
        <f t="shared" si="1"/>
        <v>0.47843530812600382</v>
      </c>
      <c r="H43" s="263">
        <f t="shared" si="1"/>
        <v>0.59633585056588634</v>
      </c>
      <c r="I43" s="263">
        <f t="shared" si="1"/>
        <v>0.535485544245205</v>
      </c>
      <c r="J43" s="263">
        <f t="shared" si="1"/>
        <v>0.4341130061182088</v>
      </c>
      <c r="K43" s="263">
        <f t="shared" si="1"/>
        <v>0.32166237614133658</v>
      </c>
      <c r="L43" s="263">
        <f t="shared" si="1"/>
        <v>0.45949819097027222</v>
      </c>
      <c r="M43" s="263">
        <f t="shared" si="1"/>
        <v>0.42909148330119318</v>
      </c>
      <c r="N43" s="263">
        <f t="shared" si="1"/>
        <v>0.48941441526114016</v>
      </c>
      <c r="O43" s="263">
        <f t="shared" si="1"/>
        <v>0.46658329992453562</v>
      </c>
      <c r="P43" s="263">
        <f t="shared" si="1"/>
        <v>0.51016814507109909</v>
      </c>
      <c r="Q43" s="263">
        <f t="shared" si="1"/>
        <v>0.49923665420133256</v>
      </c>
      <c r="R43" s="263">
        <f t="shared" si="1"/>
        <v>0.5856537246357435</v>
      </c>
      <c r="S43" s="263">
        <f t="shared" si="1"/>
        <v>0.81295639888770477</v>
      </c>
      <c r="T43" s="263">
        <f t="shared" si="1"/>
        <v>0.75997119696252735</v>
      </c>
      <c r="U43" s="263">
        <f t="shared" si="1"/>
        <v>0.5561392772417908</v>
      </c>
      <c r="V43" s="263">
        <f t="shared" si="1"/>
        <v>0.50841620693141953</v>
      </c>
      <c r="W43" s="263">
        <f t="shared" si="1"/>
        <v>0.50416303297053189</v>
      </c>
      <c r="DA43" s="70"/>
    </row>
    <row r="44" spans="1:105" ht="12" customHeight="1" x14ac:dyDescent="0.25">
      <c r="A44" s="60" t="s">
        <v>1886</v>
      </c>
      <c r="B44" s="264">
        <v>0.26734366308816709</v>
      </c>
      <c r="C44" s="264">
        <v>0.29532994532953721</v>
      </c>
      <c r="D44" s="264">
        <v>0.28555887078085013</v>
      </c>
      <c r="E44" s="264">
        <v>0.26529107091411291</v>
      </c>
      <c r="F44" s="264">
        <v>0.20840964735672621</v>
      </c>
      <c r="G44" s="264">
        <v>0.1898460715717285</v>
      </c>
      <c r="H44" s="264">
        <v>0.1722465138355094</v>
      </c>
      <c r="I44" s="264">
        <v>0.14751913948555179</v>
      </c>
      <c r="J44" s="264">
        <v>0.11974302190583699</v>
      </c>
      <c r="K44" s="264">
        <v>0.1159738532323953</v>
      </c>
      <c r="L44" s="264">
        <v>0.1688865419380105</v>
      </c>
      <c r="M44" s="264">
        <v>0.15621538260642959</v>
      </c>
      <c r="N44" s="264">
        <v>0.1564536889812094</v>
      </c>
      <c r="O44" s="264">
        <v>0.14653805567978051</v>
      </c>
      <c r="P44" s="264">
        <v>0.14300056752021881</v>
      </c>
      <c r="Q44" s="264">
        <v>0.14198370384040551</v>
      </c>
      <c r="R44" s="264">
        <v>0.1483251479153668</v>
      </c>
      <c r="S44" s="264">
        <v>0.18245119918269051</v>
      </c>
      <c r="T44" s="264">
        <v>0.1981341147570807</v>
      </c>
      <c r="U44" s="264">
        <v>0.17978198025448441</v>
      </c>
      <c r="V44" s="264">
        <v>0.1631327519435441</v>
      </c>
      <c r="W44" s="264">
        <v>0.14805711956986109</v>
      </c>
      <c r="DA44" s="72" t="s">
        <v>1979</v>
      </c>
    </row>
    <row r="45" spans="1:105" ht="12" customHeight="1" x14ac:dyDescent="0.25">
      <c r="A45" s="64" t="s">
        <v>30</v>
      </c>
      <c r="B45" s="231">
        <v>3.4256055546260638E-3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1.9027501807755861E-3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1.8707271094896711E-4</v>
      </c>
      <c r="V47" s="231">
        <v>2.2341021002501989E-4</v>
      </c>
      <c r="W47" s="231">
        <v>1.609205244793983E-4</v>
      </c>
      <c r="DA47" s="73" t="s">
        <v>1982</v>
      </c>
    </row>
    <row r="48" spans="1:105" ht="12" customHeight="1" x14ac:dyDescent="0.25">
      <c r="A48" s="64" t="s">
        <v>160</v>
      </c>
      <c r="B48" s="231">
        <v>7.5660675574488962E-3</v>
      </c>
      <c r="C48" s="231">
        <v>9.0054683446863775E-3</v>
      </c>
      <c r="D48" s="231">
        <v>0</v>
      </c>
      <c r="E48" s="231">
        <v>4.0566477894817349E-2</v>
      </c>
      <c r="F48" s="231">
        <v>8.8226501924847257E-3</v>
      </c>
      <c r="G48" s="231">
        <v>1.8356286448019701E-2</v>
      </c>
      <c r="H48" s="231">
        <v>7.2576234302055044E-3</v>
      </c>
      <c r="I48" s="231">
        <v>5.5037341187881708E-3</v>
      </c>
      <c r="J48" s="231">
        <v>4.736592144146106E-3</v>
      </c>
      <c r="K48" s="231">
        <v>4.0493245308186746E-3</v>
      </c>
      <c r="L48" s="231">
        <v>4.4419860880574097E-3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1.5997026021094089E-3</v>
      </c>
      <c r="V48" s="231">
        <v>8.8997428088008089E-4</v>
      </c>
      <c r="W48" s="231">
        <v>9.5410191021593383E-4</v>
      </c>
      <c r="DA48" s="73" t="s">
        <v>1983</v>
      </c>
    </row>
    <row r="49" spans="1:105" ht="12" customHeight="1" x14ac:dyDescent="0.25">
      <c r="A49" s="64" t="s">
        <v>70</v>
      </c>
      <c r="B49" s="231">
        <v>7.3861421962270139E-3</v>
      </c>
      <c r="C49" s="231">
        <v>0</v>
      </c>
      <c r="D49" s="231">
        <v>8.0896388040519324E-3</v>
      </c>
      <c r="E49" s="231">
        <v>1.473445405085656E-2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2.489251600749896E-2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0.105634661883815</v>
      </c>
      <c r="C51" s="231">
        <v>0.12674664618723119</v>
      </c>
      <c r="D51" s="231">
        <v>0.1229770449715489</v>
      </c>
      <c r="E51" s="231">
        <v>0.16195193886214579</v>
      </c>
      <c r="F51" s="231">
        <v>0.16894771925546179</v>
      </c>
      <c r="G51" s="231">
        <v>0.13435230138790999</v>
      </c>
      <c r="H51" s="231">
        <v>0.1370141659440908</v>
      </c>
      <c r="I51" s="231">
        <v>0.1134616836595447</v>
      </c>
      <c r="J51" s="231">
        <v>9.5510054282151938E-2</v>
      </c>
      <c r="K51" s="231">
        <v>9.1150427211227986E-2</v>
      </c>
      <c r="L51" s="231">
        <v>0.1341539158135347</v>
      </c>
      <c r="M51" s="231">
        <v>0.12950047044386201</v>
      </c>
      <c r="N51" s="231">
        <v>0.13128143570710249</v>
      </c>
      <c r="O51" s="231">
        <v>0.12697952700910309</v>
      </c>
      <c r="P51" s="231">
        <v>0.1191373320141491</v>
      </c>
      <c r="Q51" s="231">
        <v>0.11745262015739361</v>
      </c>
      <c r="R51" s="231">
        <v>0.14335510307005819</v>
      </c>
      <c r="S51" s="231">
        <v>0.1540709556300828</v>
      </c>
      <c r="T51" s="231">
        <v>0.16943636888925989</v>
      </c>
      <c r="U51" s="231">
        <v>0.15445551478681049</v>
      </c>
      <c r="V51" s="231">
        <v>0.14050243541352361</v>
      </c>
      <c r="W51" s="231">
        <v>0.1207163370240413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0.1306349520339096</v>
      </c>
      <c r="C53" s="231">
        <v>0.14233274774212809</v>
      </c>
      <c r="D53" s="231">
        <v>0.13422320694404299</v>
      </c>
      <c r="E53" s="231">
        <v>8.9798423639448725E-3</v>
      </c>
      <c r="F53" s="231">
        <v>1.6311277029805189E-2</v>
      </c>
      <c r="G53" s="231">
        <v>1.9270360089210171E-2</v>
      </c>
      <c r="H53" s="231">
        <v>1.902533005855735E-2</v>
      </c>
      <c r="I53" s="231">
        <v>2.21935786073558E-2</v>
      </c>
      <c r="J53" s="231">
        <v>1.604669064091041E-2</v>
      </c>
      <c r="K53" s="231">
        <v>1.8300844478656701E-2</v>
      </c>
      <c r="L53" s="231">
        <v>2.7348044272178081E-2</v>
      </c>
      <c r="M53" s="231">
        <v>2.259727138478369E-2</v>
      </c>
      <c r="N53" s="231">
        <v>2.1579029053976351E-2</v>
      </c>
      <c r="O53" s="231">
        <v>1.720197608653035E-2</v>
      </c>
      <c r="P53" s="231">
        <v>2.0705791212543619E-2</v>
      </c>
      <c r="Q53" s="231">
        <v>2.1181990500921011E-2</v>
      </c>
      <c r="R53" s="231">
        <v>0</v>
      </c>
      <c r="S53" s="231">
        <v>2.318070370493238E-2</v>
      </c>
      <c r="T53" s="231">
        <v>2.4531517510039461E-2</v>
      </c>
      <c r="U53" s="231">
        <v>1.907214062880918E-2</v>
      </c>
      <c r="V53" s="231">
        <v>1.8395114963653921E-2</v>
      </c>
      <c r="W53" s="231">
        <v>2.3583778729789541E-2</v>
      </c>
      <c r="DA53" s="73" t="s">
        <v>1988</v>
      </c>
    </row>
    <row r="54" spans="1:105" ht="12" customHeight="1" x14ac:dyDescent="0.25">
      <c r="A54" s="64" t="s">
        <v>79</v>
      </c>
      <c r="B54" s="231">
        <v>1.2696233862140501E-2</v>
      </c>
      <c r="C54" s="231">
        <v>1.7245083055491439E-2</v>
      </c>
      <c r="D54" s="231">
        <v>2.0268980061206279E-2</v>
      </c>
      <c r="E54" s="231">
        <v>1.416584173484939E-2</v>
      </c>
      <c r="F54" s="231">
        <v>1.4328000878974409E-2</v>
      </c>
      <c r="G54" s="231">
        <v>1.7867123646588629E-2</v>
      </c>
      <c r="H54" s="231">
        <v>8.9493944026556912E-3</v>
      </c>
      <c r="I54" s="231">
        <v>6.3601430998631364E-3</v>
      </c>
      <c r="J54" s="231">
        <v>3.4496848386285318E-3</v>
      </c>
      <c r="K54" s="231">
        <v>2.4732570116919299E-3</v>
      </c>
      <c r="L54" s="231">
        <v>2.942595764240307E-3</v>
      </c>
      <c r="M54" s="231">
        <v>2.214890597008406E-3</v>
      </c>
      <c r="N54" s="231">
        <v>3.5932242201305669E-3</v>
      </c>
      <c r="O54" s="231">
        <v>2.3565525841470251E-3</v>
      </c>
      <c r="P54" s="231">
        <v>3.15744429352604E-3</v>
      </c>
      <c r="Q54" s="231">
        <v>3.3490931820909209E-3</v>
      </c>
      <c r="R54" s="231">
        <v>4.9700448453086112E-3</v>
      </c>
      <c r="S54" s="231">
        <v>5.1995398476752941E-3</v>
      </c>
      <c r="T54" s="231">
        <v>4.1662283577812986E-3</v>
      </c>
      <c r="U54" s="231">
        <v>4.4675495258063216E-3</v>
      </c>
      <c r="V54" s="231">
        <v>3.1218170754614941E-3</v>
      </c>
      <c r="W54" s="231">
        <v>2.641981381334953E-3</v>
      </c>
      <c r="DA54" s="73" t="s">
        <v>1989</v>
      </c>
    </row>
    <row r="55" spans="1:105" ht="12" customHeight="1" x14ac:dyDescent="0.25">
      <c r="A55" s="60" t="s">
        <v>1898</v>
      </c>
      <c r="B55" s="264">
        <v>0.1227195043768151</v>
      </c>
      <c r="C55" s="264">
        <v>0.17398423493265319</v>
      </c>
      <c r="D55" s="264">
        <v>0.20864630014636351</v>
      </c>
      <c r="E55" s="264">
        <v>0.18237454699141989</v>
      </c>
      <c r="F55" s="264">
        <v>0.25429090876644428</v>
      </c>
      <c r="G55" s="264">
        <v>0.28858923655427532</v>
      </c>
      <c r="H55" s="264">
        <v>0.42408933673037691</v>
      </c>
      <c r="I55" s="264">
        <v>0.38796640475965322</v>
      </c>
      <c r="J55" s="264">
        <v>0.31436998421237178</v>
      </c>
      <c r="K55" s="264">
        <v>0.2056885229089413</v>
      </c>
      <c r="L55" s="264">
        <v>0.29061164903226172</v>
      </c>
      <c r="M55" s="264">
        <v>0.27287610069476359</v>
      </c>
      <c r="N55" s="264">
        <v>0.33296072627993079</v>
      </c>
      <c r="O55" s="264">
        <v>0.32004524424475511</v>
      </c>
      <c r="P55" s="264">
        <v>0.36716757755088031</v>
      </c>
      <c r="Q55" s="264">
        <v>0.35725295036092702</v>
      </c>
      <c r="R55" s="264">
        <v>0.43732857672037673</v>
      </c>
      <c r="S55" s="264">
        <v>0.63050519970501429</v>
      </c>
      <c r="T55" s="264">
        <v>0.56183708220544659</v>
      </c>
      <c r="U55" s="264">
        <v>0.37635729698730641</v>
      </c>
      <c r="V55" s="264">
        <v>0.34528345498787549</v>
      </c>
      <c r="W55" s="264">
        <v>0.35610591340067083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8.7460280217544071</v>
      </c>
      <c r="C56" s="263">
        <f t="shared" si="2"/>
        <v>9.7410826955563419</v>
      </c>
      <c r="D56" s="263">
        <f t="shared" si="2"/>
        <v>9.5024312603123331</v>
      </c>
      <c r="E56" s="263">
        <f t="shared" si="2"/>
        <v>8.8042681916170498</v>
      </c>
      <c r="F56" s="263">
        <f t="shared" si="2"/>
        <v>7.1462581795547298</v>
      </c>
      <c r="G56" s="263">
        <f t="shared" si="2"/>
        <v>6.627562871244038</v>
      </c>
      <c r="H56" s="263">
        <f t="shared" si="2"/>
        <v>6.3488993153101756</v>
      </c>
      <c r="I56" s="263">
        <f t="shared" si="2"/>
        <v>5.4886947948313933</v>
      </c>
      <c r="J56" s="263">
        <f t="shared" si="2"/>
        <v>4.4541064796356107</v>
      </c>
      <c r="K56" s="263">
        <f t="shared" si="2"/>
        <v>4.1094927268660353</v>
      </c>
      <c r="L56" s="263">
        <f t="shared" si="2"/>
        <v>5.9659744187464598</v>
      </c>
      <c r="M56" s="263">
        <f t="shared" si="2"/>
        <v>5.5267797952945452</v>
      </c>
      <c r="N56" s="263">
        <f t="shared" si="2"/>
        <v>5.658678590837269</v>
      </c>
      <c r="O56" s="263">
        <f t="shared" si="2"/>
        <v>5.3169862794201634</v>
      </c>
      <c r="P56" s="263">
        <f t="shared" si="2"/>
        <v>5.3021260748666172</v>
      </c>
      <c r="Q56" s="263">
        <f t="shared" si="2"/>
        <v>5.2493100297496085</v>
      </c>
      <c r="R56" s="263">
        <f t="shared" si="2"/>
        <v>5.6164392290144534</v>
      </c>
      <c r="S56" s="263">
        <f t="shared" si="2"/>
        <v>7.1001705686275676</v>
      </c>
      <c r="T56" s="263">
        <f t="shared" si="2"/>
        <v>7.4562434646370113</v>
      </c>
      <c r="U56" s="263">
        <f t="shared" si="2"/>
        <v>6.4894924989864347</v>
      </c>
      <c r="V56" s="263">
        <f t="shared" si="2"/>
        <v>5.8963356528805271</v>
      </c>
      <c r="W56" s="263">
        <f t="shared" si="2"/>
        <v>5.4398568078709202</v>
      </c>
      <c r="DA56" s="70"/>
    </row>
    <row r="57" spans="1:105" ht="12" customHeight="1" x14ac:dyDescent="0.25">
      <c r="A57" s="60" t="s">
        <v>1901</v>
      </c>
      <c r="B57" s="264">
        <v>8.4920928275064824</v>
      </c>
      <c r="C57" s="264">
        <v>9.3810688516441214</v>
      </c>
      <c r="D57" s="264">
        <v>9.0706935424505311</v>
      </c>
      <c r="E57" s="264">
        <v>8.4268928408012354</v>
      </c>
      <c r="F57" s="264">
        <v>6.6200711513313024</v>
      </c>
      <c r="G57" s="264">
        <v>6.0304046263960807</v>
      </c>
      <c r="H57" s="264">
        <v>5.4713598512455919</v>
      </c>
      <c r="I57" s="264">
        <v>4.685902077776352</v>
      </c>
      <c r="J57" s="264">
        <v>3.8036018723030578</v>
      </c>
      <c r="K57" s="264">
        <v>3.6838753379702038</v>
      </c>
      <c r="L57" s="264">
        <v>5.3646313321485719</v>
      </c>
      <c r="M57" s="264">
        <v>4.9621356827924723</v>
      </c>
      <c r="N57" s="264">
        <v>4.9697054146972421</v>
      </c>
      <c r="O57" s="264">
        <v>4.6547382392400856</v>
      </c>
      <c r="P57" s="264">
        <v>4.5423709682893003</v>
      </c>
      <c r="Q57" s="264">
        <v>4.5100705925775877</v>
      </c>
      <c r="R57" s="264">
        <v>4.7115046984881221</v>
      </c>
      <c r="S57" s="264">
        <v>5.7955086799207587</v>
      </c>
      <c r="T57" s="264">
        <v>6.2936718805190326</v>
      </c>
      <c r="U57" s="264">
        <v>5.7107217257306786</v>
      </c>
      <c r="V57" s="264">
        <v>5.1818638852655203</v>
      </c>
      <c r="W57" s="264">
        <v>4.7029908569250001</v>
      </c>
      <c r="DA57" s="72" t="s">
        <v>1991</v>
      </c>
    </row>
    <row r="58" spans="1:105" ht="12" customHeight="1" x14ac:dyDescent="0.25">
      <c r="A58" s="64" t="s">
        <v>30</v>
      </c>
      <c r="B58" s="231">
        <v>0.10881335291165151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6.0440299859930373E-2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5.9423096419083657E-3</v>
      </c>
      <c r="V60" s="231">
        <v>7.0965596125594542E-3</v>
      </c>
      <c r="W60" s="231">
        <v>5.1115931305220621E-3</v>
      </c>
      <c r="DA60" s="73" t="s">
        <v>1994</v>
      </c>
    </row>
    <row r="61" spans="1:105" ht="12" customHeight="1" x14ac:dyDescent="0.25">
      <c r="A61" s="64" t="s">
        <v>160</v>
      </c>
      <c r="B61" s="231">
        <v>0.24033391064837681</v>
      </c>
      <c r="C61" s="231">
        <v>0.28605605330180273</v>
      </c>
      <c r="D61" s="231">
        <v>0</v>
      </c>
      <c r="E61" s="231">
        <v>1.288582239011846</v>
      </c>
      <c r="F61" s="231">
        <v>0.28024888846716178</v>
      </c>
      <c r="G61" s="231">
        <v>0.58308204011356679</v>
      </c>
      <c r="H61" s="231">
        <v>0.23053627366535129</v>
      </c>
      <c r="I61" s="231">
        <v>0.1748244955379771</v>
      </c>
      <c r="J61" s="231">
        <v>0.15045645634346461</v>
      </c>
      <c r="K61" s="231">
        <v>0.12862560274365209</v>
      </c>
      <c r="L61" s="231">
        <v>0.14109838162064711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5.081408265524006E-2</v>
      </c>
      <c r="V61" s="231">
        <v>2.826977127501434E-2</v>
      </c>
      <c r="W61" s="231">
        <v>3.030676655980025E-2</v>
      </c>
      <c r="DA61" s="73" t="s">
        <v>1995</v>
      </c>
    </row>
    <row r="62" spans="1:105" ht="12" customHeight="1" x14ac:dyDescent="0.25">
      <c r="A62" s="64" t="s">
        <v>70</v>
      </c>
      <c r="B62" s="231">
        <v>0.2346186344683876</v>
      </c>
      <c r="C62" s="231">
        <v>0</v>
      </c>
      <c r="D62" s="231">
        <v>0.25696499730517902</v>
      </c>
      <c r="E62" s="231">
        <v>0.46803559926250271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0.79070344964996708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3.355453965721181</v>
      </c>
      <c r="C64" s="231">
        <v>4.0260699377120508</v>
      </c>
      <c r="D64" s="231">
        <v>3.9063296638021421</v>
      </c>
      <c r="E64" s="231">
        <v>5.1443557050328659</v>
      </c>
      <c r="F64" s="231">
        <v>5.3665746116440829</v>
      </c>
      <c r="G64" s="231">
        <v>4.2676613382041984</v>
      </c>
      <c r="H64" s="231">
        <v>4.3522146829299437</v>
      </c>
      <c r="I64" s="231">
        <v>3.6040770103620088</v>
      </c>
      <c r="J64" s="231">
        <v>3.0338487830801211</v>
      </c>
      <c r="K64" s="231">
        <v>2.8953665114154781</v>
      </c>
      <c r="L64" s="231">
        <v>4.2613596787828696</v>
      </c>
      <c r="M64" s="231">
        <v>4.1135443552756161</v>
      </c>
      <c r="N64" s="231">
        <v>4.1701161930491386</v>
      </c>
      <c r="O64" s="231">
        <v>4.0334673285244502</v>
      </c>
      <c r="P64" s="231">
        <v>3.7843623110376758</v>
      </c>
      <c r="Q64" s="231">
        <v>3.7308479344113259</v>
      </c>
      <c r="R64" s="231">
        <v>4.5536326857547902</v>
      </c>
      <c r="S64" s="231">
        <v>4.8940185906026326</v>
      </c>
      <c r="T64" s="231">
        <v>5.3820964235411974</v>
      </c>
      <c r="U64" s="231">
        <v>4.9062339991104507</v>
      </c>
      <c r="V64" s="231">
        <v>4.463018536664868</v>
      </c>
      <c r="W64" s="231">
        <v>3.834518940763664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4.1495808293124226</v>
      </c>
      <c r="C66" s="231">
        <v>4.5211578694558359</v>
      </c>
      <c r="D66" s="231">
        <v>4.2635606911637156</v>
      </c>
      <c r="E66" s="231">
        <v>0.28524205156060189</v>
      </c>
      <c r="F66" s="231">
        <v>0.51812291741734129</v>
      </c>
      <c r="G66" s="231">
        <v>0.61211732048079392</v>
      </c>
      <c r="H66" s="231">
        <v>0.60433401362476291</v>
      </c>
      <c r="I66" s="231">
        <v>0.70497249693953745</v>
      </c>
      <c r="J66" s="231">
        <v>0.50971840859362494</v>
      </c>
      <c r="K66" s="231">
        <v>0.58132094226321274</v>
      </c>
      <c r="L66" s="231">
        <v>0.8687025827633037</v>
      </c>
      <c r="M66" s="231">
        <v>0.71779567928136456</v>
      </c>
      <c r="N66" s="231">
        <v>0.68545151112630809</v>
      </c>
      <c r="O66" s="231">
        <v>0.54641571098390562</v>
      </c>
      <c r="P66" s="231">
        <v>0.65771336792785595</v>
      </c>
      <c r="Q66" s="231">
        <v>0.6728396982645497</v>
      </c>
      <c r="R66" s="231">
        <v>0</v>
      </c>
      <c r="S66" s="231">
        <v>0.7363282353331464</v>
      </c>
      <c r="T66" s="231">
        <v>0.77923643855419467</v>
      </c>
      <c r="U66" s="231">
        <v>0.60582093762099765</v>
      </c>
      <c r="V66" s="231">
        <v>0.58431541649253638</v>
      </c>
      <c r="W66" s="231">
        <v>0.74913179494625581</v>
      </c>
      <c r="DA66" s="73" t="s">
        <v>2000</v>
      </c>
    </row>
    <row r="67" spans="1:105" ht="12" customHeight="1" x14ac:dyDescent="0.25">
      <c r="A67" s="64" t="s">
        <v>79</v>
      </c>
      <c r="B67" s="231">
        <v>0.40329213444446332</v>
      </c>
      <c r="C67" s="231">
        <v>0.54778499117443391</v>
      </c>
      <c r="D67" s="231">
        <v>0.64383819017949351</v>
      </c>
      <c r="E67" s="231">
        <v>0.44997379628345141</v>
      </c>
      <c r="F67" s="231">
        <v>0.45512473380271651</v>
      </c>
      <c r="G67" s="231">
        <v>0.56754392759752126</v>
      </c>
      <c r="H67" s="231">
        <v>0.28427488102553372</v>
      </c>
      <c r="I67" s="231">
        <v>0.20202807493682901</v>
      </c>
      <c r="J67" s="231">
        <v>0.1095782242858475</v>
      </c>
      <c r="K67" s="231">
        <v>7.8562281547861282E-2</v>
      </c>
      <c r="L67" s="231">
        <v>9.3470688981750941E-2</v>
      </c>
      <c r="M67" s="231">
        <v>7.0355348375561136E-2</v>
      </c>
      <c r="N67" s="231">
        <v>0.1141377105217945</v>
      </c>
      <c r="O67" s="231">
        <v>7.4855199731729036E-2</v>
      </c>
      <c r="P67" s="231">
        <v>0.1002952893237683</v>
      </c>
      <c r="Q67" s="231">
        <v>0.10638295990171159</v>
      </c>
      <c r="R67" s="231">
        <v>0.15787201273333229</v>
      </c>
      <c r="S67" s="231">
        <v>0.1651618539849799</v>
      </c>
      <c r="T67" s="231">
        <v>0.13233901842364129</v>
      </c>
      <c r="U67" s="231">
        <v>0.14191039670208319</v>
      </c>
      <c r="V67" s="231">
        <v>9.9163601220541575E-2</v>
      </c>
      <c r="W67" s="231">
        <v>8.3921761524757332E-2</v>
      </c>
      <c r="DA67" s="73" t="s">
        <v>2001</v>
      </c>
    </row>
    <row r="68" spans="1:105" ht="12" customHeight="1" x14ac:dyDescent="0.25">
      <c r="A68" s="60" t="s">
        <v>1913</v>
      </c>
      <c r="B68" s="264">
        <v>0.25393519424792432</v>
      </c>
      <c r="C68" s="264">
        <v>0.36001384391222069</v>
      </c>
      <c r="D68" s="264">
        <v>0.43173771786180182</v>
      </c>
      <c r="E68" s="264">
        <v>0.37737535081581408</v>
      </c>
      <c r="F68" s="264">
        <v>0.52618702822342756</v>
      </c>
      <c r="G68" s="264">
        <v>0.59715824484795721</v>
      </c>
      <c r="H68" s="264">
        <v>0.87753946406458339</v>
      </c>
      <c r="I68" s="264">
        <v>0.80279271705504096</v>
      </c>
      <c r="J68" s="264">
        <v>0.65050460733255255</v>
      </c>
      <c r="K68" s="264">
        <v>0.42561738889583178</v>
      </c>
      <c r="L68" s="264">
        <v>0.60134308659788804</v>
      </c>
      <c r="M68" s="264">
        <v>0.56464411250207269</v>
      </c>
      <c r="N68" s="264">
        <v>0.68897317614002673</v>
      </c>
      <c r="O68" s="264">
        <v>0.66224804018007788</v>
      </c>
      <c r="P68" s="264">
        <v>0.75975510657731682</v>
      </c>
      <c r="Q68" s="264">
        <v>0.73923943717202045</v>
      </c>
      <c r="R68" s="264">
        <v>0.90493453052633077</v>
      </c>
      <c r="S68" s="264">
        <v>1.3046618887068091</v>
      </c>
      <c r="T68" s="264">
        <v>1.1625715841179789</v>
      </c>
      <c r="U68" s="264">
        <v>0.77877077325575594</v>
      </c>
      <c r="V68" s="264">
        <v>0.71447176761500697</v>
      </c>
      <c r="W68" s="264">
        <v>0.73686595094592011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1.157167340139672</v>
      </c>
      <c r="C69" s="263">
        <f t="shared" si="3"/>
        <v>1.279295997216777</v>
      </c>
      <c r="D69" s="263">
        <f t="shared" si="3"/>
        <v>1.2397729983455097</v>
      </c>
      <c r="E69" s="263">
        <f t="shared" si="3"/>
        <v>1.1422523467172343</v>
      </c>
      <c r="F69" s="263">
        <f t="shared" si="3"/>
        <v>0.90184008863847076</v>
      </c>
      <c r="G69" s="263">
        <f t="shared" si="3"/>
        <v>0.82632502110953177</v>
      </c>
      <c r="H69" s="263">
        <f t="shared" si="3"/>
        <v>0.76074778189430514</v>
      </c>
      <c r="I69" s="263">
        <f t="shared" si="3"/>
        <v>0.65395832766683648</v>
      </c>
      <c r="J69" s="263">
        <f t="shared" si="3"/>
        <v>0.53054949013139541</v>
      </c>
      <c r="K69" s="263">
        <f t="shared" si="3"/>
        <v>0.50723604892600282</v>
      </c>
      <c r="L69" s="263">
        <f t="shared" si="3"/>
        <v>0.73806476802444942</v>
      </c>
      <c r="M69" s="263">
        <f t="shared" si="3"/>
        <v>0.68274436041844011</v>
      </c>
      <c r="N69" s="263">
        <f t="shared" si="3"/>
        <v>0.68757080000972093</v>
      </c>
      <c r="O69" s="263">
        <f t="shared" si="3"/>
        <v>0.64419998547792667</v>
      </c>
      <c r="P69" s="263">
        <f t="shared" si="3"/>
        <v>0.63297480886063529</v>
      </c>
      <c r="Q69" s="263">
        <f t="shared" si="3"/>
        <v>0.62803775278857377</v>
      </c>
      <c r="R69" s="263">
        <f t="shared" si="3"/>
        <v>0.6579779931643166</v>
      </c>
      <c r="S69" s="263">
        <f t="shared" si="3"/>
        <v>0.81799831042957949</v>
      </c>
      <c r="T69" s="263">
        <f t="shared" si="3"/>
        <v>0.88026515366012348</v>
      </c>
      <c r="U69" s="263">
        <f t="shared" si="3"/>
        <v>0.78904393182160415</v>
      </c>
      <c r="V69" s="263">
        <f t="shared" si="3"/>
        <v>0.71633558079213933</v>
      </c>
      <c r="W69" s="263">
        <f t="shared" si="3"/>
        <v>0.6539546696638675</v>
      </c>
      <c r="DA69" s="70"/>
    </row>
    <row r="70" spans="1:105" ht="12" customHeight="1" x14ac:dyDescent="0.25">
      <c r="A70" s="60" t="s">
        <v>1916</v>
      </c>
      <c r="B70" s="264">
        <v>0.96322349200883495</v>
      </c>
      <c r="C70" s="264">
        <v>1.064056420672594</v>
      </c>
      <c r="D70" s="264">
        <v>1.028851813842766</v>
      </c>
      <c r="E70" s="264">
        <v>0.95582812314643373</v>
      </c>
      <c r="F70" s="264">
        <v>0.7508877000352614</v>
      </c>
      <c r="G70" s="264">
        <v>0.68400422845696118</v>
      </c>
      <c r="H70" s="264">
        <v>0.6205940572014661</v>
      </c>
      <c r="I70" s="264">
        <v>0.53150278197000156</v>
      </c>
      <c r="J70" s="264">
        <v>0.43142706421955862</v>
      </c>
      <c r="K70" s="264">
        <v>0.41784697120495251</v>
      </c>
      <c r="L70" s="264">
        <v>0.60848827610018352</v>
      </c>
      <c r="M70" s="264">
        <v>0.56283483439081139</v>
      </c>
      <c r="N70" s="264">
        <v>0.56369343824112061</v>
      </c>
      <c r="O70" s="264">
        <v>0.52796799472861944</v>
      </c>
      <c r="P70" s="264">
        <v>0.51522263297725712</v>
      </c>
      <c r="Q70" s="264">
        <v>0.51155893295440091</v>
      </c>
      <c r="R70" s="264">
        <v>0.53440678293036437</v>
      </c>
      <c r="S70" s="264">
        <v>0.65736093823175112</v>
      </c>
      <c r="T70" s="264">
        <v>0.71386556052183314</v>
      </c>
      <c r="U70" s="264">
        <v>0.64774389944630228</v>
      </c>
      <c r="V70" s="264">
        <v>0.58775770920835602</v>
      </c>
      <c r="W70" s="264">
        <v>0.53344109256788053</v>
      </c>
      <c r="DA70" s="72" t="s">
        <v>2003</v>
      </c>
    </row>
    <row r="71" spans="1:105" ht="12" customHeight="1" x14ac:dyDescent="0.25">
      <c r="A71" s="64" t="s">
        <v>30</v>
      </c>
      <c r="B71" s="231">
        <v>1.234225530710858E-2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6.8554969748531973E-3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6.7401197327201221E-4</v>
      </c>
      <c r="V73" s="231">
        <v>8.0493384494308422E-4</v>
      </c>
      <c r="W73" s="231">
        <v>5.797871837860658E-4</v>
      </c>
      <c r="DA73" s="73" t="s">
        <v>2006</v>
      </c>
    </row>
    <row r="74" spans="1:105" ht="12" customHeight="1" x14ac:dyDescent="0.25">
      <c r="A74" s="64" t="s">
        <v>160</v>
      </c>
      <c r="B74" s="231">
        <v>2.7260096346690809E-2</v>
      </c>
      <c r="C74" s="231">
        <v>3.2446172712472909E-2</v>
      </c>
      <c r="D74" s="231">
        <v>0</v>
      </c>
      <c r="E74" s="231">
        <v>0.14615863359162101</v>
      </c>
      <c r="F74" s="231">
        <v>3.1787489664099312E-2</v>
      </c>
      <c r="G74" s="231">
        <v>6.6136620290659032E-2</v>
      </c>
      <c r="H74" s="231">
        <v>2.6148790300005061E-2</v>
      </c>
      <c r="I74" s="231">
        <v>1.982963028092791E-2</v>
      </c>
      <c r="J74" s="231">
        <v>1.7065662872291072E-2</v>
      </c>
      <c r="K74" s="231">
        <v>1.4589478088979009E-2</v>
      </c>
      <c r="L74" s="231">
        <v>1.6004214581971508E-2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5.7636343752471208E-3</v>
      </c>
      <c r="V74" s="231">
        <v>3.2065249825826369E-3</v>
      </c>
      <c r="W74" s="231">
        <v>3.4375730588662229E-3</v>
      </c>
      <c r="DA74" s="73" t="s">
        <v>2007</v>
      </c>
    </row>
    <row r="75" spans="1:105" ht="12" customHeight="1" x14ac:dyDescent="0.25">
      <c r="A75" s="64" t="s">
        <v>70</v>
      </c>
      <c r="B75" s="231">
        <v>2.6611835854053151E-2</v>
      </c>
      <c r="C75" s="231">
        <v>0</v>
      </c>
      <c r="D75" s="231">
        <v>2.9146492749892911E-2</v>
      </c>
      <c r="E75" s="231">
        <v>5.3087371212644827E-2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8.9686270909371049E-2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0.38059547296374419</v>
      </c>
      <c r="C77" s="231">
        <v>0.45666071052752311</v>
      </c>
      <c r="D77" s="231">
        <v>0.44307905908866768</v>
      </c>
      <c r="E77" s="231">
        <v>0.58350330913567072</v>
      </c>
      <c r="F77" s="231">
        <v>0.60870869437629471</v>
      </c>
      <c r="G77" s="231">
        <v>0.4840634388240862</v>
      </c>
      <c r="H77" s="231">
        <v>0.49365398023973778</v>
      </c>
      <c r="I77" s="231">
        <v>0.40879577200865258</v>
      </c>
      <c r="J77" s="231">
        <v>0.34411710734010542</v>
      </c>
      <c r="K77" s="231">
        <v>0.32840962745221758</v>
      </c>
      <c r="L77" s="231">
        <v>0.48334866726935188</v>
      </c>
      <c r="M77" s="231">
        <v>0.46658257733450159</v>
      </c>
      <c r="N77" s="231">
        <v>0.47299929041529443</v>
      </c>
      <c r="O77" s="231">
        <v>0.45749976642985551</v>
      </c>
      <c r="P77" s="231">
        <v>0.42924479916862412</v>
      </c>
      <c r="Q77" s="231">
        <v>0.42317488144943172</v>
      </c>
      <c r="R77" s="231">
        <v>0.51650000370829663</v>
      </c>
      <c r="S77" s="231">
        <v>0.55510859013779723</v>
      </c>
      <c r="T77" s="231">
        <v>0.61046927026277331</v>
      </c>
      <c r="U77" s="231">
        <v>0.5564941341583598</v>
      </c>
      <c r="V77" s="231">
        <v>0.50622200994578226</v>
      </c>
      <c r="W77" s="231">
        <v>0.4349338613366181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0.47067004776923199</v>
      </c>
      <c r="C79" s="231">
        <v>0.51281651760031333</v>
      </c>
      <c r="D79" s="231">
        <v>0.48359831913662399</v>
      </c>
      <c r="E79" s="231">
        <v>3.235384381127189E-2</v>
      </c>
      <c r="F79" s="231">
        <v>5.8768571651503843E-2</v>
      </c>
      <c r="G79" s="231">
        <v>6.942997385083062E-2</v>
      </c>
      <c r="H79" s="231">
        <v>6.8547145063919679E-2</v>
      </c>
      <c r="I79" s="231">
        <v>7.9962158217678797E-2</v>
      </c>
      <c r="J79" s="231">
        <v>5.7815282456221209E-2</v>
      </c>
      <c r="K79" s="231">
        <v>6.5936866136336453E-2</v>
      </c>
      <c r="L79" s="231">
        <v>9.8533394804170796E-2</v>
      </c>
      <c r="M79" s="231">
        <v>8.1416639548117536E-2</v>
      </c>
      <c r="N79" s="231">
        <v>7.7747972326826356E-2</v>
      </c>
      <c r="O79" s="231">
        <v>6.1977707958822473E-2</v>
      </c>
      <c r="P79" s="231">
        <v>7.4601747751076045E-2</v>
      </c>
      <c r="Q79" s="231">
        <v>7.6317465775376972E-2</v>
      </c>
      <c r="R79" s="231">
        <v>0</v>
      </c>
      <c r="S79" s="231">
        <v>8.3518711878064991E-2</v>
      </c>
      <c r="T79" s="231">
        <v>8.8385614558230199E-2</v>
      </c>
      <c r="U79" s="231">
        <v>6.8715800794974094E-2</v>
      </c>
      <c r="V79" s="231">
        <v>6.6276517148458822E-2</v>
      </c>
      <c r="W79" s="231">
        <v>8.4970967482329726E-2</v>
      </c>
      <c r="DA79" s="73" t="s">
        <v>2012</v>
      </c>
    </row>
    <row r="80" spans="1:105" ht="12" customHeight="1" x14ac:dyDescent="0.25">
      <c r="A80" s="64" t="s">
        <v>79</v>
      </c>
      <c r="B80" s="231">
        <v>4.5743783768006127E-2</v>
      </c>
      <c r="C80" s="231">
        <v>6.213301983228519E-2</v>
      </c>
      <c r="D80" s="231">
        <v>7.3027942867581228E-2</v>
      </c>
      <c r="E80" s="231">
        <v>5.1038694485854297E-2</v>
      </c>
      <c r="F80" s="231">
        <v>5.1622944343363543E-2</v>
      </c>
      <c r="G80" s="231">
        <v>6.4374195491385358E-2</v>
      </c>
      <c r="H80" s="231">
        <v>3.2244141597803512E-2</v>
      </c>
      <c r="I80" s="231">
        <v>2.2915221462742129E-2</v>
      </c>
      <c r="J80" s="231">
        <v>1.2429011550941E-2</v>
      </c>
      <c r="K80" s="231">
        <v>8.9109995274194269E-3</v>
      </c>
      <c r="L80" s="231">
        <v>1.0601999444689311E-2</v>
      </c>
      <c r="M80" s="231">
        <v>7.9801205333390902E-3</v>
      </c>
      <c r="N80" s="231">
        <v>1.2946175498999801E-2</v>
      </c>
      <c r="O80" s="231">
        <v>8.4905203399414687E-3</v>
      </c>
      <c r="P80" s="231">
        <v>1.1376086057557031E-2</v>
      </c>
      <c r="Q80" s="231">
        <v>1.206658572959227E-2</v>
      </c>
      <c r="R80" s="231">
        <v>1.7906779222067751E-2</v>
      </c>
      <c r="S80" s="231">
        <v>1.8733636215888881E-2</v>
      </c>
      <c r="T80" s="231">
        <v>1.501067570082964E-2</v>
      </c>
      <c r="U80" s="231">
        <v>1.6096318144449211E-2</v>
      </c>
      <c r="V80" s="231">
        <v>1.1247723286589181E-2</v>
      </c>
      <c r="W80" s="231">
        <v>9.5189035062803202E-3</v>
      </c>
      <c r="DA80" s="73" t="s">
        <v>2013</v>
      </c>
    </row>
    <row r="81" spans="1:105" ht="12" customHeight="1" x14ac:dyDescent="0.25">
      <c r="A81" s="61" t="s">
        <v>1928</v>
      </c>
      <c r="B81" s="265">
        <v>0.19394384813083709</v>
      </c>
      <c r="C81" s="265">
        <v>0.21523957654418291</v>
      </c>
      <c r="D81" s="265">
        <v>0.21092118450274369</v>
      </c>
      <c r="E81" s="265">
        <v>0.18642422357080049</v>
      </c>
      <c r="F81" s="265">
        <v>0.15095238860320939</v>
      </c>
      <c r="G81" s="265">
        <v>0.14232079265257061</v>
      </c>
      <c r="H81" s="265">
        <v>0.14015372469283899</v>
      </c>
      <c r="I81" s="265">
        <v>0.12245554569683489</v>
      </c>
      <c r="J81" s="265">
        <v>9.9122425911836773E-2</v>
      </c>
      <c r="K81" s="265">
        <v>8.9389077721050272E-2</v>
      </c>
      <c r="L81" s="265">
        <v>0.1295764919242659</v>
      </c>
      <c r="M81" s="265">
        <v>0.11990952602762869</v>
      </c>
      <c r="N81" s="265">
        <v>0.1238773617686003</v>
      </c>
      <c r="O81" s="265">
        <v>0.11623199074930721</v>
      </c>
      <c r="P81" s="265">
        <v>0.1177521758833782</v>
      </c>
      <c r="Q81" s="265">
        <v>0.11647881983417289</v>
      </c>
      <c r="R81" s="265">
        <v>0.12357121023395221</v>
      </c>
      <c r="S81" s="265">
        <v>0.16063737219782839</v>
      </c>
      <c r="T81" s="265">
        <v>0.16639959313829031</v>
      </c>
      <c r="U81" s="265">
        <v>0.14130003237530189</v>
      </c>
      <c r="V81" s="265">
        <v>0.12857787158378331</v>
      </c>
      <c r="W81" s="265">
        <v>0.12051357709598701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3.1657048459218999</v>
      </c>
      <c r="C83" s="225">
        <v>3.0099853660946092</v>
      </c>
      <c r="D83" s="225">
        <v>3.1700285476477701</v>
      </c>
      <c r="E83" s="225">
        <v>3.0797996287080909</v>
      </c>
      <c r="F83" s="225">
        <v>2.4494357696672511</v>
      </c>
      <c r="G83" s="225">
        <v>2.281167964487711</v>
      </c>
      <c r="H83" s="225">
        <v>3.3107585697274988</v>
      </c>
      <c r="I83" s="225">
        <v>4.0451537874334438</v>
      </c>
      <c r="J83" s="225">
        <v>3.8778631027735622</v>
      </c>
      <c r="K83" s="225">
        <v>3.7262276574988551</v>
      </c>
      <c r="L83" s="225">
        <v>4.8761544780565567</v>
      </c>
      <c r="M83" s="225">
        <v>4.6371068431677154</v>
      </c>
      <c r="N83" s="225">
        <v>4.6158748679068502</v>
      </c>
      <c r="O83" s="225">
        <v>4.4373346557610809</v>
      </c>
      <c r="P83" s="225">
        <v>4.3535183370946564</v>
      </c>
      <c r="Q83" s="225">
        <v>4.6000071239255584</v>
      </c>
      <c r="R83" s="225">
        <v>4.1042979029142952</v>
      </c>
      <c r="S83" s="225">
        <v>4.8805026046143496</v>
      </c>
      <c r="T83" s="225">
        <v>5.8385641631413936</v>
      </c>
      <c r="U83" s="225">
        <v>5.1652324913876093</v>
      </c>
      <c r="V83" s="225">
        <v>4.5317136588340219</v>
      </c>
      <c r="W83" s="225">
        <v>4.5653439730248548</v>
      </c>
      <c r="DA83" s="89" t="s">
        <v>2015</v>
      </c>
    </row>
    <row r="84" spans="1:105" ht="12" customHeight="1" x14ac:dyDescent="0.25">
      <c r="A84" s="55" t="s">
        <v>92</v>
      </c>
      <c r="B84" s="261">
        <v>7.9287070976601787E-2</v>
      </c>
      <c r="C84" s="261">
        <v>7.6199167394362888E-2</v>
      </c>
      <c r="D84" s="261">
        <v>8.0672668737377468E-2</v>
      </c>
      <c r="E84" s="261">
        <v>7.8807574973855057E-2</v>
      </c>
      <c r="F84" s="261">
        <v>6.3473520847730946E-2</v>
      </c>
      <c r="G84" s="261">
        <v>5.9149664062971348E-2</v>
      </c>
      <c r="H84" s="261">
        <v>8.4798582981103834E-2</v>
      </c>
      <c r="I84" s="261">
        <v>0.1029697079062136</v>
      </c>
      <c r="J84" s="261">
        <v>9.8527085598666131E-2</v>
      </c>
      <c r="K84" s="261">
        <v>9.5122473957305026E-2</v>
      </c>
      <c r="L84" s="261">
        <v>0.1240439372643927</v>
      </c>
      <c r="M84" s="261">
        <v>0.1179170614916276</v>
      </c>
      <c r="N84" s="261">
        <v>0.1168564061996024</v>
      </c>
      <c r="O84" s="261">
        <v>0.1123610520003724</v>
      </c>
      <c r="P84" s="261">
        <v>0.1092641222390275</v>
      </c>
      <c r="Q84" s="261">
        <v>0.1151390552108378</v>
      </c>
      <c r="R84" s="261">
        <v>0.1028594821953933</v>
      </c>
      <c r="S84" s="261">
        <v>0.1216881608187971</v>
      </c>
      <c r="T84" s="261">
        <v>0.1452842030833528</v>
      </c>
      <c r="U84" s="261">
        <v>0.1291040598159543</v>
      </c>
      <c r="V84" s="261">
        <v>0.11326100286720001</v>
      </c>
      <c r="W84" s="261">
        <v>0.1137612477255982</v>
      </c>
      <c r="DA84" s="67" t="s">
        <v>2016</v>
      </c>
    </row>
    <row r="85" spans="1:105" ht="12" customHeight="1" x14ac:dyDescent="0.25">
      <c r="A85" s="202" t="s">
        <v>93</v>
      </c>
      <c r="B85" s="226">
        <v>1.066323092926426E-2</v>
      </c>
      <c r="C85" s="226">
        <v>1.024794217437467E-2</v>
      </c>
      <c r="D85" s="226">
        <v>1.0849578447418681E-2</v>
      </c>
      <c r="E85" s="226">
        <v>1.0598744039485519E-2</v>
      </c>
      <c r="F85" s="226">
        <v>8.5364839734408011E-3</v>
      </c>
      <c r="G85" s="226">
        <v>7.9549732323697386E-3</v>
      </c>
      <c r="H85" s="226">
        <v>1.1404468113959371E-2</v>
      </c>
      <c r="I85" s="226">
        <v>1.3848282709886819E-2</v>
      </c>
      <c r="J85" s="226">
        <v>1.3250799324343931E-2</v>
      </c>
      <c r="K85" s="226">
        <v>1.279291685108409E-2</v>
      </c>
      <c r="L85" s="226">
        <v>1.6682532626482439E-2</v>
      </c>
      <c r="M85" s="226">
        <v>1.585853584573128E-2</v>
      </c>
      <c r="N85" s="226">
        <v>1.571588948263699E-2</v>
      </c>
      <c r="O85" s="226">
        <v>1.511131424300715E-2</v>
      </c>
      <c r="P85" s="226">
        <v>1.469481156722187E-2</v>
      </c>
      <c r="Q85" s="226">
        <v>1.5484924837906941E-2</v>
      </c>
      <c r="R85" s="226">
        <v>1.3833458575329419E-2</v>
      </c>
      <c r="S85" s="226">
        <v>1.6365706844577589E-2</v>
      </c>
      <c r="T85" s="226">
        <v>1.9539112603984301E-2</v>
      </c>
      <c r="U85" s="226">
        <v>1.7363062940354199E-2</v>
      </c>
      <c r="V85" s="226">
        <v>1.523234764479351E-2</v>
      </c>
      <c r="W85" s="226">
        <v>1.529962502533706E-2</v>
      </c>
      <c r="DA85" s="174" t="s">
        <v>2017</v>
      </c>
    </row>
    <row r="86" spans="1:105" ht="12" customHeight="1" x14ac:dyDescent="0.25">
      <c r="A86" s="202" t="s">
        <v>94</v>
      </c>
      <c r="B86" s="226">
        <v>0.37775429106140201</v>
      </c>
      <c r="C86" s="226">
        <v>0.36304232334451109</v>
      </c>
      <c r="D86" s="226">
        <v>0.38435581503461769</v>
      </c>
      <c r="E86" s="226">
        <v>0.37546978653432939</v>
      </c>
      <c r="F86" s="226">
        <v>0.30241241823754128</v>
      </c>
      <c r="G86" s="226">
        <v>0.28181189113697641</v>
      </c>
      <c r="H86" s="226">
        <v>0.40401326726385878</v>
      </c>
      <c r="I86" s="226">
        <v>0.49058753882319878</v>
      </c>
      <c r="J86" s="226">
        <v>0.46942116680856871</v>
      </c>
      <c r="K86" s="226">
        <v>0.4532002793286754</v>
      </c>
      <c r="L86" s="226">
        <v>0.59099332343357569</v>
      </c>
      <c r="M86" s="226">
        <v>0.56180251608687515</v>
      </c>
      <c r="N86" s="226">
        <v>0.55674914379093376</v>
      </c>
      <c r="O86" s="226">
        <v>0.5353315366365321</v>
      </c>
      <c r="P86" s="226">
        <v>0.52057656470915392</v>
      </c>
      <c r="Q86" s="226">
        <v>0.54856701904759664</v>
      </c>
      <c r="R86" s="226">
        <v>0.49006238087834347</v>
      </c>
      <c r="S86" s="226">
        <v>0.57976949273654155</v>
      </c>
      <c r="T86" s="226">
        <v>0.69219017000096694</v>
      </c>
      <c r="U86" s="226">
        <v>0.61510170558976673</v>
      </c>
      <c r="V86" s="226">
        <v>0.5396192508565324</v>
      </c>
      <c r="W86" s="226">
        <v>0.54200261096195346</v>
      </c>
      <c r="DA86" s="174" t="s">
        <v>2018</v>
      </c>
    </row>
    <row r="87" spans="1:105" ht="12" customHeight="1" x14ac:dyDescent="0.25">
      <c r="A87" s="202" t="s">
        <v>95</v>
      </c>
      <c r="B87" s="226">
        <v>0.14184201417068279</v>
      </c>
      <c r="C87" s="226">
        <v>0.1363178542001513</v>
      </c>
      <c r="D87" s="226">
        <v>0.1443208039001812</v>
      </c>
      <c r="E87" s="226">
        <v>0.14098421127824831</v>
      </c>
      <c r="F87" s="226">
        <v>0.113552082737473</v>
      </c>
      <c r="G87" s="226">
        <v>0.1058168423283921</v>
      </c>
      <c r="H87" s="226">
        <v>0.1517019314840008</v>
      </c>
      <c r="I87" s="226">
        <v>0.18420948823162331</v>
      </c>
      <c r="J87" s="226">
        <v>0.17626178013066329</v>
      </c>
      <c r="K87" s="226">
        <v>0.1701710396513974</v>
      </c>
      <c r="L87" s="226">
        <v>0.22191060522888509</v>
      </c>
      <c r="M87" s="226">
        <v>0.21094982197030029</v>
      </c>
      <c r="N87" s="226">
        <v>0.2090523438429264</v>
      </c>
      <c r="O87" s="226">
        <v>0.20101030008755061</v>
      </c>
      <c r="P87" s="226">
        <v>0.19546999257355599</v>
      </c>
      <c r="Q87" s="226">
        <v>0.20598005828256979</v>
      </c>
      <c r="R87" s="226">
        <v>0.18401229798807461</v>
      </c>
      <c r="S87" s="226">
        <v>0.2176961971058036</v>
      </c>
      <c r="T87" s="226">
        <v>0.25990875610232461</v>
      </c>
      <c r="U87" s="226">
        <v>0.2309630013613618</v>
      </c>
      <c r="V87" s="226">
        <v>0.2026202831785284</v>
      </c>
      <c r="W87" s="226">
        <v>0.2035152051048871</v>
      </c>
      <c r="DA87" s="174" t="s">
        <v>2019</v>
      </c>
    </row>
    <row r="88" spans="1:105" ht="12" customHeight="1" x14ac:dyDescent="0.25">
      <c r="A88" s="56" t="s">
        <v>96</v>
      </c>
      <c r="B88" s="262">
        <v>1.470874321337968</v>
      </c>
      <c r="C88" s="262">
        <v>1.2572022937634599</v>
      </c>
      <c r="D88" s="262">
        <v>1.192853751441405</v>
      </c>
      <c r="E88" s="262">
        <v>1.20595214045</v>
      </c>
      <c r="F88" s="262">
        <v>0.73354966994318638</v>
      </c>
      <c r="G88" s="262">
        <v>0.63356152778036101</v>
      </c>
      <c r="H88" s="262">
        <v>0.87006296415200213</v>
      </c>
      <c r="I88" s="262">
        <v>1.082891426096898</v>
      </c>
      <c r="J88" s="262">
        <v>1.042909338290789</v>
      </c>
      <c r="K88" s="262">
        <v>1.039266719249633</v>
      </c>
      <c r="L88" s="262">
        <v>1.3805148938013529</v>
      </c>
      <c r="M88" s="262">
        <v>1.3094682391901551</v>
      </c>
      <c r="N88" s="262">
        <v>1.276177135470463</v>
      </c>
      <c r="O88" s="262">
        <v>1.2206742094379821</v>
      </c>
      <c r="P88" s="262">
        <v>1.211090110104087</v>
      </c>
      <c r="Q88" s="262">
        <v>1.291252883433649</v>
      </c>
      <c r="R88" s="262">
        <v>1.127352235795354</v>
      </c>
      <c r="S88" s="262">
        <v>1.3664460040373849</v>
      </c>
      <c r="T88" s="262">
        <v>1.649634882186227</v>
      </c>
      <c r="U88" s="262">
        <v>1.4759885602700209</v>
      </c>
      <c r="V88" s="262">
        <v>1.293497344641797</v>
      </c>
      <c r="W88" s="262">
        <v>1.300770431659374</v>
      </c>
      <c r="DA88" s="68" t="s">
        <v>2020</v>
      </c>
    </row>
    <row r="89" spans="1:105" ht="12" customHeight="1" x14ac:dyDescent="0.25">
      <c r="A89" s="37" t="s">
        <v>160</v>
      </c>
      <c r="B89" s="228">
        <v>8.8951837278617732E-2</v>
      </c>
      <c r="C89" s="228">
        <v>7.25868756699308E-2</v>
      </c>
      <c r="D89" s="228">
        <v>0</v>
      </c>
      <c r="E89" s="228">
        <v>0.211237681277022</v>
      </c>
      <c r="F89" s="228">
        <v>2.421505052376011E-2</v>
      </c>
      <c r="G89" s="228">
        <v>3.9739078163969398E-2</v>
      </c>
      <c r="H89" s="228">
        <v>9.2914426192257562E-3</v>
      </c>
      <c r="I89" s="228">
        <v>8.4216617808621115E-3</v>
      </c>
      <c r="J89" s="228">
        <v>8.3265552511417925E-3</v>
      </c>
      <c r="K89" s="228">
        <v>1.6494118591153201E-2</v>
      </c>
      <c r="L89" s="228">
        <v>1.7519583756710849E-2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0</v>
      </c>
      <c r="T89" s="228">
        <v>0</v>
      </c>
      <c r="U89" s="228">
        <v>4.2802729917674103E-3</v>
      </c>
      <c r="V89" s="228">
        <v>2.2637016101779688E-3</v>
      </c>
      <c r="W89" s="228">
        <v>2.0796556072143419E-3</v>
      </c>
      <c r="DA89" s="69" t="s">
        <v>2021</v>
      </c>
    </row>
    <row r="90" spans="1:105" ht="12" customHeight="1" x14ac:dyDescent="0.25">
      <c r="A90" s="37" t="s">
        <v>162</v>
      </c>
      <c r="B90" s="228">
        <v>1.299699246355162</v>
      </c>
      <c r="C90" s="228">
        <v>1.069153319380145</v>
      </c>
      <c r="D90" s="228">
        <v>0.99946547033667721</v>
      </c>
      <c r="E90" s="228">
        <v>0.88255535282548658</v>
      </c>
      <c r="F90" s="228">
        <v>0.48527773406270319</v>
      </c>
      <c r="G90" s="228">
        <v>0.30438958248145298</v>
      </c>
      <c r="H90" s="228">
        <v>0.18357177300085439</v>
      </c>
      <c r="I90" s="228">
        <v>0.18169429324516401</v>
      </c>
      <c r="J90" s="228">
        <v>0.1757114984148293</v>
      </c>
      <c r="K90" s="228">
        <v>0.38855897908949688</v>
      </c>
      <c r="L90" s="228">
        <v>0.55373459341572284</v>
      </c>
      <c r="M90" s="228">
        <v>0.52955959077098425</v>
      </c>
      <c r="N90" s="228">
        <v>0.35927384810691543</v>
      </c>
      <c r="O90" s="228">
        <v>0.33102128049672869</v>
      </c>
      <c r="P90" s="228">
        <v>0.22587033446800239</v>
      </c>
      <c r="Q90" s="228">
        <v>0.24900481178595871</v>
      </c>
      <c r="R90" s="228">
        <v>0.16709608702781939</v>
      </c>
      <c r="S90" s="228">
        <v>0.1247454828778172</v>
      </c>
      <c r="T90" s="228">
        <v>0.2484376698620577</v>
      </c>
      <c r="U90" s="228">
        <v>0.43250123248314282</v>
      </c>
      <c r="V90" s="228">
        <v>0.37400489668444398</v>
      </c>
      <c r="W90" s="228">
        <v>0.27536860056471391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2024</v>
      </c>
    </row>
    <row r="93" spans="1:105" ht="12" customHeight="1" x14ac:dyDescent="0.25">
      <c r="A93" s="37" t="s">
        <v>38</v>
      </c>
      <c r="B93" s="228">
        <v>8.2223237704188282E-2</v>
      </c>
      <c r="C93" s="228">
        <v>0.1154620987133843</v>
      </c>
      <c r="D93" s="228">
        <v>0.1933882811047278</v>
      </c>
      <c r="E93" s="228">
        <v>0.112159106347491</v>
      </c>
      <c r="F93" s="228">
        <v>0.22405688535672311</v>
      </c>
      <c r="G93" s="228">
        <v>0.28943286713493871</v>
      </c>
      <c r="H93" s="228">
        <v>0.67719974853192189</v>
      </c>
      <c r="I93" s="228">
        <v>0.89277547107087152</v>
      </c>
      <c r="J93" s="228">
        <v>0.85887128462481799</v>
      </c>
      <c r="K93" s="228">
        <v>0.63421362156898264</v>
      </c>
      <c r="L93" s="228">
        <v>0.80926071662891919</v>
      </c>
      <c r="M93" s="228">
        <v>0.77990864841917062</v>
      </c>
      <c r="N93" s="228">
        <v>0.91690328736354709</v>
      </c>
      <c r="O93" s="228">
        <v>0.88965292894125358</v>
      </c>
      <c r="P93" s="228">
        <v>0.98521977563608465</v>
      </c>
      <c r="Q93" s="228">
        <v>1.0422480716476901</v>
      </c>
      <c r="R93" s="228">
        <v>0.96025614876753429</v>
      </c>
      <c r="S93" s="228">
        <v>1.241700521159568</v>
      </c>
      <c r="T93" s="228">
        <v>1.4011972123241689</v>
      </c>
      <c r="U93" s="228">
        <v>1.0392070547951111</v>
      </c>
      <c r="V93" s="228">
        <v>0.91722874634717477</v>
      </c>
      <c r="W93" s="228">
        <v>1.023322175487446</v>
      </c>
      <c r="DA93" s="69" t="s">
        <v>2025</v>
      </c>
    </row>
    <row r="94" spans="1:105" ht="12" customHeight="1" x14ac:dyDescent="0.25">
      <c r="A94" s="132" t="s">
        <v>1941</v>
      </c>
      <c r="B94" s="318">
        <v>1.0852839174459821</v>
      </c>
      <c r="C94" s="318">
        <v>1.1669757852177489</v>
      </c>
      <c r="D94" s="318">
        <v>1.3569759300867701</v>
      </c>
      <c r="E94" s="318">
        <v>1.2679871714321731</v>
      </c>
      <c r="F94" s="318">
        <v>1.227911593927878</v>
      </c>
      <c r="G94" s="318">
        <v>1.1928730659466411</v>
      </c>
      <c r="H94" s="318">
        <v>1.7887773557325739</v>
      </c>
      <c r="I94" s="318">
        <v>2.1706473436656228</v>
      </c>
      <c r="J94" s="318">
        <v>2.0774929326205309</v>
      </c>
      <c r="K94" s="318">
        <v>1.95567422846076</v>
      </c>
      <c r="L94" s="318">
        <v>2.5420091857018678</v>
      </c>
      <c r="M94" s="318">
        <v>2.4211106685830259</v>
      </c>
      <c r="N94" s="318">
        <v>2.4413239491202892</v>
      </c>
      <c r="O94" s="318">
        <v>2.3528462433556361</v>
      </c>
      <c r="P94" s="318">
        <v>2.302422735901609</v>
      </c>
      <c r="Q94" s="318">
        <v>2.4235831831129979</v>
      </c>
      <c r="R94" s="318">
        <v>2.1861780474818011</v>
      </c>
      <c r="S94" s="318">
        <v>2.5785370430712451</v>
      </c>
      <c r="T94" s="318">
        <v>3.072007039164538</v>
      </c>
      <c r="U94" s="318">
        <v>2.6967121014101512</v>
      </c>
      <c r="V94" s="318">
        <v>2.367483429645171</v>
      </c>
      <c r="W94" s="318">
        <v>2.3899948525477051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0.99999999999999978</v>
      </c>
      <c r="D98" s="234">
        <f t="shared" si="4"/>
        <v>0.99999999999999989</v>
      </c>
      <c r="E98" s="234">
        <f t="shared" si="4"/>
        <v>0.99999999999999989</v>
      </c>
      <c r="F98" s="234">
        <f t="shared" si="4"/>
        <v>0.99999999999999978</v>
      </c>
      <c r="G98" s="234">
        <f t="shared" si="4"/>
        <v>1.0000000000000002</v>
      </c>
      <c r="H98" s="234">
        <f t="shared" si="4"/>
        <v>1.0000000000000004</v>
      </c>
      <c r="I98" s="234">
        <f t="shared" si="4"/>
        <v>1</v>
      </c>
      <c r="J98" s="234">
        <f t="shared" si="4"/>
        <v>1.0000000000000004</v>
      </c>
      <c r="K98" s="234">
        <f t="shared" si="4"/>
        <v>1.0000000000000004</v>
      </c>
      <c r="L98" s="234">
        <f t="shared" si="4"/>
        <v>1</v>
      </c>
      <c r="M98" s="234">
        <f t="shared" si="4"/>
        <v>1</v>
      </c>
      <c r="N98" s="234">
        <f t="shared" si="4"/>
        <v>0.99999999999999978</v>
      </c>
      <c r="O98" s="234">
        <f t="shared" si="4"/>
        <v>1</v>
      </c>
      <c r="P98" s="234">
        <f t="shared" si="4"/>
        <v>0.99999999999999989</v>
      </c>
      <c r="Q98" s="234">
        <f t="shared" si="4"/>
        <v>1</v>
      </c>
      <c r="R98" s="234">
        <f t="shared" si="4"/>
        <v>1</v>
      </c>
      <c r="S98" s="234">
        <f t="shared" si="4"/>
        <v>0.99999999999999978</v>
      </c>
      <c r="T98" s="234">
        <f t="shared" si="4"/>
        <v>1.0000000000000002</v>
      </c>
      <c r="U98" s="234">
        <f t="shared" si="4"/>
        <v>1.0000000000000002</v>
      </c>
      <c r="V98" s="234">
        <f t="shared" si="4"/>
        <v>0.99999999999999989</v>
      </c>
      <c r="W98" s="234">
        <f t="shared" si="4"/>
        <v>1.0000000000000002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3.7076336816046014E-3</v>
      </c>
      <c r="C99" s="268">
        <f t="shared" si="5"/>
        <v>3.6858435632684391E-3</v>
      </c>
      <c r="D99" s="268">
        <f t="shared" si="5"/>
        <v>3.6885684988332175E-3</v>
      </c>
      <c r="E99" s="268">
        <f t="shared" si="5"/>
        <v>3.5555334741870022E-3</v>
      </c>
      <c r="F99" s="268">
        <f t="shared" si="5"/>
        <v>3.5266476026272315E-3</v>
      </c>
      <c r="G99" s="268">
        <f t="shared" si="5"/>
        <v>3.5544405883061996E-3</v>
      </c>
      <c r="H99" s="268">
        <f t="shared" si="5"/>
        <v>3.5555573013971269E-3</v>
      </c>
      <c r="I99" s="268">
        <f t="shared" si="5"/>
        <v>3.5584666604253769E-3</v>
      </c>
      <c r="J99" s="268">
        <f t="shared" si="5"/>
        <v>3.5474136878629928E-3</v>
      </c>
      <c r="K99" s="268">
        <f t="shared" si="5"/>
        <v>3.5516107900026932E-3</v>
      </c>
      <c r="L99" s="268">
        <f t="shared" si="5"/>
        <v>3.5545250628909709E-3</v>
      </c>
      <c r="M99" s="268">
        <f t="shared" si="5"/>
        <v>3.5639775660386659E-3</v>
      </c>
      <c r="N99" s="268">
        <f t="shared" si="5"/>
        <v>3.5764474347656327E-3</v>
      </c>
      <c r="O99" s="268">
        <f t="shared" si="5"/>
        <v>3.569954601177022E-3</v>
      </c>
      <c r="P99" s="268">
        <f t="shared" si="5"/>
        <v>3.5874275191851079E-3</v>
      </c>
      <c r="Q99" s="268">
        <f t="shared" si="5"/>
        <v>3.586891860037971E-3</v>
      </c>
      <c r="R99" s="268">
        <f t="shared" si="5"/>
        <v>3.5534831733150291E-3</v>
      </c>
      <c r="S99" s="268">
        <f t="shared" si="5"/>
        <v>3.5985870231569862E-3</v>
      </c>
      <c r="T99" s="268">
        <f t="shared" si="5"/>
        <v>3.5857979567695459E-3</v>
      </c>
      <c r="U99" s="268">
        <f t="shared" si="5"/>
        <v>3.5635311052785745E-3</v>
      </c>
      <c r="V99" s="268">
        <f t="shared" si="5"/>
        <v>3.5508264496080339E-3</v>
      </c>
      <c r="W99" s="268">
        <f t="shared" si="5"/>
        <v>3.5594063209691798E-3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1.348957776623455E-3</v>
      </c>
      <c r="C100" s="269">
        <f t="shared" si="6"/>
        <v>1.3410298225407886E-3</v>
      </c>
      <c r="D100" s="269">
        <f t="shared" si="6"/>
        <v>1.3420212427663455E-3</v>
      </c>
      <c r="E100" s="269">
        <f t="shared" si="6"/>
        <v>1.2936187719531731E-3</v>
      </c>
      <c r="F100" s="269">
        <f t="shared" si="6"/>
        <v>1.283109151957965E-3</v>
      </c>
      <c r="G100" s="269">
        <f t="shared" si="6"/>
        <v>1.2932211445081578E-3</v>
      </c>
      <c r="H100" s="269">
        <f t="shared" si="6"/>
        <v>1.3191013515206878E-3</v>
      </c>
      <c r="I100" s="269">
        <f t="shared" si="6"/>
        <v>1.3309174066678381E-3</v>
      </c>
      <c r="J100" s="269">
        <f t="shared" si="6"/>
        <v>1.3188195190932514E-3</v>
      </c>
      <c r="K100" s="269">
        <f t="shared" si="6"/>
        <v>1.3065470526017651E-3</v>
      </c>
      <c r="L100" s="269">
        <f t="shared" si="6"/>
        <v>1.3054564780899988E-3</v>
      </c>
      <c r="M100" s="269">
        <f t="shared" si="6"/>
        <v>1.3017037368259843E-3</v>
      </c>
      <c r="N100" s="269">
        <f t="shared" si="6"/>
        <v>1.3012279513342198E-3</v>
      </c>
      <c r="O100" s="269">
        <f t="shared" si="6"/>
        <v>1.298865647203385E-3</v>
      </c>
      <c r="P100" s="269">
        <f t="shared" si="6"/>
        <v>1.3052228633286609E-3</v>
      </c>
      <c r="Q100" s="269">
        <f t="shared" si="6"/>
        <v>1.3050279731010373E-3</v>
      </c>
      <c r="R100" s="269">
        <f t="shared" si="6"/>
        <v>1.2928728057808973E-3</v>
      </c>
      <c r="S100" s="269">
        <f t="shared" si="6"/>
        <v>1.3092830539944244E-3</v>
      </c>
      <c r="T100" s="269">
        <f t="shared" si="6"/>
        <v>1.3046299754973002E-3</v>
      </c>
      <c r="U100" s="269">
        <f t="shared" si="6"/>
        <v>1.2965285703804203E-3</v>
      </c>
      <c r="V100" s="269">
        <f t="shared" si="6"/>
        <v>1.3018000715929775E-3</v>
      </c>
      <c r="W100" s="269">
        <f t="shared" si="6"/>
        <v>1.3149330032192646E-3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4.2397399378158805E-2</v>
      </c>
      <c r="C101" s="269">
        <f t="shared" si="7"/>
        <v>4.2148225800364633E-2</v>
      </c>
      <c r="D101" s="269">
        <f t="shared" si="7"/>
        <v>4.2179385885567446E-2</v>
      </c>
      <c r="E101" s="269">
        <f t="shared" si="7"/>
        <v>4.0658108554639825E-2</v>
      </c>
      <c r="F101" s="269">
        <f t="shared" si="7"/>
        <v>4.0327793874691258E-2</v>
      </c>
      <c r="G101" s="269">
        <f t="shared" si="7"/>
        <v>4.0645611225307368E-2</v>
      </c>
      <c r="H101" s="269">
        <f t="shared" si="7"/>
        <v>4.0541038628687694E-2</v>
      </c>
      <c r="I101" s="269">
        <f t="shared" si="7"/>
        <v>4.0471468274808971E-2</v>
      </c>
      <c r="J101" s="269">
        <f t="shared" si="7"/>
        <v>4.0255867127024461E-2</v>
      </c>
      <c r="K101" s="269">
        <f t="shared" si="7"/>
        <v>4.0224288094647453E-2</v>
      </c>
      <c r="L101" s="269">
        <f t="shared" si="7"/>
        <v>4.0187355720467804E-2</v>
      </c>
      <c r="M101" s="269">
        <f t="shared" si="7"/>
        <v>4.023222422557516E-2</v>
      </c>
      <c r="N101" s="269">
        <f t="shared" si="7"/>
        <v>4.0336177563384146E-2</v>
      </c>
      <c r="O101" s="269">
        <f t="shared" si="7"/>
        <v>4.0483636238743397E-2</v>
      </c>
      <c r="P101" s="269">
        <f t="shared" si="7"/>
        <v>4.0714483892637425E-2</v>
      </c>
      <c r="Q101" s="269">
        <f t="shared" si="7"/>
        <v>4.0887275691776907E-2</v>
      </c>
      <c r="R101" s="269">
        <f t="shared" si="7"/>
        <v>4.0468745104557183E-2</v>
      </c>
      <c r="S101" s="269">
        <f t="shared" si="7"/>
        <v>4.0913066544398177E-2</v>
      </c>
      <c r="T101" s="269">
        <f t="shared" si="7"/>
        <v>4.0896715231674603E-2</v>
      </c>
      <c r="U101" s="269">
        <f t="shared" si="7"/>
        <v>4.0749562778165452E-2</v>
      </c>
      <c r="V101" s="269">
        <f t="shared" si="7"/>
        <v>4.0496091271607901E-2</v>
      </c>
      <c r="W101" s="269">
        <f t="shared" si="7"/>
        <v>4.0497298115915979E-2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1.4882071870589129E-2</v>
      </c>
      <c r="C102" s="269">
        <f t="shared" si="8"/>
        <v>1.4794608508510955E-2</v>
      </c>
      <c r="D102" s="269">
        <f t="shared" si="8"/>
        <v>1.4805546128135829E-2</v>
      </c>
      <c r="E102" s="269">
        <f t="shared" si="8"/>
        <v>1.4271556805535403E-2</v>
      </c>
      <c r="F102" s="269">
        <f t="shared" si="8"/>
        <v>1.4155611797610275E-2</v>
      </c>
      <c r="G102" s="269">
        <f t="shared" si="8"/>
        <v>1.4267170070593065E-2</v>
      </c>
      <c r="H102" s="269">
        <f t="shared" si="8"/>
        <v>1.4563757282962461E-2</v>
      </c>
      <c r="I102" s="269">
        <f t="shared" si="8"/>
        <v>1.4683045565315486E-2</v>
      </c>
      <c r="J102" s="269">
        <f t="shared" si="8"/>
        <v>1.4549578354193462E-2</v>
      </c>
      <c r="K102" s="269">
        <f t="shared" si="8"/>
        <v>1.4414185140617227E-2</v>
      </c>
      <c r="L102" s="269">
        <f t="shared" si="8"/>
        <v>1.4402153623733904E-2</v>
      </c>
      <c r="M102" s="269">
        <f t="shared" si="8"/>
        <v>1.4360752353678898E-2</v>
      </c>
      <c r="N102" s="269">
        <f t="shared" si="8"/>
        <v>1.4355503357745792E-2</v>
      </c>
      <c r="O102" s="269">
        <f t="shared" si="8"/>
        <v>1.4329441771190233E-2</v>
      </c>
      <c r="P102" s="269">
        <f t="shared" si="8"/>
        <v>1.4399576321665218E-2</v>
      </c>
      <c r="Q102" s="269">
        <f t="shared" si="8"/>
        <v>1.4397426239264842E-2</v>
      </c>
      <c r="R102" s="269">
        <f t="shared" si="8"/>
        <v>1.4263327102292479E-2</v>
      </c>
      <c r="S102" s="269">
        <f t="shared" si="8"/>
        <v>1.4444369457776149E-2</v>
      </c>
      <c r="T102" s="269">
        <f t="shared" si="8"/>
        <v>1.4393035420630054E-2</v>
      </c>
      <c r="U102" s="269">
        <f t="shared" si="8"/>
        <v>1.4303658499208586E-2</v>
      </c>
      <c r="V102" s="269">
        <f t="shared" si="8"/>
        <v>1.4361815145228699E-2</v>
      </c>
      <c r="W102" s="269">
        <f t="shared" si="8"/>
        <v>1.4506701245980611E-2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1.3599028023348654E-2</v>
      </c>
      <c r="C103" s="270">
        <f t="shared" si="9"/>
        <v>1.3310824887401132E-2</v>
      </c>
      <c r="D103" s="270">
        <f t="shared" si="9"/>
        <v>1.2878105054869488E-2</v>
      </c>
      <c r="E103" s="270">
        <f t="shared" si="9"/>
        <v>1.330014960667502E-2</v>
      </c>
      <c r="F103" s="270">
        <f t="shared" si="9"/>
        <v>1.2822060279634746E-2</v>
      </c>
      <c r="G103" s="270">
        <f t="shared" si="9"/>
        <v>1.3139203704982611E-2</v>
      </c>
      <c r="H103" s="270">
        <f t="shared" si="9"/>
        <v>1.5993876354036183E-2</v>
      </c>
      <c r="I103" s="270">
        <f t="shared" si="9"/>
        <v>1.6734897178384892E-2</v>
      </c>
      <c r="J103" s="270">
        <f t="shared" si="9"/>
        <v>1.6572315283866764E-2</v>
      </c>
      <c r="K103" s="270">
        <f t="shared" si="9"/>
        <v>1.4013831655627028E-2</v>
      </c>
      <c r="L103" s="270">
        <f t="shared" si="9"/>
        <v>1.3862698414672256E-2</v>
      </c>
      <c r="M103" s="270">
        <f t="shared" si="9"/>
        <v>1.3909263666749676E-2</v>
      </c>
      <c r="N103" s="270">
        <f t="shared" si="9"/>
        <v>1.4922022988233417E-2</v>
      </c>
      <c r="O103" s="270">
        <f t="shared" si="9"/>
        <v>1.5023932823505287E-2</v>
      </c>
      <c r="P103" s="270">
        <f t="shared" si="9"/>
        <v>1.6249277160475892E-2</v>
      </c>
      <c r="Q103" s="270">
        <f t="shared" si="9"/>
        <v>1.6128916453158112E-2</v>
      </c>
      <c r="R103" s="270">
        <f t="shared" si="9"/>
        <v>1.6915241811677265E-2</v>
      </c>
      <c r="S103" s="270">
        <f t="shared" si="9"/>
        <v>1.8722297689216835E-2</v>
      </c>
      <c r="T103" s="270">
        <f t="shared" si="9"/>
        <v>1.6960683898122171E-2</v>
      </c>
      <c r="U103" s="270">
        <f t="shared" si="9"/>
        <v>1.473472940123126E-2</v>
      </c>
      <c r="V103" s="270">
        <f t="shared" si="9"/>
        <v>1.4850013444048184E-2</v>
      </c>
      <c r="W103" s="270">
        <f t="shared" si="9"/>
        <v>1.5918087863454215E-2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1.0317939531557943E-2</v>
      </c>
      <c r="C104" s="271">
        <f t="shared" si="10"/>
        <v>1.2742136209873594E-2</v>
      </c>
      <c r="D104" s="271">
        <f t="shared" si="10"/>
        <v>1.5175554679271395E-2</v>
      </c>
      <c r="E104" s="271">
        <f t="shared" si="10"/>
        <v>1.4486016645817284E-2</v>
      </c>
      <c r="F104" s="271">
        <f t="shared" si="10"/>
        <v>2.2330618852067573E-2</v>
      </c>
      <c r="G104" s="271">
        <f t="shared" si="10"/>
        <v>2.5864425338043544E-2</v>
      </c>
      <c r="H104" s="271">
        <f t="shared" si="10"/>
        <v>3.4100900421057581E-2</v>
      </c>
      <c r="I104" s="271">
        <f t="shared" si="10"/>
        <v>3.5146114425709862E-2</v>
      </c>
      <c r="J104" s="271">
        <f t="shared" si="10"/>
        <v>3.5059921779566079E-2</v>
      </c>
      <c r="K104" s="271">
        <f t="shared" si="10"/>
        <v>2.8302911077259296E-2</v>
      </c>
      <c r="L104" s="271">
        <f t="shared" si="10"/>
        <v>2.7815677493070564E-2</v>
      </c>
      <c r="M104" s="271">
        <f t="shared" si="10"/>
        <v>2.8179303875585211E-2</v>
      </c>
      <c r="N104" s="271">
        <f t="shared" si="10"/>
        <v>3.1724535713052816E-2</v>
      </c>
      <c r="O104" s="271">
        <f t="shared" si="10"/>
        <v>3.2183296739127926E-2</v>
      </c>
      <c r="P104" s="271">
        <f t="shared" si="10"/>
        <v>3.5075549219458727E-2</v>
      </c>
      <c r="Q104" s="271">
        <f t="shared" si="10"/>
        <v>3.4701476310151344E-2</v>
      </c>
      <c r="R104" s="271">
        <f t="shared" si="10"/>
        <v>3.7601073345676861E-2</v>
      </c>
      <c r="S104" s="271">
        <f t="shared" si="10"/>
        <v>4.0498242761465963E-2</v>
      </c>
      <c r="T104" s="271">
        <f t="shared" si="10"/>
        <v>3.6860055192816425E-2</v>
      </c>
      <c r="U104" s="271">
        <f t="shared" si="10"/>
        <v>3.141752743833609E-2</v>
      </c>
      <c r="V104" s="271">
        <f t="shared" si="10"/>
        <v>3.1478055083485383E-2</v>
      </c>
      <c r="W104" s="271">
        <f t="shared" si="10"/>
        <v>3.3614829090236276E-2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0.89095397007904653</v>
      </c>
      <c r="C105" s="271">
        <f t="shared" si="11"/>
        <v>0.88382912338038389</v>
      </c>
      <c r="D105" s="271">
        <f t="shared" si="11"/>
        <v>0.87640703097788986</v>
      </c>
      <c r="E105" s="271">
        <f t="shared" si="11"/>
        <v>0.88043446298234318</v>
      </c>
      <c r="F105" s="271">
        <f t="shared" si="11"/>
        <v>0.85622436867812768</v>
      </c>
      <c r="G105" s="271">
        <f t="shared" si="11"/>
        <v>0.84409972974557024</v>
      </c>
      <c r="H105" s="271">
        <f t="shared" si="11"/>
        <v>0.81267824047535109</v>
      </c>
      <c r="I105" s="271">
        <f t="shared" si="11"/>
        <v>0.80826032256697267</v>
      </c>
      <c r="J105" s="271">
        <f t="shared" si="11"/>
        <v>0.8095541586581938</v>
      </c>
      <c r="K105" s="271">
        <f t="shared" si="11"/>
        <v>0.83496628784028892</v>
      </c>
      <c r="L105" s="271">
        <f t="shared" si="11"/>
        <v>0.83684240140645261</v>
      </c>
      <c r="M105" s="271">
        <f t="shared" si="11"/>
        <v>0.83595854462647556</v>
      </c>
      <c r="N105" s="271">
        <f t="shared" si="11"/>
        <v>0.82370252176074676</v>
      </c>
      <c r="O105" s="271">
        <f t="shared" si="11"/>
        <v>0.82201587599700376</v>
      </c>
      <c r="P105" s="271">
        <f t="shared" si="11"/>
        <v>0.8111842929565789</v>
      </c>
      <c r="Q105" s="271">
        <f t="shared" si="11"/>
        <v>0.81233516679782436</v>
      </c>
      <c r="R105" s="271">
        <f t="shared" si="11"/>
        <v>0.80284203949716826</v>
      </c>
      <c r="S105" s="271">
        <f t="shared" si="11"/>
        <v>0.79105090059553962</v>
      </c>
      <c r="T105" s="271">
        <f t="shared" si="11"/>
        <v>0.80457282247158446</v>
      </c>
      <c r="U105" s="271">
        <f t="shared" si="11"/>
        <v>0.82453110022794429</v>
      </c>
      <c r="V105" s="271">
        <f t="shared" si="11"/>
        <v>0.82389093267630531</v>
      </c>
      <c r="W105" s="271">
        <f t="shared" si="11"/>
        <v>0.81518829077268207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0.79422328697069111</v>
      </c>
      <c r="C106" s="320">
        <f t="shared" si="12"/>
        <v>0.76437159641281938</v>
      </c>
      <c r="D106" s="320">
        <f t="shared" si="12"/>
        <v>0.73413620585972106</v>
      </c>
      <c r="E106" s="320">
        <f t="shared" si="12"/>
        <v>0.74462805692780665</v>
      </c>
      <c r="F106" s="320">
        <f t="shared" si="12"/>
        <v>0.64687481693999505</v>
      </c>
      <c r="G106" s="320">
        <f t="shared" si="12"/>
        <v>0.60162074220141304</v>
      </c>
      <c r="H106" s="320">
        <f t="shared" si="12"/>
        <v>0.49298229902793761</v>
      </c>
      <c r="I106" s="320">
        <f t="shared" si="12"/>
        <v>0.47876549982594413</v>
      </c>
      <c r="J106" s="320">
        <f t="shared" si="12"/>
        <v>0.48086739197476314</v>
      </c>
      <c r="K106" s="320">
        <f t="shared" si="12"/>
        <v>0.56962649649098418</v>
      </c>
      <c r="L106" s="320">
        <f t="shared" si="12"/>
        <v>0.57607042490891702</v>
      </c>
      <c r="M106" s="320">
        <f t="shared" si="12"/>
        <v>0.57177757079286529</v>
      </c>
      <c r="N106" s="320">
        <f t="shared" si="12"/>
        <v>0.52628499945087781</v>
      </c>
      <c r="O106" s="320">
        <f t="shared" si="12"/>
        <v>0.52029746906768093</v>
      </c>
      <c r="P106" s="320">
        <f t="shared" si="12"/>
        <v>0.48235101902415495</v>
      </c>
      <c r="Q106" s="320">
        <f t="shared" si="12"/>
        <v>0.48700882639015686</v>
      </c>
      <c r="R106" s="320">
        <f t="shared" si="12"/>
        <v>0.45033197688144927</v>
      </c>
      <c r="S106" s="320">
        <f t="shared" si="12"/>
        <v>0.41137987470679788</v>
      </c>
      <c r="T106" s="320">
        <f t="shared" si="12"/>
        <v>0.4590098050389318</v>
      </c>
      <c r="U106" s="320">
        <f t="shared" si="12"/>
        <v>0.52999178049354467</v>
      </c>
      <c r="V106" s="320">
        <f t="shared" si="12"/>
        <v>0.52878416626863112</v>
      </c>
      <c r="W106" s="320">
        <f t="shared" si="12"/>
        <v>0.50004926805171834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9.673068310835535E-2</v>
      </c>
      <c r="C107" s="320">
        <f t="shared" si="13"/>
        <v>0.11945752696756443</v>
      </c>
      <c r="D107" s="320">
        <f t="shared" si="13"/>
        <v>0.1422708251181688</v>
      </c>
      <c r="E107" s="320">
        <f t="shared" si="13"/>
        <v>0.13580640605453645</v>
      </c>
      <c r="F107" s="320">
        <f t="shared" si="13"/>
        <v>0.20934955173813263</v>
      </c>
      <c r="G107" s="320">
        <f t="shared" si="13"/>
        <v>0.24247898754415728</v>
      </c>
      <c r="H107" s="320">
        <f t="shared" si="13"/>
        <v>0.31969594144741348</v>
      </c>
      <c r="I107" s="320">
        <f t="shared" si="13"/>
        <v>0.32949482274102859</v>
      </c>
      <c r="J107" s="320">
        <f t="shared" si="13"/>
        <v>0.32868676668343066</v>
      </c>
      <c r="K107" s="320">
        <f t="shared" si="13"/>
        <v>0.26533979134930469</v>
      </c>
      <c r="L107" s="320">
        <f t="shared" si="13"/>
        <v>0.26077197649753553</v>
      </c>
      <c r="M107" s="320">
        <f t="shared" si="13"/>
        <v>0.26418097383361028</v>
      </c>
      <c r="N107" s="320">
        <f t="shared" si="13"/>
        <v>0.29741752230986901</v>
      </c>
      <c r="O107" s="320">
        <f t="shared" si="13"/>
        <v>0.30171840692932284</v>
      </c>
      <c r="P107" s="320">
        <f t="shared" si="13"/>
        <v>0.32883327393242401</v>
      </c>
      <c r="Q107" s="320">
        <f t="shared" si="13"/>
        <v>0.32532634040766739</v>
      </c>
      <c r="R107" s="320">
        <f t="shared" si="13"/>
        <v>0.35251006261571904</v>
      </c>
      <c r="S107" s="320">
        <f t="shared" si="13"/>
        <v>0.37967102588874174</v>
      </c>
      <c r="T107" s="320">
        <f t="shared" si="13"/>
        <v>0.34556301743265266</v>
      </c>
      <c r="U107" s="320">
        <f t="shared" si="13"/>
        <v>0.29453931973439962</v>
      </c>
      <c r="V107" s="320">
        <f t="shared" si="13"/>
        <v>0.29510676640767419</v>
      </c>
      <c r="W107" s="320">
        <f t="shared" si="13"/>
        <v>0.31513902272096372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2.2792999659071021E-2</v>
      </c>
      <c r="C108" s="321">
        <f t="shared" si="14"/>
        <v>2.8148207827656452E-2</v>
      </c>
      <c r="D108" s="321">
        <f t="shared" si="14"/>
        <v>3.3523787532666265E-2</v>
      </c>
      <c r="E108" s="321">
        <f t="shared" si="14"/>
        <v>3.2000553158849081E-2</v>
      </c>
      <c r="F108" s="321">
        <f t="shared" si="14"/>
        <v>4.9329789763283109E-2</v>
      </c>
      <c r="G108" s="321">
        <f t="shared" si="14"/>
        <v>5.7136198182688863E-2</v>
      </c>
      <c r="H108" s="321">
        <f t="shared" si="14"/>
        <v>7.7247528184987549E-2</v>
      </c>
      <c r="I108" s="321">
        <f t="shared" si="14"/>
        <v>7.981476792171488E-2</v>
      </c>
      <c r="J108" s="321">
        <f t="shared" si="14"/>
        <v>7.9141925590199516E-2</v>
      </c>
      <c r="K108" s="321">
        <f t="shared" si="14"/>
        <v>6.3220338348955921E-2</v>
      </c>
      <c r="L108" s="321">
        <f t="shared" si="14"/>
        <v>6.202973180062208E-2</v>
      </c>
      <c r="M108" s="321">
        <f t="shared" si="14"/>
        <v>6.249422994907089E-2</v>
      </c>
      <c r="N108" s="321">
        <f t="shared" si="14"/>
        <v>7.0081563230737026E-2</v>
      </c>
      <c r="O108" s="321">
        <f t="shared" si="14"/>
        <v>7.1094996182048939E-2</v>
      </c>
      <c r="P108" s="321">
        <f t="shared" si="14"/>
        <v>7.7484170066669841E-2</v>
      </c>
      <c r="Q108" s="321">
        <f t="shared" si="14"/>
        <v>7.6657818674685671E-2</v>
      </c>
      <c r="R108" s="321">
        <f t="shared" si="14"/>
        <v>8.3063217159531938E-2</v>
      </c>
      <c r="S108" s="321">
        <f t="shared" si="14"/>
        <v>8.9463252874451615E-2</v>
      </c>
      <c r="T108" s="321">
        <f t="shared" si="14"/>
        <v>8.1426259852905594E-2</v>
      </c>
      <c r="U108" s="321">
        <f t="shared" si="14"/>
        <v>6.940336197945543E-2</v>
      </c>
      <c r="V108" s="321">
        <f t="shared" si="14"/>
        <v>7.0070465858123362E-2</v>
      </c>
      <c r="W108" s="321">
        <f t="shared" si="14"/>
        <v>7.5400453587542743E-2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0.99999999999999944</v>
      </c>
      <c r="C110" s="234">
        <f t="shared" si="15"/>
        <v>0.99999999999999978</v>
      </c>
      <c r="D110" s="234">
        <f t="shared" si="15"/>
        <v>1.0000000000000002</v>
      </c>
      <c r="E110" s="234">
        <f t="shared" si="15"/>
        <v>1.0000000000000004</v>
      </c>
      <c r="F110" s="234">
        <f t="shared" si="15"/>
        <v>1.0000000000000002</v>
      </c>
      <c r="G110" s="234">
        <f t="shared" si="15"/>
        <v>1</v>
      </c>
      <c r="H110" s="234">
        <f t="shared" si="15"/>
        <v>1</v>
      </c>
      <c r="I110" s="234">
        <f t="shared" si="15"/>
        <v>1.0000000000000002</v>
      </c>
      <c r="J110" s="234">
        <f t="shared" si="15"/>
        <v>1.0000000000000002</v>
      </c>
      <c r="K110" s="234">
        <f t="shared" si="15"/>
        <v>0.99999999999999978</v>
      </c>
      <c r="L110" s="234">
        <f t="shared" si="15"/>
        <v>1</v>
      </c>
      <c r="M110" s="234">
        <f t="shared" si="15"/>
        <v>1.0000000000000002</v>
      </c>
      <c r="N110" s="234">
        <f t="shared" si="15"/>
        <v>1</v>
      </c>
      <c r="O110" s="234">
        <f t="shared" si="15"/>
        <v>1</v>
      </c>
      <c r="P110" s="234">
        <f t="shared" si="15"/>
        <v>1</v>
      </c>
      <c r="Q110" s="234">
        <f t="shared" si="15"/>
        <v>1</v>
      </c>
      <c r="R110" s="234">
        <f t="shared" si="15"/>
        <v>0.99999999999999978</v>
      </c>
      <c r="S110" s="234">
        <f t="shared" si="15"/>
        <v>1.0000000000000002</v>
      </c>
      <c r="T110" s="234">
        <f t="shared" si="15"/>
        <v>0.99999999999999989</v>
      </c>
      <c r="U110" s="234">
        <f t="shared" si="15"/>
        <v>0.99999999999999989</v>
      </c>
      <c r="V110" s="234">
        <f t="shared" si="15"/>
        <v>1.0000000000000002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3.4883205514375801E-3</v>
      </c>
      <c r="C111" s="301">
        <f t="shared" si="16"/>
        <v>3.4688617185857423E-3</v>
      </c>
      <c r="D111" s="301">
        <f t="shared" si="16"/>
        <v>3.4757203008945604E-3</v>
      </c>
      <c r="E111" s="301">
        <f t="shared" si="16"/>
        <v>3.326673774877476E-3</v>
      </c>
      <c r="F111" s="301">
        <f t="shared" si="16"/>
        <v>3.2890588295883877E-3</v>
      </c>
      <c r="G111" s="301">
        <f t="shared" si="16"/>
        <v>3.3226530252920021E-3</v>
      </c>
      <c r="H111" s="301">
        <f t="shared" si="16"/>
        <v>3.35165836008998E-3</v>
      </c>
      <c r="I111" s="301">
        <f t="shared" si="16"/>
        <v>3.3740735825493074E-3</v>
      </c>
      <c r="J111" s="301">
        <f t="shared" si="16"/>
        <v>3.3664153627609985E-3</v>
      </c>
      <c r="K111" s="301">
        <f t="shared" si="16"/>
        <v>3.3466621602923474E-3</v>
      </c>
      <c r="L111" s="301">
        <f t="shared" si="16"/>
        <v>3.3452490052013426E-3</v>
      </c>
      <c r="M111" s="301">
        <f t="shared" si="16"/>
        <v>3.3402623574340629E-3</v>
      </c>
      <c r="N111" s="301">
        <f t="shared" si="16"/>
        <v>3.3449481634296482E-3</v>
      </c>
      <c r="O111" s="301">
        <f t="shared" si="16"/>
        <v>3.3372524614207512E-3</v>
      </c>
      <c r="P111" s="301">
        <f t="shared" si="16"/>
        <v>3.3633588026382114E-3</v>
      </c>
      <c r="Q111" s="301">
        <f t="shared" si="16"/>
        <v>3.363613909320468E-3</v>
      </c>
      <c r="R111" s="301">
        <f t="shared" si="16"/>
        <v>3.3131854794039811E-3</v>
      </c>
      <c r="S111" s="301">
        <f t="shared" si="16"/>
        <v>3.3683898241818285E-3</v>
      </c>
      <c r="T111" s="301">
        <f t="shared" si="16"/>
        <v>3.3630085310842757E-3</v>
      </c>
      <c r="U111" s="301">
        <f t="shared" si="16"/>
        <v>3.3303913325682319E-3</v>
      </c>
      <c r="V111" s="301">
        <f t="shared" si="16"/>
        <v>3.3336855800034106E-3</v>
      </c>
      <c r="W111" s="301">
        <f t="shared" si="16"/>
        <v>3.365269721987074E-3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1.28658920440728E-3</v>
      </c>
      <c r="C112" s="235">
        <f t="shared" si="17"/>
        <v>1.2794122480730289E-3</v>
      </c>
      <c r="D112" s="235">
        <f t="shared" si="17"/>
        <v>1.2819418831297689E-3</v>
      </c>
      <c r="E112" s="235">
        <f t="shared" si="17"/>
        <v>1.2269693975166093E-3</v>
      </c>
      <c r="F112" s="235">
        <f t="shared" si="17"/>
        <v>1.2130959642068844E-3</v>
      </c>
      <c r="G112" s="235">
        <f t="shared" si="17"/>
        <v>1.2254864337424907E-3</v>
      </c>
      <c r="H112" s="235">
        <f t="shared" si="17"/>
        <v>1.2361844043191686E-3</v>
      </c>
      <c r="I112" s="235">
        <f t="shared" si="17"/>
        <v>1.2444517589975312E-3</v>
      </c>
      <c r="J112" s="235">
        <f t="shared" si="17"/>
        <v>1.2416271954978967E-3</v>
      </c>
      <c r="K112" s="235">
        <f t="shared" si="17"/>
        <v>1.2343416674984225E-3</v>
      </c>
      <c r="L112" s="235">
        <f t="shared" si="17"/>
        <v>1.233820456773253E-3</v>
      </c>
      <c r="M112" s="235">
        <f t="shared" si="17"/>
        <v>1.2319812430057798E-3</v>
      </c>
      <c r="N112" s="235">
        <f t="shared" si="17"/>
        <v>1.2337094979981084E-3</v>
      </c>
      <c r="O112" s="235">
        <f t="shared" si="17"/>
        <v>1.2308711100177093E-3</v>
      </c>
      <c r="P112" s="235">
        <f t="shared" si="17"/>
        <v>1.2404998514942093E-3</v>
      </c>
      <c r="Q112" s="235">
        <f t="shared" si="17"/>
        <v>1.2405939419020502E-3</v>
      </c>
      <c r="R112" s="235">
        <f t="shared" si="17"/>
        <v>1.221994540680445E-3</v>
      </c>
      <c r="S112" s="235">
        <f t="shared" si="17"/>
        <v>1.2553952326547341E-3</v>
      </c>
      <c r="T112" s="235">
        <f t="shared" si="17"/>
        <v>1.2403706616467575E-3</v>
      </c>
      <c r="U112" s="235">
        <f t="shared" si="17"/>
        <v>1.2283405357251431E-3</v>
      </c>
      <c r="V112" s="235">
        <f t="shared" si="17"/>
        <v>1.2295555453907545E-3</v>
      </c>
      <c r="W112" s="235">
        <f t="shared" si="17"/>
        <v>1.2412046514598345E-3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2.5097516999147265E-2</v>
      </c>
      <c r="C113" s="235">
        <f t="shared" si="18"/>
        <v>2.4957515992622411E-2</v>
      </c>
      <c r="D113" s="235">
        <f t="shared" si="18"/>
        <v>2.5006861625727926E-2</v>
      </c>
      <c r="E113" s="235">
        <f t="shared" si="18"/>
        <v>2.3934512434987388E-2</v>
      </c>
      <c r="F113" s="235">
        <f t="shared" si="18"/>
        <v>2.3663883140777085E-2</v>
      </c>
      <c r="G113" s="235">
        <f t="shared" si="18"/>
        <v>2.3905584235992285E-2</v>
      </c>
      <c r="H113" s="235">
        <f t="shared" si="18"/>
        <v>2.4114269725878872E-2</v>
      </c>
      <c r="I113" s="235">
        <f t="shared" si="18"/>
        <v>2.427554115102953E-2</v>
      </c>
      <c r="J113" s="235">
        <f t="shared" si="18"/>
        <v>2.422044234388547E-2</v>
      </c>
      <c r="K113" s="235">
        <f t="shared" si="18"/>
        <v>2.4078323428082204E-2</v>
      </c>
      <c r="L113" s="235">
        <f t="shared" si="18"/>
        <v>2.4068156161801496E-2</v>
      </c>
      <c r="M113" s="235">
        <f t="shared" si="18"/>
        <v>2.4032278588263574E-2</v>
      </c>
      <c r="N113" s="235">
        <f t="shared" si="18"/>
        <v>2.4065991687130129E-2</v>
      </c>
      <c r="O113" s="235">
        <f t="shared" si="18"/>
        <v>2.4010623205609986E-2</v>
      </c>
      <c r="P113" s="235">
        <f t="shared" si="18"/>
        <v>2.4198451225664129E-2</v>
      </c>
      <c r="Q113" s="235">
        <f t="shared" si="18"/>
        <v>2.4200286648814077E-2</v>
      </c>
      <c r="R113" s="235">
        <f t="shared" si="18"/>
        <v>2.3837467819980321E-2</v>
      </c>
      <c r="S113" s="235">
        <f t="shared" si="18"/>
        <v>2.4167822486894305E-2</v>
      </c>
      <c r="T113" s="235">
        <f t="shared" si="18"/>
        <v>2.4195931117162187E-2</v>
      </c>
      <c r="U113" s="235">
        <f t="shared" si="18"/>
        <v>2.3961259250815603E-2</v>
      </c>
      <c r="V113" s="235">
        <f t="shared" si="18"/>
        <v>2.39849604645615E-2</v>
      </c>
      <c r="W113" s="235">
        <f t="shared" si="18"/>
        <v>2.4212199770310455E-2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1.4012114139417513E-2</v>
      </c>
      <c r="C114" s="235">
        <f t="shared" si="19"/>
        <v>1.3933950626942302E-2</v>
      </c>
      <c r="D114" s="235">
        <f t="shared" si="19"/>
        <v>1.3961500628935706E-2</v>
      </c>
      <c r="E114" s="235">
        <f t="shared" si="19"/>
        <v>1.336280079506454E-2</v>
      </c>
      <c r="F114" s="235">
        <f t="shared" si="19"/>
        <v>1.3211706622677948E-2</v>
      </c>
      <c r="G114" s="235">
        <f t="shared" si="19"/>
        <v>1.334664998515849E-2</v>
      </c>
      <c r="H114" s="235">
        <f t="shared" si="19"/>
        <v>1.3463160511025666E-2</v>
      </c>
      <c r="I114" s="235">
        <f t="shared" si="19"/>
        <v>1.3553199442634487E-2</v>
      </c>
      <c r="J114" s="235">
        <f t="shared" si="19"/>
        <v>1.3522437404514368E-2</v>
      </c>
      <c r="K114" s="235">
        <f t="shared" si="19"/>
        <v>1.3443091448909535E-2</v>
      </c>
      <c r="L114" s="235">
        <f t="shared" si="19"/>
        <v>1.343741499511469E-2</v>
      </c>
      <c r="M114" s="235">
        <f t="shared" si="19"/>
        <v>1.341738430221882E-2</v>
      </c>
      <c r="N114" s="235">
        <f t="shared" si="19"/>
        <v>1.3436206554210038E-2</v>
      </c>
      <c r="O114" s="235">
        <f t="shared" si="19"/>
        <v>1.3405293955054794E-2</v>
      </c>
      <c r="P114" s="235">
        <f t="shared" si="19"/>
        <v>1.3510159613903396E-2</v>
      </c>
      <c r="Q114" s="235">
        <f t="shared" si="19"/>
        <v>1.3511184343109557E-2</v>
      </c>
      <c r="R114" s="235">
        <f t="shared" si="19"/>
        <v>1.3308620127624769E-2</v>
      </c>
      <c r="S114" s="235">
        <f t="shared" si="19"/>
        <v>1.3672383717958071E-2</v>
      </c>
      <c r="T114" s="235">
        <f t="shared" si="19"/>
        <v>1.3508752620216559E-2</v>
      </c>
      <c r="U114" s="235">
        <f t="shared" si="19"/>
        <v>1.3377733723938096E-2</v>
      </c>
      <c r="V114" s="235">
        <f t="shared" si="19"/>
        <v>1.3390966272491065E-2</v>
      </c>
      <c r="W114" s="235">
        <f t="shared" si="19"/>
        <v>1.3517835519724741E-2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1.0280408933208477E-2</v>
      </c>
      <c r="C115" s="302">
        <f t="shared" si="20"/>
        <v>1.0350921437044748E-2</v>
      </c>
      <c r="D115" s="302">
        <f t="shared" si="20"/>
        <v>1.0310606812450079E-2</v>
      </c>
      <c r="E115" s="302">
        <f t="shared" si="20"/>
        <v>1.0558960689726827E-2</v>
      </c>
      <c r="F115" s="302">
        <f t="shared" si="20"/>
        <v>1.1242452734175288E-2</v>
      </c>
      <c r="G115" s="302">
        <f t="shared" si="20"/>
        <v>1.2094962002061633E-2</v>
      </c>
      <c r="H115" s="302">
        <f t="shared" si="20"/>
        <v>1.6367322784098557E-2</v>
      </c>
      <c r="I115" s="302">
        <f t="shared" si="20"/>
        <v>1.7496856893991126E-2</v>
      </c>
      <c r="J115" s="302">
        <f t="shared" si="20"/>
        <v>1.7452733612515699E-2</v>
      </c>
      <c r="K115" s="302">
        <f t="shared" si="20"/>
        <v>1.3325625118676568E-2</v>
      </c>
      <c r="L115" s="302">
        <f t="shared" si="20"/>
        <v>1.3089201626185298E-2</v>
      </c>
      <c r="M115" s="302">
        <f t="shared" si="20"/>
        <v>1.320707508852868E-2</v>
      </c>
      <c r="N115" s="302">
        <f t="shared" si="20"/>
        <v>1.494391585189434E-2</v>
      </c>
      <c r="O115" s="302">
        <f t="shared" si="20"/>
        <v>1.5158959636575519E-2</v>
      </c>
      <c r="P115" s="302">
        <f t="shared" si="20"/>
        <v>1.7168789619277116E-2</v>
      </c>
      <c r="Q115" s="302">
        <f t="shared" si="20"/>
        <v>1.6944695624219536E-2</v>
      </c>
      <c r="R115" s="302">
        <f t="shared" si="20"/>
        <v>1.8640424715538072E-2</v>
      </c>
      <c r="S115" s="302">
        <f t="shared" si="20"/>
        <v>2.1825466555767985E-2</v>
      </c>
      <c r="T115" s="302">
        <f t="shared" si="20"/>
        <v>1.8463541929337749E-2</v>
      </c>
      <c r="U115" s="302">
        <f t="shared" si="20"/>
        <v>1.4701614736630562E-2</v>
      </c>
      <c r="V115" s="302">
        <f t="shared" si="20"/>
        <v>1.4810715836562459E-2</v>
      </c>
      <c r="W115" s="302">
        <f t="shared" si="20"/>
        <v>1.6388154892800322E-2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3.5842431676746417E-2</v>
      </c>
      <c r="C116" s="303">
        <f t="shared" si="21"/>
        <v>3.8641206677932652E-2</v>
      </c>
      <c r="D116" s="303">
        <f t="shared" si="21"/>
        <v>4.1605816455255157E-2</v>
      </c>
      <c r="E116" s="303">
        <f t="shared" si="21"/>
        <v>4.0811612723660011E-2</v>
      </c>
      <c r="F116" s="303">
        <f t="shared" si="21"/>
        <v>5.150552499498514E-2</v>
      </c>
      <c r="G116" s="303">
        <f t="shared" si="21"/>
        <v>5.7063972956239002E-2</v>
      </c>
      <c r="H116" s="303">
        <f t="shared" si="21"/>
        <v>7.2856476464797593E-2</v>
      </c>
      <c r="I116" s="303">
        <f t="shared" si="21"/>
        <v>7.5378239076485457E-2</v>
      </c>
      <c r="J116" s="303">
        <f t="shared" si="21"/>
        <v>7.5321805208276318E-2</v>
      </c>
      <c r="K116" s="303">
        <f t="shared" si="21"/>
        <v>6.1524745714252732E-2</v>
      </c>
      <c r="L116" s="303">
        <f t="shared" si="21"/>
        <v>6.0604961958986278E-2</v>
      </c>
      <c r="M116" s="303">
        <f t="shared" si="21"/>
        <v>6.1065923939264612E-2</v>
      </c>
      <c r="N116" s="303">
        <f t="shared" si="21"/>
        <v>6.7514389681517906E-2</v>
      </c>
      <c r="O116" s="303">
        <f t="shared" si="21"/>
        <v>6.8440743839432924E-2</v>
      </c>
      <c r="P116" s="303">
        <f t="shared" si="21"/>
        <v>7.4445721241273896E-2</v>
      </c>
      <c r="Q116" s="303">
        <f t="shared" si="21"/>
        <v>7.3652549854051633E-2</v>
      </c>
      <c r="R116" s="303">
        <f t="shared" si="21"/>
        <v>8.0221633989809318E-2</v>
      </c>
      <c r="S116" s="303">
        <f t="shared" si="21"/>
        <v>8.7124150502744246E-2</v>
      </c>
      <c r="T116" s="303">
        <f t="shared" si="21"/>
        <v>7.8468434182501823E-2</v>
      </c>
      <c r="U116" s="303">
        <f t="shared" si="21"/>
        <v>6.6966672391623794E-2</v>
      </c>
      <c r="V116" s="303">
        <f t="shared" si="21"/>
        <v>6.7344159205646348E-2</v>
      </c>
      <c r="W116" s="303">
        <f t="shared" si="21"/>
        <v>7.1924531872936043E-2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2.4565885163481849E-2</v>
      </c>
      <c r="C117" s="304">
        <f t="shared" si="22"/>
        <v>2.4316131784651685E-2</v>
      </c>
      <c r="D117" s="304">
        <f t="shared" si="22"/>
        <v>2.4040440415844602E-2</v>
      </c>
      <c r="E117" s="304">
        <f t="shared" si="22"/>
        <v>2.4185365174674914E-2</v>
      </c>
      <c r="F117" s="304">
        <f t="shared" si="22"/>
        <v>2.3199125566364033E-2</v>
      </c>
      <c r="G117" s="304">
        <f t="shared" si="22"/>
        <v>2.2643335284870288E-2</v>
      </c>
      <c r="H117" s="304">
        <f t="shared" si="22"/>
        <v>2.1043970557013684E-2</v>
      </c>
      <c r="I117" s="304">
        <f t="shared" si="22"/>
        <v>2.0765701490921058E-2</v>
      </c>
      <c r="J117" s="304">
        <f t="shared" si="22"/>
        <v>2.0776296595421233E-2</v>
      </c>
      <c r="K117" s="304">
        <f t="shared" si="22"/>
        <v>2.2182457007312521E-2</v>
      </c>
      <c r="L117" s="304">
        <f t="shared" si="22"/>
        <v>2.2275087586144722E-2</v>
      </c>
      <c r="M117" s="304">
        <f t="shared" si="22"/>
        <v>2.2231708257167412E-2</v>
      </c>
      <c r="N117" s="304">
        <f t="shared" si="22"/>
        <v>2.1582681252558269E-2</v>
      </c>
      <c r="O117" s="304">
        <f t="shared" si="22"/>
        <v>2.1494926057427512E-2</v>
      </c>
      <c r="P117" s="304">
        <f t="shared" si="22"/>
        <v>2.0867199353402466E-2</v>
      </c>
      <c r="Q117" s="304">
        <f t="shared" si="22"/>
        <v>2.0946903112108183E-2</v>
      </c>
      <c r="R117" s="304">
        <f t="shared" si="22"/>
        <v>2.0317271498531974E-2</v>
      </c>
      <c r="S117" s="304">
        <f t="shared" si="22"/>
        <v>1.9553208214792131E-2</v>
      </c>
      <c r="T117" s="304">
        <f t="shared" si="22"/>
        <v>2.0457714457158375E-2</v>
      </c>
      <c r="U117" s="304">
        <f t="shared" si="22"/>
        <v>2.164817603484083E-2</v>
      </c>
      <c r="V117" s="304">
        <f t="shared" si="22"/>
        <v>2.1608355258476562E-2</v>
      </c>
      <c r="W117" s="304">
        <f t="shared" si="22"/>
        <v>2.1122014743472878E-2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1.1276546513264566E-2</v>
      </c>
      <c r="C118" s="304">
        <f t="shared" si="23"/>
        <v>1.4325074893280967E-2</v>
      </c>
      <c r="D118" s="304">
        <f t="shared" si="23"/>
        <v>1.7565376039410559E-2</v>
      </c>
      <c r="E118" s="304">
        <f t="shared" si="23"/>
        <v>1.6626247548985094E-2</v>
      </c>
      <c r="F118" s="304">
        <f t="shared" si="23"/>
        <v>2.8306399428621107E-2</v>
      </c>
      <c r="G118" s="304">
        <f t="shared" si="23"/>
        <v>3.4420637671368721E-2</v>
      </c>
      <c r="H118" s="304">
        <f t="shared" si="23"/>
        <v>5.1812505907783912E-2</v>
      </c>
      <c r="I118" s="304">
        <f t="shared" si="23"/>
        <v>5.4612537585564398E-2</v>
      </c>
      <c r="J118" s="304">
        <f t="shared" si="23"/>
        <v>5.4545508612855079E-2</v>
      </c>
      <c r="K118" s="304">
        <f t="shared" si="23"/>
        <v>3.9342288706940211E-2</v>
      </c>
      <c r="L118" s="304">
        <f t="shared" si="23"/>
        <v>3.8329874372841556E-2</v>
      </c>
      <c r="M118" s="304">
        <f t="shared" si="23"/>
        <v>3.8834215682097203E-2</v>
      </c>
      <c r="N118" s="304">
        <f t="shared" si="23"/>
        <v>4.5931708428959647E-2</v>
      </c>
      <c r="O118" s="304">
        <f t="shared" si="23"/>
        <v>4.6945817782005413E-2</v>
      </c>
      <c r="P118" s="304">
        <f t="shared" si="23"/>
        <v>5.3578521887871433E-2</v>
      </c>
      <c r="Q118" s="304">
        <f t="shared" si="23"/>
        <v>5.2705646741943453E-2</v>
      </c>
      <c r="R118" s="304">
        <f t="shared" si="23"/>
        <v>5.9904362491277348E-2</v>
      </c>
      <c r="S118" s="304">
        <f t="shared" si="23"/>
        <v>6.7570942287952129E-2</v>
      </c>
      <c r="T118" s="304">
        <f t="shared" si="23"/>
        <v>5.8010719725343447E-2</v>
      </c>
      <c r="U118" s="304">
        <f t="shared" si="23"/>
        <v>4.5318496356782971E-2</v>
      </c>
      <c r="V118" s="304">
        <f t="shared" si="23"/>
        <v>4.5735803947169792E-2</v>
      </c>
      <c r="W118" s="304">
        <f t="shared" si="23"/>
        <v>5.0802517129463168E-2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0.80366191417133592</v>
      </c>
      <c r="C119" s="303">
        <f t="shared" si="24"/>
        <v>0.8020366857347877</v>
      </c>
      <c r="D119" s="303">
        <f t="shared" si="24"/>
        <v>0.79998436712727528</v>
      </c>
      <c r="E119" s="303">
        <f t="shared" si="24"/>
        <v>0.80264458421584006</v>
      </c>
      <c r="F119" s="303">
        <f t="shared" si="24"/>
        <v>0.79548592370762738</v>
      </c>
      <c r="G119" s="303">
        <f t="shared" si="24"/>
        <v>0.79048318973740883</v>
      </c>
      <c r="H119" s="303">
        <f t="shared" si="24"/>
        <v>0.77566765959874062</v>
      </c>
      <c r="I119" s="303">
        <f t="shared" si="24"/>
        <v>0.77262244127585855</v>
      </c>
      <c r="J119" s="303">
        <f t="shared" si="24"/>
        <v>0.77282029312128153</v>
      </c>
      <c r="K119" s="303">
        <f t="shared" si="24"/>
        <v>0.78602756737676227</v>
      </c>
      <c r="L119" s="303">
        <f t="shared" si="24"/>
        <v>0.78687502976438595</v>
      </c>
      <c r="M119" s="303">
        <f t="shared" si="24"/>
        <v>0.7865406975966952</v>
      </c>
      <c r="N119" s="303">
        <f t="shared" si="24"/>
        <v>0.78061090877431794</v>
      </c>
      <c r="O119" s="303">
        <f t="shared" si="24"/>
        <v>0.7799218189044298</v>
      </c>
      <c r="P119" s="303">
        <f t="shared" si="24"/>
        <v>0.77370687207567623</v>
      </c>
      <c r="Q119" s="303">
        <f t="shared" si="24"/>
        <v>0.77443245685559747</v>
      </c>
      <c r="R119" s="303">
        <f t="shared" si="24"/>
        <v>0.7693282108574262</v>
      </c>
      <c r="S119" s="303">
        <f t="shared" si="24"/>
        <v>0.76092190191581399</v>
      </c>
      <c r="T119" s="303">
        <f t="shared" si="24"/>
        <v>0.76987095286247775</v>
      </c>
      <c r="U119" s="303">
        <f t="shared" si="24"/>
        <v>0.78142245288419687</v>
      </c>
      <c r="V119" s="303">
        <f t="shared" si="24"/>
        <v>0.78102106408869387</v>
      </c>
      <c r="W119" s="303">
        <f t="shared" si="24"/>
        <v>0.77605680856174364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0.78032811695765858</v>
      </c>
      <c r="C120" s="304">
        <f t="shared" si="25"/>
        <v>0.77239477433599457</v>
      </c>
      <c r="D120" s="304">
        <f t="shared" si="25"/>
        <v>0.76363751909153421</v>
      </c>
      <c r="E120" s="304">
        <f t="shared" si="25"/>
        <v>0.76824101143085044</v>
      </c>
      <c r="F120" s="304">
        <f t="shared" si="25"/>
        <v>0.73691340034332797</v>
      </c>
      <c r="G120" s="304">
        <f t="shared" si="25"/>
        <v>0.71925888551940897</v>
      </c>
      <c r="H120" s="304">
        <f t="shared" si="25"/>
        <v>0.66845553534043456</v>
      </c>
      <c r="I120" s="304">
        <f t="shared" si="25"/>
        <v>0.65961640029984558</v>
      </c>
      <c r="J120" s="304">
        <f t="shared" si="25"/>
        <v>0.65995295067808624</v>
      </c>
      <c r="K120" s="304">
        <f t="shared" si="25"/>
        <v>0.70461922258522136</v>
      </c>
      <c r="L120" s="304">
        <f t="shared" si="25"/>
        <v>0.70756160567753856</v>
      </c>
      <c r="M120" s="304">
        <f t="shared" si="25"/>
        <v>0.70618367405120064</v>
      </c>
      <c r="N120" s="304">
        <f t="shared" si="25"/>
        <v>0.68556752214008643</v>
      </c>
      <c r="O120" s="304">
        <f t="shared" si="25"/>
        <v>0.68278000417710893</v>
      </c>
      <c r="P120" s="304">
        <f t="shared" si="25"/>
        <v>0.6628404500492544</v>
      </c>
      <c r="Q120" s="304">
        <f t="shared" si="25"/>
        <v>0.66537221650226008</v>
      </c>
      <c r="R120" s="304">
        <f t="shared" si="25"/>
        <v>0.64537215348278032</v>
      </c>
      <c r="S120" s="304">
        <f t="shared" si="25"/>
        <v>0.62110190799927956</v>
      </c>
      <c r="T120" s="304">
        <f t="shared" si="25"/>
        <v>0.64983328275679531</v>
      </c>
      <c r="U120" s="304">
        <f t="shared" si="25"/>
        <v>0.68764794463612011</v>
      </c>
      <c r="V120" s="304">
        <f t="shared" si="25"/>
        <v>0.68638304938690275</v>
      </c>
      <c r="W120" s="304">
        <f t="shared" si="25"/>
        <v>0.67093458596913857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2.3333797213677333E-2</v>
      </c>
      <c r="C121" s="304">
        <f t="shared" si="26"/>
        <v>2.9641911398793193E-2</v>
      </c>
      <c r="D121" s="304">
        <f t="shared" si="26"/>
        <v>3.634684803574105E-2</v>
      </c>
      <c r="E121" s="304">
        <f t="shared" si="26"/>
        <v>3.4403572784989588E-2</v>
      </c>
      <c r="F121" s="304">
        <f t="shared" si="26"/>
        <v>5.8572523364299335E-2</v>
      </c>
      <c r="G121" s="304">
        <f t="shared" si="26"/>
        <v>7.1224304217999829E-2</v>
      </c>
      <c r="H121" s="304">
        <f t="shared" si="26"/>
        <v>0.10721212425830602</v>
      </c>
      <c r="I121" s="304">
        <f t="shared" si="26"/>
        <v>0.11300604097601293</v>
      </c>
      <c r="J121" s="304">
        <f t="shared" si="26"/>
        <v>0.11286734244319527</v>
      </c>
      <c r="K121" s="304">
        <f t="shared" si="26"/>
        <v>8.1408344791540951E-2</v>
      </c>
      <c r="L121" s="304">
        <f t="shared" si="26"/>
        <v>7.9313424086847398E-2</v>
      </c>
      <c r="M121" s="304">
        <f t="shared" si="26"/>
        <v>8.035702354549451E-2</v>
      </c>
      <c r="N121" s="304">
        <f t="shared" si="26"/>
        <v>9.5043386634231439E-2</v>
      </c>
      <c r="O121" s="304">
        <f t="shared" si="26"/>
        <v>9.7141814727320794E-2</v>
      </c>
      <c r="P121" s="304">
        <f t="shared" si="26"/>
        <v>0.11086642202642183</v>
      </c>
      <c r="Q121" s="304">
        <f t="shared" si="26"/>
        <v>0.10906024035333738</v>
      </c>
      <c r="R121" s="304">
        <f t="shared" si="26"/>
        <v>0.12395605737464581</v>
      </c>
      <c r="S121" s="304">
        <f t="shared" si="26"/>
        <v>0.13981999391653441</v>
      </c>
      <c r="T121" s="304">
        <f t="shared" si="26"/>
        <v>0.12003767010568249</v>
      </c>
      <c r="U121" s="304">
        <f t="shared" si="26"/>
        <v>9.3774508248076746E-2</v>
      </c>
      <c r="V121" s="304">
        <f t="shared" si="26"/>
        <v>9.4638014701791173E-2</v>
      </c>
      <c r="W121" s="304">
        <f t="shared" si="26"/>
        <v>0.10512222259260511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0.10633070432429907</v>
      </c>
      <c r="C122" s="303">
        <f t="shared" si="27"/>
        <v>0.10533144556401117</v>
      </c>
      <c r="D122" s="303">
        <f t="shared" si="27"/>
        <v>0.10437318516633162</v>
      </c>
      <c r="E122" s="303">
        <f t="shared" si="27"/>
        <v>0.10413388596832741</v>
      </c>
      <c r="F122" s="303">
        <f t="shared" si="27"/>
        <v>0.10038835400596209</v>
      </c>
      <c r="G122" s="303">
        <f t="shared" si="27"/>
        <v>9.8557501624105315E-2</v>
      </c>
      <c r="H122" s="303">
        <f t="shared" si="27"/>
        <v>9.2943268151049599E-2</v>
      </c>
      <c r="I122" s="303">
        <f t="shared" si="27"/>
        <v>9.2055196818454199E-2</v>
      </c>
      <c r="J122" s="303">
        <f t="shared" si="27"/>
        <v>9.2054245751267957E-2</v>
      </c>
      <c r="K122" s="303">
        <f t="shared" si="27"/>
        <v>9.7019643085525673E-2</v>
      </c>
      <c r="L122" s="303">
        <f t="shared" si="27"/>
        <v>9.7346166031551745E-2</v>
      </c>
      <c r="M122" s="303">
        <f t="shared" si="27"/>
        <v>9.7164396884589471E-2</v>
      </c>
      <c r="N122" s="303">
        <f t="shared" si="27"/>
        <v>9.4849929789501991E-2</v>
      </c>
      <c r="O122" s="303">
        <f t="shared" si="27"/>
        <v>9.449443688745858E-2</v>
      </c>
      <c r="P122" s="303">
        <f t="shared" si="27"/>
        <v>9.236614757007286E-2</v>
      </c>
      <c r="Q122" s="303">
        <f t="shared" si="27"/>
        <v>9.2654618822985285E-2</v>
      </c>
      <c r="R122" s="303">
        <f t="shared" si="27"/>
        <v>9.0128462469536832E-2</v>
      </c>
      <c r="S122" s="303">
        <f t="shared" si="27"/>
        <v>8.7664489763984874E-2</v>
      </c>
      <c r="T122" s="303">
        <f t="shared" si="27"/>
        <v>9.0889008095572738E-2</v>
      </c>
      <c r="U122" s="303">
        <f t="shared" si="27"/>
        <v>9.5011535144501572E-2</v>
      </c>
      <c r="V122" s="303">
        <f t="shared" si="27"/>
        <v>9.4884893006650789E-2</v>
      </c>
      <c r="W122" s="303">
        <f t="shared" si="27"/>
        <v>9.3293995009037872E-2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8.8509439191956446E-2</v>
      </c>
      <c r="C123" s="304">
        <f t="shared" si="28"/>
        <v>8.7609592459406527E-2</v>
      </c>
      <c r="D123" s="304">
        <f t="shared" si="28"/>
        <v>8.6616292674733988E-2</v>
      </c>
      <c r="E123" s="304">
        <f t="shared" si="28"/>
        <v>8.7138448055813805E-2</v>
      </c>
      <c r="F123" s="304">
        <f t="shared" si="28"/>
        <v>8.3585084761164288E-2</v>
      </c>
      <c r="G123" s="304">
        <f t="shared" si="28"/>
        <v>8.1582605070488312E-2</v>
      </c>
      <c r="H123" s="304">
        <f t="shared" si="28"/>
        <v>7.5820188036299113E-2</v>
      </c>
      <c r="I123" s="304">
        <f t="shared" si="28"/>
        <v>7.4817600959936004E-2</v>
      </c>
      <c r="J123" s="304">
        <f t="shared" si="28"/>
        <v>7.4855774498208655E-2</v>
      </c>
      <c r="K123" s="304">
        <f t="shared" si="28"/>
        <v>7.99220877469346E-2</v>
      </c>
      <c r="L123" s="304">
        <f t="shared" si="28"/>
        <v>8.0255830273609483E-2</v>
      </c>
      <c r="M123" s="304">
        <f t="shared" si="28"/>
        <v>8.00995371030295E-2</v>
      </c>
      <c r="N123" s="304">
        <f t="shared" si="28"/>
        <v>7.7761130983481794E-2</v>
      </c>
      <c r="O123" s="304">
        <f t="shared" si="28"/>
        <v>7.7444954177495959E-2</v>
      </c>
      <c r="P123" s="304">
        <f t="shared" si="28"/>
        <v>7.5183291787993919E-2</v>
      </c>
      <c r="Q123" s="304">
        <f t="shared" si="28"/>
        <v>7.5470459742154286E-2</v>
      </c>
      <c r="R123" s="304">
        <f t="shared" si="28"/>
        <v>7.3201934075592959E-2</v>
      </c>
      <c r="S123" s="304">
        <f t="shared" si="28"/>
        <v>7.0449059009177376E-2</v>
      </c>
      <c r="T123" s="304">
        <f t="shared" si="28"/>
        <v>7.3707941794173379E-2</v>
      </c>
      <c r="U123" s="304">
        <f t="shared" si="28"/>
        <v>7.799710483141159E-2</v>
      </c>
      <c r="V123" s="304">
        <f t="shared" si="28"/>
        <v>7.785363291656977E-2</v>
      </c>
      <c r="W123" s="304">
        <f t="shared" si="28"/>
        <v>7.6101376649277089E-2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1.7821265132342629E-2</v>
      </c>
      <c r="C124" s="305">
        <f t="shared" si="29"/>
        <v>1.7721853104604633E-2</v>
      </c>
      <c r="D124" s="305">
        <f t="shared" si="29"/>
        <v>1.775689249159763E-2</v>
      </c>
      <c r="E124" s="305">
        <f t="shared" si="29"/>
        <v>1.6995437912513602E-2</v>
      </c>
      <c r="F124" s="305">
        <f t="shared" si="29"/>
        <v>1.6803269244797806E-2</v>
      </c>
      <c r="G124" s="305">
        <f t="shared" si="29"/>
        <v>1.6974896553616996E-2</v>
      </c>
      <c r="H124" s="305">
        <f t="shared" si="29"/>
        <v>1.7123080114750486E-2</v>
      </c>
      <c r="I124" s="305">
        <f t="shared" si="29"/>
        <v>1.7237595858518199E-2</v>
      </c>
      <c r="J124" s="305">
        <f t="shared" si="29"/>
        <v>1.7198471253059299E-2</v>
      </c>
      <c r="K124" s="305">
        <f t="shared" si="29"/>
        <v>1.7097555338591051E-2</v>
      </c>
      <c r="L124" s="305">
        <f t="shared" si="29"/>
        <v>1.7090335757942266E-2</v>
      </c>
      <c r="M124" s="305">
        <f t="shared" si="29"/>
        <v>1.7064859781559975E-2</v>
      </c>
      <c r="N124" s="305">
        <f t="shared" si="29"/>
        <v>1.7088798806020208E-2</v>
      </c>
      <c r="O124" s="305">
        <f t="shared" si="29"/>
        <v>1.7049482709962614E-2</v>
      </c>
      <c r="P124" s="305">
        <f t="shared" si="29"/>
        <v>1.7182855782078951E-2</v>
      </c>
      <c r="Q124" s="305">
        <f t="shared" si="29"/>
        <v>1.7184159080831006E-2</v>
      </c>
      <c r="R124" s="305">
        <f t="shared" si="29"/>
        <v>1.6926528393943863E-2</v>
      </c>
      <c r="S124" s="305">
        <f t="shared" si="29"/>
        <v>1.7215430754807498E-2</v>
      </c>
      <c r="T124" s="305">
        <f t="shared" si="29"/>
        <v>1.7181066301399362E-2</v>
      </c>
      <c r="U124" s="305">
        <f t="shared" si="29"/>
        <v>1.7014430313089982E-2</v>
      </c>
      <c r="V124" s="305">
        <f t="shared" si="29"/>
        <v>1.7031260090081012E-2</v>
      </c>
      <c r="W124" s="305">
        <f t="shared" si="29"/>
        <v>1.7192618359760794E-2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1.0000000000000002</v>
      </c>
      <c r="C126" s="234">
        <f t="shared" si="30"/>
        <v>0.99999999999999989</v>
      </c>
      <c r="D126" s="234">
        <f t="shared" si="30"/>
        <v>1</v>
      </c>
      <c r="E126" s="234">
        <f t="shared" si="30"/>
        <v>1.0000000000000002</v>
      </c>
      <c r="F126" s="234">
        <f t="shared" si="30"/>
        <v>0.99999999999999978</v>
      </c>
      <c r="G126" s="234">
        <f t="shared" si="30"/>
        <v>1.0000000000000004</v>
      </c>
      <c r="H126" s="234">
        <f t="shared" si="30"/>
        <v>1</v>
      </c>
      <c r="I126" s="234">
        <f t="shared" si="30"/>
        <v>0.99999999999999989</v>
      </c>
      <c r="J126" s="234">
        <f t="shared" si="30"/>
        <v>0.99999999999999989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1.0000000000000004</v>
      </c>
      <c r="O126" s="234">
        <f t="shared" si="30"/>
        <v>1</v>
      </c>
      <c r="P126" s="234">
        <f t="shared" si="30"/>
        <v>0.99999999999999978</v>
      </c>
      <c r="Q126" s="234">
        <f t="shared" si="30"/>
        <v>1</v>
      </c>
      <c r="R126" s="234">
        <f t="shared" si="30"/>
        <v>1.0000000000000002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2.5045629594540493E-2</v>
      </c>
      <c r="C127" s="301">
        <f t="shared" si="31"/>
        <v>2.5315461082533321E-2</v>
      </c>
      <c r="D127" s="301">
        <f t="shared" si="31"/>
        <v>2.5448562221068432E-2</v>
      </c>
      <c r="E127" s="301">
        <f t="shared" si="31"/>
        <v>2.5588539669677512E-2</v>
      </c>
      <c r="F127" s="301">
        <f t="shared" si="31"/>
        <v>2.5913527365673133E-2</v>
      </c>
      <c r="G127" s="301">
        <f t="shared" si="31"/>
        <v>2.5929552309952229E-2</v>
      </c>
      <c r="H127" s="301">
        <f t="shared" si="31"/>
        <v>2.5613037373511477E-2</v>
      </c>
      <c r="I127" s="301">
        <f t="shared" si="31"/>
        <v>2.5455078673670275E-2</v>
      </c>
      <c r="J127" s="301">
        <f t="shared" si="31"/>
        <v>2.5407571899120587E-2</v>
      </c>
      <c r="K127" s="301">
        <f t="shared" si="31"/>
        <v>2.5527821351944396E-2</v>
      </c>
      <c r="L127" s="301">
        <f t="shared" si="31"/>
        <v>2.5438885872588624E-2</v>
      </c>
      <c r="M127" s="301">
        <f t="shared" si="31"/>
        <v>2.5429015435640839E-2</v>
      </c>
      <c r="N127" s="301">
        <f t="shared" si="31"/>
        <v>2.5316198888336198E-2</v>
      </c>
      <c r="O127" s="301">
        <f t="shared" si="31"/>
        <v>2.5321743956023643E-2</v>
      </c>
      <c r="P127" s="301">
        <f t="shared" si="31"/>
        <v>2.5097889518008898E-2</v>
      </c>
      <c r="Q127" s="301">
        <f t="shared" si="31"/>
        <v>2.5030190629918053E-2</v>
      </c>
      <c r="R127" s="301">
        <f t="shared" si="31"/>
        <v>2.5061407487589282E-2</v>
      </c>
      <c r="S127" s="301">
        <f t="shared" si="31"/>
        <v>2.4933530555591769E-2</v>
      </c>
      <c r="T127" s="301">
        <f t="shared" si="31"/>
        <v>2.4883549966021743E-2</v>
      </c>
      <c r="U127" s="301">
        <f t="shared" si="31"/>
        <v>2.4994820665133557E-2</v>
      </c>
      <c r="V127" s="301">
        <f t="shared" si="31"/>
        <v>2.4992974268445121E-2</v>
      </c>
      <c r="W127" s="301">
        <f t="shared" si="31"/>
        <v>2.4918439530028126E-2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3.368359164310838E-3</v>
      </c>
      <c r="C128" s="235">
        <f t="shared" si="32"/>
        <v>3.404648504212216E-3</v>
      </c>
      <c r="D128" s="235">
        <f t="shared" si="32"/>
        <v>3.4225491298711815E-3</v>
      </c>
      <c r="E128" s="235">
        <f t="shared" si="32"/>
        <v>3.4413745429053974E-3</v>
      </c>
      <c r="F128" s="235">
        <f t="shared" si="32"/>
        <v>3.4850817805279532E-3</v>
      </c>
      <c r="G128" s="235">
        <f t="shared" si="32"/>
        <v>3.4872369576504254E-3</v>
      </c>
      <c r="H128" s="235">
        <f t="shared" si="32"/>
        <v>3.4446692121370987E-3</v>
      </c>
      <c r="I128" s="235">
        <f t="shared" si="32"/>
        <v>3.4234255204109889E-3</v>
      </c>
      <c r="J128" s="235">
        <f t="shared" si="32"/>
        <v>3.417036386577589E-3</v>
      </c>
      <c r="K128" s="235">
        <f t="shared" si="32"/>
        <v>3.4332086031670546E-3</v>
      </c>
      <c r="L128" s="235">
        <f t="shared" si="32"/>
        <v>3.421247768411849E-3</v>
      </c>
      <c r="M128" s="235">
        <f t="shared" si="32"/>
        <v>3.4199203042080319E-3</v>
      </c>
      <c r="N128" s="235">
        <f t="shared" si="32"/>
        <v>3.4047477309027741E-3</v>
      </c>
      <c r="O128" s="235">
        <f t="shared" si="32"/>
        <v>3.4054934809543444E-3</v>
      </c>
      <c r="P128" s="235">
        <f t="shared" si="32"/>
        <v>3.3753875439120192E-3</v>
      </c>
      <c r="Q128" s="235">
        <f t="shared" si="32"/>
        <v>3.3662827949475873E-3</v>
      </c>
      <c r="R128" s="235">
        <f t="shared" si="32"/>
        <v>3.3704811157851972E-3</v>
      </c>
      <c r="S128" s="235">
        <f t="shared" si="32"/>
        <v>3.3532830879148324E-3</v>
      </c>
      <c r="T128" s="235">
        <f t="shared" si="32"/>
        <v>3.3465612534214978E-3</v>
      </c>
      <c r="U128" s="235">
        <f t="shared" si="32"/>
        <v>3.361525927304332E-3</v>
      </c>
      <c r="V128" s="235">
        <f t="shared" si="32"/>
        <v>3.3612776074454552E-3</v>
      </c>
      <c r="W128" s="235">
        <f t="shared" si="32"/>
        <v>3.3512535124927299E-3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0.11932707230998801</v>
      </c>
      <c r="C129" s="235">
        <f t="shared" si="33"/>
        <v>0.12061265394640461</v>
      </c>
      <c r="D129" s="235">
        <f t="shared" si="33"/>
        <v>0.12124679928192383</v>
      </c>
      <c r="E129" s="235">
        <f t="shared" si="33"/>
        <v>0.12191370601983961</v>
      </c>
      <c r="F129" s="235">
        <f t="shared" si="33"/>
        <v>0.12346207317721303</v>
      </c>
      <c r="G129" s="235">
        <f t="shared" si="33"/>
        <v>0.12353842221358032</v>
      </c>
      <c r="H129" s="235">
        <f t="shared" si="33"/>
        <v>0.12203042256177327</v>
      </c>
      <c r="I129" s="235">
        <f t="shared" si="33"/>
        <v>0.12127784618405452</v>
      </c>
      <c r="J129" s="235">
        <f t="shared" si="33"/>
        <v>0.12105150552447941</v>
      </c>
      <c r="K129" s="235">
        <f t="shared" si="33"/>
        <v>0.12162442045553269</v>
      </c>
      <c r="L129" s="235">
        <f t="shared" si="33"/>
        <v>0.12120069741291756</v>
      </c>
      <c r="M129" s="235">
        <f t="shared" si="33"/>
        <v>0.1211536708313356</v>
      </c>
      <c r="N129" s="235">
        <f t="shared" si="33"/>
        <v>0.12061616913878809</v>
      </c>
      <c r="O129" s="235">
        <f t="shared" si="33"/>
        <v>0.1206425879872505</v>
      </c>
      <c r="P129" s="235">
        <f t="shared" si="33"/>
        <v>0.11957605881053057</v>
      </c>
      <c r="Q129" s="235">
        <f t="shared" si="33"/>
        <v>0.11925351510748532</v>
      </c>
      <c r="R129" s="235">
        <f t="shared" si="33"/>
        <v>0.11940224429868262</v>
      </c>
      <c r="S129" s="235">
        <f t="shared" si="33"/>
        <v>0.11879298910493136</v>
      </c>
      <c r="T129" s="235">
        <f t="shared" si="33"/>
        <v>0.11855486223320691</v>
      </c>
      <c r="U129" s="235">
        <f t="shared" si="33"/>
        <v>0.11908499890670425</v>
      </c>
      <c r="V129" s="235">
        <f t="shared" si="33"/>
        <v>0.11907620195830569</v>
      </c>
      <c r="W129" s="235">
        <f t="shared" si="33"/>
        <v>0.11872108961876084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4.4805824002640493E-2</v>
      </c>
      <c r="C130" s="235">
        <f t="shared" si="34"/>
        <v>4.5288543836683418E-2</v>
      </c>
      <c r="D130" s="235">
        <f t="shared" si="34"/>
        <v>4.552665748302815E-2</v>
      </c>
      <c r="E130" s="235">
        <f t="shared" si="34"/>
        <v>4.5777072626438403E-2</v>
      </c>
      <c r="F130" s="235">
        <f t="shared" si="34"/>
        <v>4.6358465138646492E-2</v>
      </c>
      <c r="G130" s="235">
        <f t="shared" si="34"/>
        <v>4.6387133247400181E-2</v>
      </c>
      <c r="H130" s="235">
        <f t="shared" si="34"/>
        <v>4.5820898228917682E-2</v>
      </c>
      <c r="I130" s="235">
        <f t="shared" si="34"/>
        <v>4.5538315206675978E-2</v>
      </c>
      <c r="J130" s="235">
        <f t="shared" si="34"/>
        <v>4.5453327118380134E-2</v>
      </c>
      <c r="K130" s="235">
        <f t="shared" si="34"/>
        <v>4.5668449513259428E-2</v>
      </c>
      <c r="L130" s="235">
        <f t="shared" si="34"/>
        <v>4.5509346807513354E-2</v>
      </c>
      <c r="M130" s="235">
        <f t="shared" si="34"/>
        <v>4.5491688913985764E-2</v>
      </c>
      <c r="N130" s="235">
        <f t="shared" si="34"/>
        <v>4.5289863747481715E-2</v>
      </c>
      <c r="O130" s="235">
        <f t="shared" si="34"/>
        <v>4.5299783694830162E-2</v>
      </c>
      <c r="P130" s="235">
        <f t="shared" si="34"/>
        <v>4.4899315321134933E-2</v>
      </c>
      <c r="Q130" s="235">
        <f t="shared" si="34"/>
        <v>4.4778204192603581E-2</v>
      </c>
      <c r="R130" s="235">
        <f t="shared" si="34"/>
        <v>4.4834050144706837E-2</v>
      </c>
      <c r="S130" s="235">
        <f t="shared" si="34"/>
        <v>4.4605282435456389E-2</v>
      </c>
      <c r="T130" s="235">
        <f t="shared" si="34"/>
        <v>4.4515868771832209E-2</v>
      </c>
      <c r="U130" s="235">
        <f t="shared" si="34"/>
        <v>4.4714928465749461E-2</v>
      </c>
      <c r="V130" s="235">
        <f t="shared" si="34"/>
        <v>4.4711625321592181E-2</v>
      </c>
      <c r="W130" s="235">
        <f t="shared" si="34"/>
        <v>4.4578285077179904E-2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0.46462775050957972</v>
      </c>
      <c r="C131" s="302">
        <f t="shared" si="35"/>
        <v>0.41767721129975216</v>
      </c>
      <c r="D131" s="302">
        <f t="shared" si="35"/>
        <v>0.37629117009893442</v>
      </c>
      <c r="E131" s="302">
        <f t="shared" si="35"/>
        <v>0.39156837646476073</v>
      </c>
      <c r="F131" s="302">
        <f t="shared" si="35"/>
        <v>0.29947699753026674</v>
      </c>
      <c r="G131" s="302">
        <f t="shared" si="35"/>
        <v>0.2777355888051154</v>
      </c>
      <c r="H131" s="302">
        <f t="shared" si="35"/>
        <v>0.26279867463232603</v>
      </c>
      <c r="I131" s="302">
        <f t="shared" si="35"/>
        <v>0.26770092881535845</v>
      </c>
      <c r="J131" s="302">
        <f t="shared" si="35"/>
        <v>0.26893918393995636</v>
      </c>
      <c r="K131" s="302">
        <f t="shared" si="35"/>
        <v>0.2789058572838829</v>
      </c>
      <c r="L131" s="302">
        <f t="shared" si="35"/>
        <v>0.28311549603563252</v>
      </c>
      <c r="M131" s="302">
        <f t="shared" si="35"/>
        <v>0.28238905927292091</v>
      </c>
      <c r="N131" s="302">
        <f t="shared" si="35"/>
        <v>0.27647567839055565</v>
      </c>
      <c r="O131" s="302">
        <f t="shared" si="35"/>
        <v>0.27509176209037023</v>
      </c>
      <c r="P131" s="302">
        <f t="shared" si="35"/>
        <v>0.27818651865661242</v>
      </c>
      <c r="Q131" s="302">
        <f t="shared" si="35"/>
        <v>0.28070671384780777</v>
      </c>
      <c r="R131" s="302">
        <f t="shared" si="35"/>
        <v>0.27467602558646315</v>
      </c>
      <c r="S131" s="302">
        <f t="shared" si="35"/>
        <v>0.27998059108614276</v>
      </c>
      <c r="T131" s="302">
        <f t="shared" si="35"/>
        <v>0.28254119267889555</v>
      </c>
      <c r="U131" s="302">
        <f t="shared" si="35"/>
        <v>0.28575452561545883</v>
      </c>
      <c r="V131" s="302">
        <f t="shared" si="35"/>
        <v>0.28543227618106054</v>
      </c>
      <c r="W131" s="302">
        <f t="shared" si="35"/>
        <v>0.28492276580805453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0.34282536441894079</v>
      </c>
      <c r="C132" s="237">
        <f t="shared" si="36"/>
        <v>0.38770148133041415</v>
      </c>
      <c r="D132" s="237">
        <f t="shared" si="36"/>
        <v>0.42806426178517404</v>
      </c>
      <c r="E132" s="237">
        <f t="shared" si="36"/>
        <v>0.41171093067637854</v>
      </c>
      <c r="F132" s="237">
        <f t="shared" si="36"/>
        <v>0.50130385500767238</v>
      </c>
      <c r="G132" s="237">
        <f t="shared" si="36"/>
        <v>0.52292206646630179</v>
      </c>
      <c r="H132" s="237">
        <f t="shared" si="36"/>
        <v>0.54029229799133438</v>
      </c>
      <c r="I132" s="237">
        <f t="shared" si="36"/>
        <v>0.53660440559982969</v>
      </c>
      <c r="J132" s="237">
        <f t="shared" si="36"/>
        <v>0.53573137513148583</v>
      </c>
      <c r="K132" s="237">
        <f t="shared" si="36"/>
        <v>0.52484024279221353</v>
      </c>
      <c r="L132" s="237">
        <f t="shared" si="36"/>
        <v>0.52131432610293604</v>
      </c>
      <c r="M132" s="237">
        <f t="shared" si="36"/>
        <v>0.52211664524190882</v>
      </c>
      <c r="N132" s="237">
        <f t="shared" si="36"/>
        <v>0.52889734210393591</v>
      </c>
      <c r="O132" s="237">
        <f t="shared" si="36"/>
        <v>0.53023862879057104</v>
      </c>
      <c r="P132" s="237">
        <f t="shared" si="36"/>
        <v>0.5288648301498009</v>
      </c>
      <c r="Q132" s="237">
        <f t="shared" si="36"/>
        <v>0.52686509342723764</v>
      </c>
      <c r="R132" s="237">
        <f t="shared" si="36"/>
        <v>0.5326557913667731</v>
      </c>
      <c r="S132" s="237">
        <f t="shared" si="36"/>
        <v>0.52833432372996292</v>
      </c>
      <c r="T132" s="237">
        <f t="shared" si="36"/>
        <v>0.52615796509662205</v>
      </c>
      <c r="U132" s="237">
        <f t="shared" si="36"/>
        <v>0.52208920041964957</v>
      </c>
      <c r="V132" s="237">
        <f t="shared" si="36"/>
        <v>0.52242564466315111</v>
      </c>
      <c r="W132" s="237">
        <f t="shared" si="36"/>
        <v>0.52350816645348386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0.63719315774860685</v>
      </c>
      <c r="C136" s="324">
        <f>IF(C$5=0,0,C$5/PPA_fec!C$5)</f>
        <v>0.64096014190775352</v>
      </c>
      <c r="D136" s="324">
        <f>IF(D$5=0,0,D$5/PPA_fec!D$5)</f>
        <v>0.64255758286378839</v>
      </c>
      <c r="E136" s="324">
        <f>IF(E$5=0,0,E$5/PPA_fec!E$5)</f>
        <v>0.66659973138858641</v>
      </c>
      <c r="F136" s="324">
        <f>IF(F$5=0,0,F$5/PPA_fec!F$5)</f>
        <v>0.67205967987147419</v>
      </c>
      <c r="G136" s="324">
        <f>IF(G$5=0,0,G$5/PPA_fec!G$5)</f>
        <v>0.67207529998968751</v>
      </c>
      <c r="H136" s="324">
        <f>IF(H$5=0,0,H$5/PPA_fec!H$5)</f>
        <v>0.68202150792577754</v>
      </c>
      <c r="I136" s="324">
        <f>IF(I$5=0,0,I$5/PPA_fec!I$5)</f>
        <v>0.69059798264397043</v>
      </c>
      <c r="J136" s="324">
        <f>IF(J$5=0,0,J$5/PPA_fec!J$5)</f>
        <v>0.70099602868585609</v>
      </c>
      <c r="K136" s="324">
        <f>IF(K$5=0,0,K$5/PPA_fec!K$5)</f>
        <v>0.70758052195465404</v>
      </c>
      <c r="L136" s="324">
        <f>IF(L$5=0,0,L$5/PPA_fec!L$5)</f>
        <v>0.71366652647526441</v>
      </c>
      <c r="M136" s="324">
        <f>IF(M$5=0,0,M$5/PPA_fec!M$5)</f>
        <v>0.71775732367052769</v>
      </c>
      <c r="N136" s="324">
        <f>IF(N$5=0,0,N$5/PPA_fec!N$5)</f>
        <v>0.72029423853779928</v>
      </c>
      <c r="O136" s="324">
        <f>IF(O$5=0,0,O$5/PPA_fec!O$5)</f>
        <v>0.72160426937800082</v>
      </c>
      <c r="P136" s="324">
        <f>IF(P$5=0,0,P$5/PPA_fec!P$5)</f>
        <v>0.72103304634466148</v>
      </c>
      <c r="Q136" s="324">
        <f>IF(Q$5=0,0,Q$5/PPA_fec!Q$5)</f>
        <v>0.7211407239558506</v>
      </c>
      <c r="R136" s="324">
        <f>IF(R$5=0,0,R$5/PPA_fec!R$5)</f>
        <v>0.73146749754164231</v>
      </c>
      <c r="S136" s="324">
        <f>IF(S$5=0,0,S$5/PPA_fec!S$5)</f>
        <v>0.72607743992086271</v>
      </c>
      <c r="T136" s="324">
        <f>IF(T$5=0,0,T$5/PPA_fec!T$5)</f>
        <v>0.72866705949626509</v>
      </c>
      <c r="U136" s="324">
        <f>IF(U$5=0,0,U$5/PPA_fec!U$5)</f>
        <v>0.73322016166457882</v>
      </c>
      <c r="V136" s="324">
        <f>IF(V$5=0,0,V$5/PPA_fec!V$5)</f>
        <v>0.7397059825575163</v>
      </c>
      <c r="W136" s="324">
        <f>IF(W$5=0,0,W$5/PPA_fec!W$5)</f>
        <v>0.74139071886036356</v>
      </c>
      <c r="DA136" s="95"/>
    </row>
    <row r="137" spans="1:105" ht="12" customHeight="1" x14ac:dyDescent="0.25">
      <c r="A137" s="55" t="s">
        <v>92</v>
      </c>
      <c r="B137" s="307">
        <f>IF(B$6=0,0,B$6/PPA_fec!B$6)</f>
        <v>0.47249576267438137</v>
      </c>
      <c r="C137" s="307">
        <f>IF(C$6=0,0,C$6/PPA_fec!C$6)</f>
        <v>0.47249576267438148</v>
      </c>
      <c r="D137" s="307">
        <f>IF(D$6=0,0,D$6/PPA_fec!D$6)</f>
        <v>0.47402353176890061</v>
      </c>
      <c r="E137" s="307">
        <f>IF(E$6=0,0,E$6/PPA_fec!E$6)</f>
        <v>0.47402353176890077</v>
      </c>
      <c r="F137" s="307">
        <f>IF(F$6=0,0,F$6/PPA_fec!F$6)</f>
        <v>0.47402353176890061</v>
      </c>
      <c r="G137" s="307">
        <f>IF(G$6=0,0,G$6/PPA_fec!G$6)</f>
        <v>0.47777034493650056</v>
      </c>
      <c r="H137" s="307">
        <f>IF(H$6=0,0,H$6/PPA_fec!H$6)</f>
        <v>0.48499331044285038</v>
      </c>
      <c r="I137" s="307">
        <f>IF(I$6=0,0,I$6/PPA_fec!I$6)</f>
        <v>0.49149397939856526</v>
      </c>
      <c r="J137" s="307">
        <f>IF(J$6=0,0,J$6/PPA_fec!J$6)</f>
        <v>0.4973445814587088</v>
      </c>
      <c r="K137" s="307">
        <f>IF(K$6=0,0,K$6/PPA_fec!K$6)</f>
        <v>0.50261012331283794</v>
      </c>
      <c r="L137" s="307">
        <f>IF(L$6=0,0,L$6/PPA_fec!L$6)</f>
        <v>0.50734911098155389</v>
      </c>
      <c r="M137" s="307">
        <f>IF(M$6=0,0,M$6/PPA_fec!M$6)</f>
        <v>0.51161419988339862</v>
      </c>
      <c r="N137" s="307">
        <f>IF(N$6=0,0,N$6/PPA_fec!N$6)</f>
        <v>0.51521889633816875</v>
      </c>
      <c r="O137" s="307">
        <f>IF(O$6=0,0,O$6/PPA_fec!O$6)</f>
        <v>0.5152188963381682</v>
      </c>
      <c r="P137" s="307">
        <f>IF(P$6=0,0,P$6/PPA_fec!P$6)</f>
        <v>0.51733075853919486</v>
      </c>
      <c r="Q137" s="307">
        <f>IF(Q$6=0,0,Q$6/PPA_fec!Q$6)</f>
        <v>0.51733075853919508</v>
      </c>
      <c r="R137" s="307">
        <f>IF(R$6=0,0,R$6/PPA_fec!R$6)</f>
        <v>0.51985148886771226</v>
      </c>
      <c r="S137" s="307">
        <f>IF(S$6=0,0,S$6/PPA_fec!S$6)</f>
        <v>0.52257057062104006</v>
      </c>
      <c r="T137" s="307">
        <f>IF(T$6=0,0,T$6/PPA_fec!T$6)</f>
        <v>0.52257057062103995</v>
      </c>
      <c r="U137" s="307">
        <f>IF(U$6=0,0,U$6/PPA_fec!U$6)</f>
        <v>0.52257057062103995</v>
      </c>
      <c r="V137" s="307">
        <f>IF(V$6=0,0,V$6/PPA_fec!V$6)</f>
        <v>0.52531351355893607</v>
      </c>
      <c r="W137" s="307">
        <f>IF(W$6=0,0,W$6/PPA_fec!W$6)</f>
        <v>0.52778216220304253</v>
      </c>
      <c r="DA137" s="76"/>
    </row>
    <row r="138" spans="1:105" ht="12" customHeight="1" x14ac:dyDescent="0.25">
      <c r="A138" s="202" t="s">
        <v>93</v>
      </c>
      <c r="B138" s="308">
        <f>IF(B$7=0,0,B$7/PPA_fec!B$7)</f>
        <v>0.12279238076596599</v>
      </c>
      <c r="C138" s="308">
        <f>IF(C$7=0,0,C$7/PPA_fec!C$7)</f>
        <v>0.12279238076596595</v>
      </c>
      <c r="D138" s="308">
        <f>IF(D$7=0,0,D$7/PPA_fec!D$7)</f>
        <v>0.12318941798660646</v>
      </c>
      <c r="E138" s="308">
        <f>IF(E$7=0,0,E$7/PPA_fec!E$7)</f>
        <v>0.12318941798660647</v>
      </c>
      <c r="F138" s="308">
        <f>IF(F$7=0,0,F$7/PPA_fec!F$7)</f>
        <v>0.1231894179866065</v>
      </c>
      <c r="G138" s="308">
        <f>IF(G$7=0,0,G$7/PPA_fec!G$7)</f>
        <v>0.12416314123553213</v>
      </c>
      <c r="H138" s="308">
        <f>IF(H$7=0,0,H$7/PPA_fec!H$7)</f>
        <v>0.12852221326723623</v>
      </c>
      <c r="I138" s="308">
        <f>IF(I$7=0,0,I$7/PPA_fec!I$7)</f>
        <v>0.13130412515850284</v>
      </c>
      <c r="J138" s="308">
        <f>IF(J$7=0,0,J$7/PPA_fec!J$7)</f>
        <v>0.13206960649088223</v>
      </c>
      <c r="K138" s="308">
        <f>IF(K$7=0,0,K$7/PPA_fec!K$7)</f>
        <v>0.13206960649088226</v>
      </c>
      <c r="L138" s="308">
        <f>IF(L$7=0,0,L$7/PPA_fec!L$7)</f>
        <v>0.13309437002642779</v>
      </c>
      <c r="M138" s="308">
        <f>IF(M$7=0,0,M$7/PPA_fec!M$7)</f>
        <v>0.13347248433634559</v>
      </c>
      <c r="N138" s="308">
        <f>IF(N$7=0,0,N$7/PPA_fec!N$7)</f>
        <v>0.13389528519555402</v>
      </c>
      <c r="O138" s="308">
        <f>IF(O$7=0,0,O$7/PPA_fec!O$7)</f>
        <v>0.13389528519555396</v>
      </c>
      <c r="P138" s="308">
        <f>IF(P$7=0,0,P$7/PPA_fec!P$7)</f>
        <v>0.13444411675765294</v>
      </c>
      <c r="Q138" s="308">
        <f>IF(Q$7=0,0,Q$7/PPA_fec!Q$7)</f>
        <v>0.13444411675765297</v>
      </c>
      <c r="R138" s="308">
        <f>IF(R$7=0,0,R$7/PPA_fec!R$7)</f>
        <v>0.13509920512618273</v>
      </c>
      <c r="S138" s="308">
        <f>IF(S$7=0,0,S$7/PPA_fec!S$7)</f>
        <v>0.13580584113937913</v>
      </c>
      <c r="T138" s="308">
        <f>IF(T$7=0,0,T$7/PPA_fec!T$7)</f>
        <v>0.13580584113937916</v>
      </c>
      <c r="U138" s="308">
        <f>IF(U$7=0,0,U$7/PPA_fec!U$7)</f>
        <v>0.13580584113937913</v>
      </c>
      <c r="V138" s="308">
        <f>IF(V$7=0,0,V$7/PPA_fec!V$7)</f>
        <v>0.1375641858642454</v>
      </c>
      <c r="W138" s="308">
        <f>IF(W$7=0,0,W$7/PPA_fec!W$7)</f>
        <v>0.13926844635833968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0.67538331975678512</v>
      </c>
      <c r="C139" s="308">
        <f>IF(C$8=0,0,C$8/PPA_fec!C$8)</f>
        <v>0.67538331975678501</v>
      </c>
      <c r="D139" s="308">
        <f>IF(D$8=0,0,D$8/PPA_fec!D$8)</f>
        <v>0.67756710603465098</v>
      </c>
      <c r="E139" s="308">
        <f>IF(E$8=0,0,E$8/PPA_fec!E$8)</f>
        <v>0.67756710603465098</v>
      </c>
      <c r="F139" s="308">
        <f>IF(F$8=0,0,F$8/PPA_fec!F$8)</f>
        <v>0.67756710603465109</v>
      </c>
      <c r="G139" s="308">
        <f>IF(G$8=0,0,G$8/PPA_fec!G$8)</f>
        <v>0.68292278393812877</v>
      </c>
      <c r="H139" s="308">
        <f>IF(H$8=0,0,H$8/PPA_fec!H$8)</f>
        <v>0.6912465074600489</v>
      </c>
      <c r="I139" s="308">
        <f>IF(I$8=0,0,I$8/PPA_fec!I$8)</f>
        <v>0.698737858629777</v>
      </c>
      <c r="J139" s="308">
        <f>IF(J$8=0,0,J$8/PPA_fec!J$8)</f>
        <v>0.70548007468253249</v>
      </c>
      <c r="K139" s="308">
        <f>IF(K$8=0,0,K$8/PPA_fec!K$8)</f>
        <v>0.71154806913001245</v>
      </c>
      <c r="L139" s="308">
        <f>IF(L$8=0,0,L$8/PPA_fec!L$8)</f>
        <v>0.71700926413274424</v>
      </c>
      <c r="M139" s="308">
        <f>IF(M$8=0,0,M$8/PPA_fec!M$8)</f>
        <v>0.72192433963520242</v>
      </c>
      <c r="N139" s="308">
        <f>IF(N$8=0,0,N$8/PPA_fec!N$8)</f>
        <v>0.72634790758741563</v>
      </c>
      <c r="O139" s="308">
        <f>IF(O$8=0,0,O$8/PPA_fec!O$8)</f>
        <v>0.7303291187444072</v>
      </c>
      <c r="P139" s="308">
        <f>IF(P$8=0,0,P$8/PPA_fec!P$8)</f>
        <v>0.73391220878569929</v>
      </c>
      <c r="Q139" s="308">
        <f>IF(Q$8=0,0,Q$8/PPA_fec!Q$8)</f>
        <v>0.73713698982286247</v>
      </c>
      <c r="R139" s="308">
        <f>IF(R$8=0,0,R$8/PPA_fec!R$8)</f>
        <v>0.74003929275630898</v>
      </c>
      <c r="S139" s="308">
        <f>IF(S$8=0,0,S$8/PPA_fec!S$8)</f>
        <v>0.74265136539641108</v>
      </c>
      <c r="T139" s="308">
        <f>IF(T$8=0,0,T$8/PPA_fec!T$8)</f>
        <v>0.74500223077250327</v>
      </c>
      <c r="U139" s="308">
        <f>IF(U$8=0,0,U$8/PPA_fec!U$8)</f>
        <v>0.74696002519806604</v>
      </c>
      <c r="V139" s="308">
        <f>IF(V$8=0,0,V$8/PPA_fec!V$8)</f>
        <v>0.74888002459399239</v>
      </c>
      <c r="W139" s="308">
        <f>IF(W$8=0,0,W$8/PPA_fec!W$8)</f>
        <v>0.75060802405032601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0.47413771845616653</v>
      </c>
      <c r="C140" s="308">
        <f>IF(C$9=0,0,C$9/PPA_fec!C$9)</f>
        <v>0.47413771845616642</v>
      </c>
      <c r="D140" s="308">
        <f>IF(D$9=0,0,D$9/PPA_fec!D$9)</f>
        <v>0.4756707966550125</v>
      </c>
      <c r="E140" s="308">
        <f>IF(E$9=0,0,E$9/PPA_fec!E$9)</f>
        <v>0.47567079665501233</v>
      </c>
      <c r="F140" s="308">
        <f>IF(F$9=0,0,F$9/PPA_fec!F$9)</f>
        <v>0.47567079665501227</v>
      </c>
      <c r="G140" s="308">
        <f>IF(G$9=0,0,G$9/PPA_fec!G$9)</f>
        <v>0.47943063026010552</v>
      </c>
      <c r="H140" s="308">
        <f>IF(H$9=0,0,H$9/PPA_fec!H$9)</f>
        <v>0.49663978515932372</v>
      </c>
      <c r="I140" s="308">
        <f>IF(I$9=0,0,I$9/PPA_fec!I$9)</f>
        <v>0.50700408232324812</v>
      </c>
      <c r="J140" s="308">
        <f>IF(J$9=0,0,J$9/PPA_fec!J$9)</f>
        <v>0.50995983226629171</v>
      </c>
      <c r="K140" s="308">
        <f>IF(K$9=0,0,K$9/PPA_fec!K$9)</f>
        <v>0.50995983226629171</v>
      </c>
      <c r="L140" s="308">
        <f>IF(L$9=0,0,L$9/PPA_fec!L$9)</f>
        <v>0.51391674752169902</v>
      </c>
      <c r="M140" s="308">
        <f>IF(M$9=0,0,M$9/PPA_fec!M$9)</f>
        <v>0.51537675876263866</v>
      </c>
      <c r="N140" s="308">
        <f>IF(N$9=0,0,N$9/PPA_fec!N$9)</f>
        <v>0.51700931799388661</v>
      </c>
      <c r="O140" s="308">
        <f>IF(O$9=0,0,O$9/PPA_fec!O$9)</f>
        <v>0.51700931799388661</v>
      </c>
      <c r="P140" s="308">
        <f>IF(P$9=0,0,P$9/PPA_fec!P$9)</f>
        <v>0.51912851906358726</v>
      </c>
      <c r="Q140" s="308">
        <f>IF(Q$9=0,0,Q$9/PPA_fec!Q$9)</f>
        <v>0.51912851906358726</v>
      </c>
      <c r="R140" s="308">
        <f>IF(R$9=0,0,R$9/PPA_fec!R$9)</f>
        <v>0.52165800910608306</v>
      </c>
      <c r="S140" s="308">
        <f>IF(S$9=0,0,S$9/PPA_fec!S$9)</f>
        <v>0.52438653985844685</v>
      </c>
      <c r="T140" s="308">
        <f>IF(T$9=0,0,T$9/PPA_fec!T$9)</f>
        <v>0.52438653985844697</v>
      </c>
      <c r="U140" s="308">
        <f>IF(U$9=0,0,U$9/PPA_fec!U$9)</f>
        <v>0.52438653985844719</v>
      </c>
      <c r="V140" s="308">
        <f>IF(V$9=0,0,V$9/PPA_fec!V$9)</f>
        <v>0.53117602916476259</v>
      </c>
      <c r="W140" s="308">
        <f>IF(W$9=0,0,W$9/PPA_fec!W$9)</f>
        <v>0.53775668325163883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0.67316285669926612</v>
      </c>
      <c r="C141" s="309">
        <f>IF(C$10=0,0,C$10/PPA_fec!C$10)</f>
        <v>0.67820079369889186</v>
      </c>
      <c r="D141" s="309">
        <f>IF(D$10=0,0,D$10/PPA_fec!D$10)</f>
        <v>0.69458780952060051</v>
      </c>
      <c r="E141" s="309">
        <f>IF(E$10=0,0,E$10/PPA_fec!E$10)</f>
        <v>0.6718149405764634</v>
      </c>
      <c r="F141" s="309">
        <f>IF(F$10=0,0,F$10/PPA_fec!F$10)</f>
        <v>0.71276420476643498</v>
      </c>
      <c r="G141" s="309">
        <f>IF(G$10=0,0,G$10/PPA_fec!G$10)</f>
        <v>0.73927591946351945</v>
      </c>
      <c r="H141" s="309">
        <f>IF(H$10=0,0,H$10/PPA_fec!H$10)</f>
        <v>0.83359621586413624</v>
      </c>
      <c r="I141" s="309">
        <f>IF(I$10=0,0,I$10/PPA_fec!I$10)</f>
        <v>0.85510734323051829</v>
      </c>
      <c r="J141" s="309">
        <f>IF(J$10=0,0,J$10/PPA_fec!J$10)</f>
        <v>0.85988636670126528</v>
      </c>
      <c r="K141" s="309">
        <f>IF(K$10=0,0,K$10/PPA_fec!K$10)</f>
        <v>0.81795463719653172</v>
      </c>
      <c r="L141" s="309">
        <f>IF(L$10=0,0,L$10/PPA_fec!L$10)</f>
        <v>0.82020592898452127</v>
      </c>
      <c r="M141" s="309">
        <f>IF(M$10=0,0,M$10/PPA_fec!M$10)</f>
        <v>0.82555858714347607</v>
      </c>
      <c r="N141" s="309">
        <f>IF(N$10=0,0,N$10/PPA_fec!N$10)</f>
        <v>0.8515886359340693</v>
      </c>
      <c r="O141" s="309">
        <f>IF(O$10=0,0,O$10/PPA_fec!O$10)</f>
        <v>0.85362026990795381</v>
      </c>
      <c r="P141" s="309">
        <f>IF(P$10=0,0,P$10/PPA_fec!P$10)</f>
        <v>0.87419115109631607</v>
      </c>
      <c r="Q141" s="309">
        <f>IF(Q$10=0,0,Q$10/PPA_fec!Q$10)</f>
        <v>0.87288982293121831</v>
      </c>
      <c r="R141" s="309">
        <f>IF(R$10=0,0,R$10/PPA_fec!R$10)</f>
        <v>0.88643269825795623</v>
      </c>
      <c r="S141" s="309">
        <f>IF(S$10=0,0,S$10/PPA_fec!S$10)</f>
        <v>0.90327447034990072</v>
      </c>
      <c r="T141" s="309">
        <f>IF(T$10=0,0,T$10/PPA_fec!T$10)</f>
        <v>0.8905657407002312</v>
      </c>
      <c r="U141" s="309">
        <f>IF(U$10=0,0,U$10/PPA_fec!U$10)</f>
        <v>0.86057036831227196</v>
      </c>
      <c r="V141" s="309">
        <f>IF(V$10=0,0,V$10/PPA_fec!V$10)</f>
        <v>0.87284698309849729</v>
      </c>
      <c r="W141" s="309">
        <f>IF(W$10=0,0,W$10/PPA_fec!W$10)</f>
        <v>0.89970242715254678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0.58768142032838966</v>
      </c>
      <c r="C142" s="310">
        <f>IF(C$16=0,0,C$16/PPA_fec!C$16)</f>
        <v>0.58768142032838977</v>
      </c>
      <c r="D142" s="310">
        <f>IF(D$16=0,0,D$16/PPA_fec!D$16)</f>
        <v>0.58958163104418293</v>
      </c>
      <c r="E142" s="310">
        <f>IF(E$16=0,0,E$16/PPA_fec!E$16)</f>
        <v>0.58958163104418304</v>
      </c>
      <c r="F142" s="310">
        <f>IF(F$16=0,0,F$16/PPA_fec!F$16)</f>
        <v>0.58958163104418282</v>
      </c>
      <c r="G142" s="310">
        <f>IF(G$16=0,0,G$16/PPA_fec!G$16)</f>
        <v>0.59424184740586428</v>
      </c>
      <c r="H142" s="310">
        <f>IF(H$16=0,0,H$16/PPA_fec!H$16)</f>
        <v>0.6032176626652781</v>
      </c>
      <c r="I142" s="310">
        <f>IF(I$16=0,0,I$16/PPA_fec!I$16)</f>
        <v>0.61129589639874993</v>
      </c>
      <c r="J142" s="310">
        <f>IF(J$16=0,0,J$16/PPA_fec!J$16)</f>
        <v>0.61856630675887514</v>
      </c>
      <c r="K142" s="310">
        <f>IF(K$16=0,0,K$16/PPA_fec!K$16)</f>
        <v>0.62510967608298751</v>
      </c>
      <c r="L142" s="310">
        <f>IF(L$16=0,0,L$16/PPA_fec!L$16)</f>
        <v>0.63099870847468875</v>
      </c>
      <c r="M142" s="310">
        <f>IF(M$16=0,0,M$16/PPA_fec!M$16)</f>
        <v>0.63629883762722006</v>
      </c>
      <c r="N142" s="310">
        <f>IF(N$16=0,0,N$16/PPA_fec!N$16)</f>
        <v>0.64081965744252167</v>
      </c>
      <c r="O142" s="310">
        <f>IF(O$16=0,0,O$16/PPA_fec!O$16)</f>
        <v>0.64081965744252189</v>
      </c>
      <c r="P142" s="310">
        <f>IF(P$16=0,0,P$16/PPA_fec!P$16)</f>
        <v>0.64344635227426439</v>
      </c>
      <c r="Q142" s="310">
        <f>IF(Q$16=0,0,Q$16/PPA_fec!Q$16)</f>
        <v>0.64344635227426461</v>
      </c>
      <c r="R142" s="310">
        <f>IF(R$16=0,0,R$16/PPA_fec!R$16)</f>
        <v>0.64658158965997758</v>
      </c>
      <c r="S142" s="310">
        <f>IF(S$16=0,0,S$16/PPA_fec!S$16)</f>
        <v>0.64996353284977493</v>
      </c>
      <c r="T142" s="310">
        <f>IF(T$16=0,0,T$16/PPA_fec!T$16)</f>
        <v>0.64996353284977493</v>
      </c>
      <c r="U142" s="310">
        <f>IF(U$16=0,0,U$16/PPA_fec!U$16)</f>
        <v>0.64996353284977482</v>
      </c>
      <c r="V142" s="310">
        <f>IF(V$16=0,0,V$16/PPA_fec!V$16)</f>
        <v>0.65336717956479762</v>
      </c>
      <c r="W142" s="310">
        <f>IF(W$16=0,0,W$16/PPA_fec!W$16)</f>
        <v>0.65643046160831797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0.64579995844571547</v>
      </c>
      <c r="C143" s="310">
        <f>IF(C$17=0,0,C$17/PPA_fec!C$17)</f>
        <v>0.65067004322684163</v>
      </c>
      <c r="D143" s="310">
        <f>IF(D$17=0,0,D$17/PPA_fec!D$17)</f>
        <v>0.65269589830219754</v>
      </c>
      <c r="E143" s="310">
        <f>IF(E$17=0,0,E$17/PPA_fec!E$17)</f>
        <v>0.68083298487910071</v>
      </c>
      <c r="F143" s="310">
        <f>IF(F$17=0,0,F$17/PPA_fec!F$17)</f>
        <v>0.69005959912444914</v>
      </c>
      <c r="G143" s="310">
        <f>IF(G$17=0,0,G$17/PPA_fec!G$17)</f>
        <v>0.69031365620856522</v>
      </c>
      <c r="H143" s="310">
        <f>IF(H$17=0,0,H$17/PPA_fec!H$17)</f>
        <v>0.70099760968697367</v>
      </c>
      <c r="I143" s="310">
        <f>IF(I$17=0,0,I$17/PPA_fec!I$17)</f>
        <v>0.70966475614058144</v>
      </c>
      <c r="J143" s="310">
        <f>IF(J$17=0,0,J$17/PPA_fec!J$17)</f>
        <v>0.72157629822607172</v>
      </c>
      <c r="K143" s="310">
        <f>IF(K$17=0,0,K$17/PPA_fec!K$17)</f>
        <v>0.72701407038172727</v>
      </c>
      <c r="L143" s="310">
        <f>IF(L$17=0,0,L$17/PPA_fec!L$17)</f>
        <v>0.73318232793870697</v>
      </c>
      <c r="M143" s="310">
        <f>IF(M$17=0,0,M$17/PPA_fec!M$17)</f>
        <v>0.73758819087820426</v>
      </c>
      <c r="N143" s="310">
        <f>IF(N$17=0,0,N$17/PPA_fec!N$17)</f>
        <v>0.7411930029758661</v>
      </c>
      <c r="O143" s="310">
        <f>IF(O$17=0,0,O$17/PPA_fec!O$17)</f>
        <v>0.74283254532718723</v>
      </c>
      <c r="P143" s="310">
        <f>IF(P$17=0,0,P$17/PPA_fec!P$17)</f>
        <v>0.74229576679830389</v>
      </c>
      <c r="Q143" s="310">
        <f>IF(Q$17=0,0,Q$17/PPA_fec!Q$17)</f>
        <v>0.74213244094478636</v>
      </c>
      <c r="R143" s="310">
        <f>IF(R$17=0,0,R$17/PPA_fec!R$17)</f>
        <v>0.75581795401310048</v>
      </c>
      <c r="S143" s="310">
        <f>IF(S$17=0,0,S$17/PPA_fec!S$17)</f>
        <v>0.7486746721343267</v>
      </c>
      <c r="T143" s="310">
        <f>IF(T$17=0,0,T$17/PPA_fec!T$17)</f>
        <v>0.75068968939915637</v>
      </c>
      <c r="U143" s="310">
        <f>IF(U$17=0,0,U$17/PPA_fec!U$17)</f>
        <v>0.75453025721647982</v>
      </c>
      <c r="V143" s="310">
        <f>IF(V$17=0,0,V$17/PPA_fec!V$17)</f>
        <v>0.76124198238661711</v>
      </c>
      <c r="W143" s="310">
        <f>IF(W$17=0,0,W$17/PPA_fec!W$17)</f>
        <v>0.76256815958701996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0.58420192011187144</v>
      </c>
      <c r="C144" s="311">
        <f>IF(C$30=0,0,C$30/PPA_fec!C$30)</f>
        <v>0.58420192011187155</v>
      </c>
      <c r="D144" s="311">
        <f>IF(D$30=0,0,D$30/PPA_fec!D$30)</f>
        <v>0.58609088020212452</v>
      </c>
      <c r="E144" s="311">
        <f>IF(E$30=0,0,E$30/PPA_fec!E$30)</f>
        <v>0.58609088020212452</v>
      </c>
      <c r="F144" s="311">
        <f>IF(F$30=0,0,F$30/PPA_fec!F$30)</f>
        <v>0.58609088020212452</v>
      </c>
      <c r="G144" s="311">
        <f>IF(G$30=0,0,G$30/PPA_fec!G$30)</f>
        <v>0.59072350470318413</v>
      </c>
      <c r="H144" s="311">
        <f>IF(H$30=0,0,H$30/PPA_fec!H$30)</f>
        <v>0.61490115423286629</v>
      </c>
      <c r="I144" s="311">
        <f>IF(I$30=0,0,I$30/PPA_fec!I$30)</f>
        <v>0.62469773415670926</v>
      </c>
      <c r="J144" s="311">
        <f>IF(J$30=0,0,J$30/PPA_fec!J$30)</f>
        <v>0.62833961862377741</v>
      </c>
      <c r="K144" s="311">
        <f>IF(K$30=0,0,K$30/PPA_fec!K$30)</f>
        <v>0.62833961862377719</v>
      </c>
      <c r="L144" s="311">
        <f>IF(L$30=0,0,L$30/PPA_fec!L$30)</f>
        <v>0.63321507442479597</v>
      </c>
      <c r="M144" s="311">
        <f>IF(M$30=0,0,M$30/PPA_fec!M$30)</f>
        <v>0.63501400612151726</v>
      </c>
      <c r="N144" s="311">
        <f>IF(N$30=0,0,N$30/PPA_fec!N$30)</f>
        <v>0.63702554032448422</v>
      </c>
      <c r="O144" s="311">
        <f>IF(O$30=0,0,O$30/PPA_fec!O$30)</f>
        <v>0.63702554032448433</v>
      </c>
      <c r="P144" s="311">
        <f>IF(P$30=0,0,P$30/PPA_fec!P$30)</f>
        <v>0.6396366832178475</v>
      </c>
      <c r="Q144" s="311">
        <f>IF(Q$30=0,0,Q$30/PPA_fec!Q$30)</f>
        <v>0.63963668321784739</v>
      </c>
      <c r="R144" s="311">
        <f>IF(R$30=0,0,R$30/PPA_fec!R$30)</f>
        <v>0.64275335772444775</v>
      </c>
      <c r="S144" s="311">
        <f>IF(S$30=0,0,S$30/PPA_fec!S$30)</f>
        <v>0.64611527735785212</v>
      </c>
      <c r="T144" s="311">
        <f>IF(T$30=0,0,T$30/PPA_fec!T$30)</f>
        <v>0.64611527735785235</v>
      </c>
      <c r="U144" s="311">
        <f>IF(U$30=0,0,U$30/PPA_fec!U$30)</f>
        <v>0.64611527735785179</v>
      </c>
      <c r="V144" s="311">
        <f>IF(V$30=0,0,V$30/PPA_fec!V$30)</f>
        <v>0.65448084823511421</v>
      </c>
      <c r="W144" s="311">
        <f>IF(W$30=0,0,W$30/PPA_fec!W$30)</f>
        <v>0.6625891058225154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0.62523262477944919</v>
      </c>
      <c r="C146" s="324">
        <f>IF(C$32=0,0,C$32/PPA_fec!C$32)</f>
        <v>0.62958276207006647</v>
      </c>
      <c r="D146" s="324">
        <f>IF(D$32=0,0,D$32/PPA_fec!D$32)</f>
        <v>0.62834041665228002</v>
      </c>
      <c r="E146" s="324">
        <f>IF(E$32=0,0,E$32/PPA_fec!E$32)</f>
        <v>0.65649224715661736</v>
      </c>
      <c r="F146" s="324">
        <f>IF(F$32=0,0,F$32/PPA_fec!F$32)</f>
        <v>0.6640001456866732</v>
      </c>
      <c r="G146" s="324">
        <f>IF(G$32=0,0,G$32/PPA_fec!G$32)</f>
        <v>0.65728666983520545</v>
      </c>
      <c r="H146" s="324">
        <f>IF(H$32=0,0,H$32/PPA_fec!H$32)</f>
        <v>0.66637889809129514</v>
      </c>
      <c r="I146" s="324">
        <f>IF(I$32=0,0,I$32/PPA_fec!I$32)</f>
        <v>0.66195189586899505</v>
      </c>
      <c r="J146" s="324">
        <f>IF(J$32=0,0,J$32/PPA_fec!J$32)</f>
        <v>0.66345776266430123</v>
      </c>
      <c r="K146" s="324">
        <f>IF(K$32=0,0,K$32/PPA_fec!K$32)</f>
        <v>0.66737372874612289</v>
      </c>
      <c r="L146" s="324">
        <f>IF(L$32=0,0,L$32/PPA_fec!L$32)</f>
        <v>0.6749930730987449</v>
      </c>
      <c r="M146" s="324">
        <f>IF(M$32=0,0,M$32/PPA_fec!M$32)</f>
        <v>0.67600076422965505</v>
      </c>
      <c r="N146" s="324">
        <f>IF(N$32=0,0,N$32/PPA_fec!N$32)</f>
        <v>0.68368124580722489</v>
      </c>
      <c r="O146" s="324">
        <f>IF(O$32=0,0,O$32/PPA_fec!O$32)</f>
        <v>0.68525781431624089</v>
      </c>
      <c r="P146" s="324">
        <f>IF(P$32=0,0,P$32/PPA_fec!P$32)</f>
        <v>0.67993885330836823</v>
      </c>
      <c r="Q146" s="324">
        <f>IF(Q$32=0,0,Q$32/PPA_fec!Q$32)</f>
        <v>0.67988728468346771</v>
      </c>
      <c r="R146" s="324">
        <f>IF(R$32=0,0,R$32/PPA_fec!R$32)</f>
        <v>0.69023552763867435</v>
      </c>
      <c r="S146" s="324">
        <f>IF(S$32=0,0,S$32/PPA_fec!S$32)</f>
        <v>0.6972136047051386</v>
      </c>
      <c r="T146" s="324">
        <f>IF(T$32=0,0,T$32/PPA_fec!T$32)</f>
        <v>0.70565893127775581</v>
      </c>
      <c r="U146" s="324">
        <f>IF(U$32=0,0,U$32/PPA_fec!U$32)</f>
        <v>0.71257001623865845</v>
      </c>
      <c r="V146" s="324">
        <f>IF(V$32=0,0,V$32/PPA_fec!V$32)</f>
        <v>0.71186587606366658</v>
      </c>
      <c r="W146" s="324">
        <f>IF(W$32=0,0,W$32/PPA_fec!W$32)</f>
        <v>0.7051847851690346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0.4132173839477275</v>
      </c>
      <c r="C147" s="307">
        <f>IF(C$33=0,0,C$33/PPA_fec!C$33)</f>
        <v>0.41377131724208993</v>
      </c>
      <c r="D147" s="307">
        <f>IF(D$33=0,0,D$33/PPA_fec!D$33)</f>
        <v>0.41377131724208976</v>
      </c>
      <c r="E147" s="307">
        <f>IF(E$33=0,0,E$33/PPA_fec!E$33)</f>
        <v>0.41377131724208988</v>
      </c>
      <c r="F147" s="307">
        <f>IF(F$33=0,0,F$33/PPA_fec!F$33)</f>
        <v>0.41377131724208971</v>
      </c>
      <c r="G147" s="307">
        <f>IF(G$33=0,0,G$33/PPA_fec!G$33)</f>
        <v>0.41377131724208976</v>
      </c>
      <c r="H147" s="307">
        <f>IF(H$33=0,0,H$33/PPA_fec!H$33)</f>
        <v>0.42315701570821856</v>
      </c>
      <c r="I147" s="307">
        <f>IF(I$33=0,0,I$33/PPA_fec!I$33)</f>
        <v>0.4231570157082184</v>
      </c>
      <c r="J147" s="307">
        <f>IF(J$33=0,0,J$33/PPA_fec!J$33)</f>
        <v>0.42315701570821845</v>
      </c>
      <c r="K147" s="307">
        <f>IF(K$33=0,0,K$33/PPA_fec!K$33)</f>
        <v>0.42315701570821873</v>
      </c>
      <c r="L147" s="307">
        <f>IF(L$33=0,0,L$33/PPA_fec!L$33)</f>
        <v>0.42780743891418671</v>
      </c>
      <c r="M147" s="307">
        <f>IF(M$33=0,0,M$33/PPA_fec!M$33)</f>
        <v>0.42780743891418677</v>
      </c>
      <c r="N147" s="307">
        <f>IF(N$33=0,0,N$33/PPA_fec!N$33)</f>
        <v>0.4332749935715382</v>
      </c>
      <c r="O147" s="307">
        <f>IF(O$33=0,0,O$33/PPA_fec!O$33)</f>
        <v>0.43327499357153815</v>
      </c>
      <c r="P147" s="307">
        <f>IF(P$33=0,0,P$33/PPA_fec!P$33)</f>
        <v>0.43327499357153809</v>
      </c>
      <c r="Q147" s="307">
        <f>IF(Q$33=0,0,Q$33/PPA_fec!Q$33)</f>
        <v>0.4332749935715382</v>
      </c>
      <c r="R147" s="307">
        <f>IF(R$33=0,0,R$33/PPA_fec!R$33)</f>
        <v>0.43327499357153809</v>
      </c>
      <c r="S147" s="307">
        <f>IF(S$33=0,0,S$33/PPA_fec!S$33)</f>
        <v>0.44494749421438429</v>
      </c>
      <c r="T147" s="307">
        <f>IF(T$33=0,0,T$33/PPA_fec!T$33)</f>
        <v>0.44961767690461657</v>
      </c>
      <c r="U147" s="307">
        <f>IF(U$33=0,0,U$33/PPA_fec!U$33)</f>
        <v>0.44961767690461646</v>
      </c>
      <c r="V147" s="307">
        <f>IF(V$33=0,0,V$33/PPA_fec!V$33)</f>
        <v>0.44961767690461646</v>
      </c>
      <c r="W147" s="307">
        <f>IF(W$33=0,0,W$33/PPA_fec!W$33)</f>
        <v>0.44961767690461651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0.10739812691539852</v>
      </c>
      <c r="C148" s="308">
        <f>IF(C$34=0,0,C$34/PPA_fec!C$34)</f>
        <v>0.1075420981048055</v>
      </c>
      <c r="D148" s="308">
        <f>IF(D$34=0,0,D$34/PPA_fec!D$34)</f>
        <v>0.10754209810480549</v>
      </c>
      <c r="E148" s="308">
        <f>IF(E$34=0,0,E$34/PPA_fec!E$34)</f>
        <v>0.10754209810480544</v>
      </c>
      <c r="F148" s="308">
        <f>IF(F$34=0,0,F$34/PPA_fec!F$34)</f>
        <v>0.10754209810480542</v>
      </c>
      <c r="G148" s="308">
        <f>IF(G$34=0,0,G$34/PPA_fec!G$34)</f>
        <v>0.10754209810480546</v>
      </c>
      <c r="H148" s="308">
        <f>IF(H$34=0,0,H$34/PPA_fec!H$34)</f>
        <v>0.10998150766067853</v>
      </c>
      <c r="I148" s="308">
        <f>IF(I$34=0,0,I$34/PPA_fec!I$34)</f>
        <v>0.10998150766067853</v>
      </c>
      <c r="J148" s="308">
        <f>IF(J$34=0,0,J$34/PPA_fec!J$34)</f>
        <v>0.1099815076606785</v>
      </c>
      <c r="K148" s="308">
        <f>IF(K$34=0,0,K$34/PPA_fec!K$34)</f>
        <v>0.10998150766067853</v>
      </c>
      <c r="L148" s="308">
        <f>IF(L$34=0,0,L$34/PPA_fec!L$34)</f>
        <v>0.11119018561346299</v>
      </c>
      <c r="M148" s="308">
        <f>IF(M$34=0,0,M$34/PPA_fec!M$34)</f>
        <v>0.11119018561346299</v>
      </c>
      <c r="N148" s="308">
        <f>IF(N$34=0,0,N$34/PPA_fec!N$34)</f>
        <v>0.11261124182217606</v>
      </c>
      <c r="O148" s="308">
        <f>IF(O$34=0,0,O$34/PPA_fec!O$34)</f>
        <v>0.11261124182217608</v>
      </c>
      <c r="P148" s="308">
        <f>IF(P$34=0,0,P$34/PPA_fec!P$34)</f>
        <v>0.11261124182217608</v>
      </c>
      <c r="Q148" s="308">
        <f>IF(Q$34=0,0,Q$34/PPA_fec!Q$34)</f>
        <v>0.11261124182217609</v>
      </c>
      <c r="R148" s="308">
        <f>IF(R$34=0,0,R$34/PPA_fec!R$34)</f>
        <v>0.11261124182217608</v>
      </c>
      <c r="S148" s="308">
        <f>IF(S$34=0,0,S$34/PPA_fec!S$34)</f>
        <v>0.11685882105511121</v>
      </c>
      <c r="T148" s="308">
        <f>IF(T$34=0,0,T$34/PPA_fec!T$34)</f>
        <v>0.11685882105511115</v>
      </c>
      <c r="U148" s="308">
        <f>IF(U$34=0,0,U$34/PPA_fec!U$34)</f>
        <v>0.11685882105511113</v>
      </c>
      <c r="V148" s="308">
        <f>IF(V$34=0,0,V$34/PPA_fec!V$34)</f>
        <v>0.11685882105511113</v>
      </c>
      <c r="W148" s="308">
        <f>IF(W$34=0,0,W$34/PPA_fec!W$34)</f>
        <v>0.11685882105511117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0.58875298452814706</v>
      </c>
      <c r="C149" s="308">
        <f>IF(C$35=0,0,C$35/PPA_fec!C$35)</f>
        <v>0.58954222983329263</v>
      </c>
      <c r="D149" s="308">
        <f>IF(D$35=0,0,D$35/PPA_fec!D$35)</f>
        <v>0.58954222983329274</v>
      </c>
      <c r="E149" s="308">
        <f>IF(E$35=0,0,E$35/PPA_fec!E$35)</f>
        <v>0.58954222983329274</v>
      </c>
      <c r="F149" s="308">
        <f>IF(F$35=0,0,F$35/PPA_fec!F$35)</f>
        <v>0.58954222983329263</v>
      </c>
      <c r="G149" s="308">
        <f>IF(G$35=0,0,G$35/PPA_fec!G$35)</f>
        <v>0.58954222983329285</v>
      </c>
      <c r="H149" s="308">
        <f>IF(H$35=0,0,H$35/PPA_fec!H$35)</f>
        <v>0.60291499244802704</v>
      </c>
      <c r="I149" s="308">
        <f>IF(I$35=0,0,I$35/PPA_fec!I$35)</f>
        <v>0.60291499244802738</v>
      </c>
      <c r="J149" s="308">
        <f>IF(J$35=0,0,J$35/PPA_fec!J$35)</f>
        <v>0.60291499244802726</v>
      </c>
      <c r="K149" s="308">
        <f>IF(K$35=0,0,K$35/PPA_fec!K$35)</f>
        <v>0.60291499244802749</v>
      </c>
      <c r="L149" s="308">
        <f>IF(L$35=0,0,L$35/PPA_fec!L$35)</f>
        <v>0.60954092506411273</v>
      </c>
      <c r="M149" s="308">
        <f>IF(M$35=0,0,M$35/PPA_fec!M$35)</f>
        <v>0.60954092506411273</v>
      </c>
      <c r="N149" s="308">
        <f>IF(N$35=0,0,N$35/PPA_fec!N$35)</f>
        <v>0.61733110826461812</v>
      </c>
      <c r="O149" s="308">
        <f>IF(O$35=0,0,O$35/PPA_fec!O$35)</f>
        <v>0.61733110826461801</v>
      </c>
      <c r="P149" s="308">
        <f>IF(P$35=0,0,P$35/PPA_fec!P$35)</f>
        <v>0.61733110826461801</v>
      </c>
      <c r="Q149" s="308">
        <f>IF(Q$35=0,0,Q$35/PPA_fec!Q$35)</f>
        <v>0.61733110826461834</v>
      </c>
      <c r="R149" s="308">
        <f>IF(R$35=0,0,R$35/PPA_fec!R$35)</f>
        <v>0.61733110826461801</v>
      </c>
      <c r="S149" s="308">
        <f>IF(S$35=0,0,S$35/PPA_fec!S$35)</f>
        <v>0.63221399935388956</v>
      </c>
      <c r="T149" s="308">
        <f>IF(T$35=0,0,T$35/PPA_fec!T$35)</f>
        <v>0.64061619732748676</v>
      </c>
      <c r="U149" s="308">
        <f>IF(U$35=0,0,U$35/PPA_fec!U$35)</f>
        <v>0.64061619732748631</v>
      </c>
      <c r="V149" s="308">
        <f>IF(V$35=0,0,V$35/PPA_fec!V$35)</f>
        <v>0.64061619732748643</v>
      </c>
      <c r="W149" s="308">
        <f>IF(W$35=0,0,W$35/PPA_fec!W$35)</f>
        <v>0.64061619732748665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0.41495965342698488</v>
      </c>
      <c r="C150" s="308">
        <f>IF(C$36=0,0,C$36/PPA_fec!C$36)</f>
        <v>0.4155159222984785</v>
      </c>
      <c r="D150" s="308">
        <f>IF(D$36=0,0,D$36/PPA_fec!D$36)</f>
        <v>0.41551592229847839</v>
      </c>
      <c r="E150" s="308">
        <f>IF(E$36=0,0,E$36/PPA_fec!E$36)</f>
        <v>0.41551592229847845</v>
      </c>
      <c r="F150" s="308">
        <f>IF(F$36=0,0,F$36/PPA_fec!F$36)</f>
        <v>0.41551592229847872</v>
      </c>
      <c r="G150" s="308">
        <f>IF(G$36=0,0,G$36/PPA_fec!G$36)</f>
        <v>0.41551592229847872</v>
      </c>
      <c r="H150" s="308">
        <f>IF(H$36=0,0,H$36/PPA_fec!H$36)</f>
        <v>0.42494119416256765</v>
      </c>
      <c r="I150" s="308">
        <f>IF(I$36=0,0,I$36/PPA_fec!I$36)</f>
        <v>0.42494119416256765</v>
      </c>
      <c r="J150" s="308">
        <f>IF(J$36=0,0,J$36/PPA_fec!J$36)</f>
        <v>0.42494119416256776</v>
      </c>
      <c r="K150" s="308">
        <f>IF(K$36=0,0,K$36/PPA_fec!K$36)</f>
        <v>0.4249411941625677</v>
      </c>
      <c r="L150" s="308">
        <f>IF(L$36=0,0,L$36/PPA_fec!L$36)</f>
        <v>0.42961122518449918</v>
      </c>
      <c r="M150" s="308">
        <f>IF(M$36=0,0,M$36/PPA_fec!M$36)</f>
        <v>0.42961122518449935</v>
      </c>
      <c r="N150" s="308">
        <f>IF(N$36=0,0,N$36/PPA_fec!N$36)</f>
        <v>0.43510183297072613</v>
      </c>
      <c r="O150" s="308">
        <f>IF(O$36=0,0,O$36/PPA_fec!O$36)</f>
        <v>0.43510183297072619</v>
      </c>
      <c r="P150" s="308">
        <f>IF(P$36=0,0,P$36/PPA_fec!P$36)</f>
        <v>0.43510183297072619</v>
      </c>
      <c r="Q150" s="308">
        <f>IF(Q$36=0,0,Q$36/PPA_fec!Q$36)</f>
        <v>0.43510183297072608</v>
      </c>
      <c r="R150" s="308">
        <f>IF(R$36=0,0,R$36/PPA_fec!R$36)</f>
        <v>0.43510183297072613</v>
      </c>
      <c r="S150" s="308">
        <f>IF(S$36=0,0,S$36/PPA_fec!S$36)</f>
        <v>0.45151342279101075</v>
      </c>
      <c r="T150" s="308">
        <f>IF(T$36=0,0,T$36/PPA_fec!T$36)</f>
        <v>0.45151342279101081</v>
      </c>
      <c r="U150" s="308">
        <f>IF(U$36=0,0,U$36/PPA_fec!U$36)</f>
        <v>0.45151342279101092</v>
      </c>
      <c r="V150" s="308">
        <f>IF(V$36=0,0,V$36/PPA_fec!V$36)</f>
        <v>0.45151342279101081</v>
      </c>
      <c r="W150" s="308">
        <f>IF(W$36=0,0,W$36/PPA_fec!W$36)</f>
        <v>0.45151342279101075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0.58864708245156716</v>
      </c>
      <c r="C151" s="309">
        <f>IF(C$37=0,0,C$37/PPA_fec!C$37)</f>
        <v>0.59384751410447623</v>
      </c>
      <c r="D151" s="309">
        <f>IF(D$37=0,0,D$37/PPA_fec!D$37)</f>
        <v>0.60623613956240041</v>
      </c>
      <c r="E151" s="309">
        <f>IF(E$37=0,0,E$37/PPA_fec!E$37)</f>
        <v>0.58635998284582547</v>
      </c>
      <c r="F151" s="309">
        <f>IF(F$37=0,0,F$37/PPA_fec!F$37)</f>
        <v>0.6221004947007378</v>
      </c>
      <c r="G151" s="309">
        <f>IF(G$37=0,0,G$37/PPA_fec!G$37)</f>
        <v>0.64017975749431077</v>
      </c>
      <c r="H151" s="309">
        <f>IF(H$37=0,0,H$37/PPA_fec!H$37)</f>
        <v>0.70813691760406694</v>
      </c>
      <c r="I151" s="309">
        <f>IF(I$37=0,0,I$37/PPA_fec!I$37)</f>
        <v>0.7160964126451641</v>
      </c>
      <c r="J151" s="309">
        <f>IF(J$37=0,0,J$37/PPA_fec!J$37)</f>
        <v>0.71592480867721586</v>
      </c>
      <c r="K151" s="309">
        <f>IF(K$37=0,0,K$37/PPA_fec!K$37)</f>
        <v>0.68101325921476197</v>
      </c>
      <c r="L151" s="309">
        <f>IF(L$37=0,0,L$37/PPA_fec!L$37)</f>
        <v>0.68507676513955007</v>
      </c>
      <c r="M151" s="309">
        <f>IF(M$37=0,0,M$37/PPA_fec!M$37)</f>
        <v>0.68759415144174119</v>
      </c>
      <c r="N151" s="309">
        <f>IF(N$37=0,0,N$37/PPA_fec!N$37)</f>
        <v>0.71607066772283634</v>
      </c>
      <c r="O151" s="309">
        <f>IF(O$37=0,0,O$37/PPA_fec!O$37)</f>
        <v>0.71777899664464229</v>
      </c>
      <c r="P151" s="309">
        <f>IF(P$37=0,0,P$37/PPA_fec!P$37)</f>
        <v>0.73207557146476276</v>
      </c>
      <c r="Q151" s="309">
        <f>IF(Q$37=0,0,Q$37/PPA_fec!Q$37)</f>
        <v>0.73098579772485217</v>
      </c>
      <c r="R151" s="309">
        <f>IF(R$37=0,0,R$37/PPA_fec!R$37)</f>
        <v>0.73872753216767706</v>
      </c>
      <c r="S151" s="309">
        <f>IF(S$37=0,0,S$37/PPA_fec!S$37)</f>
        <v>0.77709184306617807</v>
      </c>
      <c r="T151" s="309">
        <f>IF(T$37=0,0,T$37/PPA_fec!T$37)</f>
        <v>0.76615845518611725</v>
      </c>
      <c r="U151" s="309">
        <f>IF(U$37=0,0,U$37/PPA_fec!U$37)</f>
        <v>0.7403532763866032</v>
      </c>
      <c r="V151" s="309">
        <f>IF(V$37=0,0,V$37/PPA_fec!V$37)</f>
        <v>0.74131672293546447</v>
      </c>
      <c r="W151" s="309">
        <f>IF(W$37=0,0,W$37/PPA_fec!W$37)</f>
        <v>0.75477451135749696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0.58642714163589871</v>
      </c>
      <c r="C152" s="310">
        <f>IF(C$43=0,0,C$43/PPA_fec!C$43)</f>
        <v>0.58622299499238872</v>
      </c>
      <c r="D152" s="310">
        <f>IF(D$43=0,0,D$43/PPA_fec!D$43)</f>
        <v>0.58232166459820289</v>
      </c>
      <c r="E152" s="310">
        <f>IF(E$43=0,0,E$43/PPA_fec!E$43)</f>
        <v>0.59997395862814007</v>
      </c>
      <c r="F152" s="310">
        <f>IF(F$43=0,0,F$43/PPA_fec!F$43)</f>
        <v>0.59094596089984675</v>
      </c>
      <c r="G152" s="310">
        <f>IF(G$43=0,0,G$43/PPA_fec!G$43)</f>
        <v>0.58345894056979031</v>
      </c>
      <c r="H152" s="310">
        <f>IF(H$43=0,0,H$43/PPA_fec!H$43)</f>
        <v>0.58576419151798309</v>
      </c>
      <c r="I152" s="310">
        <f>IF(I$43=0,0,I$43/PPA_fec!I$43)</f>
        <v>0.58341505300800611</v>
      </c>
      <c r="J152" s="310">
        <f>IF(J$43=0,0,J$43/PPA_fec!J$43)</f>
        <v>0.58388141816945993</v>
      </c>
      <c r="K152" s="310">
        <f>IF(K$43=0,0,K$43/PPA_fec!K$43)</f>
        <v>0.59179372946129816</v>
      </c>
      <c r="L152" s="310">
        <f>IF(L$43=0,0,L$43/PPA_fec!L$43)</f>
        <v>0.59897780329032946</v>
      </c>
      <c r="M152" s="310">
        <f>IF(M$43=0,0,M$43/PPA_fec!M$43)</f>
        <v>0.59905440013647326</v>
      </c>
      <c r="N152" s="310">
        <f>IF(N$43=0,0,N$43/PPA_fec!N$43)</f>
        <v>0.60268631208910906</v>
      </c>
      <c r="O152" s="310">
        <f>IF(O$43=0,0,O$43/PPA_fec!O$43)</f>
        <v>0.60273518684342864</v>
      </c>
      <c r="P152" s="310">
        <f>IF(P$43=0,0,P$43/PPA_fec!P$43)</f>
        <v>0.59836765561270333</v>
      </c>
      <c r="Q152" s="310">
        <f>IF(Q$43=0,0,Q$43/PPA_fec!Q$43)</f>
        <v>0.59867005975760113</v>
      </c>
      <c r="R152" s="310">
        <f>IF(R$43=0,0,R$43/PPA_fec!R$43)</f>
        <v>0.59905648810465162</v>
      </c>
      <c r="S152" s="310">
        <f>IF(S$43=0,0,S$43/PPA_fec!S$43)</f>
        <v>0.60991957059813484</v>
      </c>
      <c r="T152" s="310">
        <f>IF(T$43=0,0,T$43/PPA_fec!T$43)</f>
        <v>0.61938072779654063</v>
      </c>
      <c r="U152" s="310">
        <f>IF(U$43=0,0,U$43/PPA_fec!U$43)</f>
        <v>0.62675012831105115</v>
      </c>
      <c r="V152" s="310">
        <f>IF(V$43=0,0,V$43/PPA_fec!V$43)</f>
        <v>0.62630964240231468</v>
      </c>
      <c r="W152" s="310">
        <f>IF(W$43=0,0,W$43/PPA_fec!W$43)</f>
        <v>0.62189713922216783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0.64164049940318679</v>
      </c>
      <c r="C153" s="310">
        <f>IF(C$56=0,0,C$56/PPA_fec!C$56)</f>
        <v>0.64666168302853555</v>
      </c>
      <c r="D153" s="310">
        <f>IF(D$56=0,0,D$56/PPA_fec!D$56)</f>
        <v>0.64540913302056557</v>
      </c>
      <c r="E153" s="310">
        <f>IF(E$56=0,0,E$56/PPA_fec!E$56)</f>
        <v>0.67730692225649869</v>
      </c>
      <c r="F153" s="310">
        <f>IF(F$56=0,0,F$56/PPA_fec!F$56)</f>
        <v>0.6869272717279129</v>
      </c>
      <c r="G153" s="310">
        <f>IF(G$56=0,0,G$56/PPA_fec!G$56)</f>
        <v>0.67984537646592824</v>
      </c>
      <c r="H153" s="310">
        <f>IF(H$56=0,0,H$56/PPA_fec!H$56)</f>
        <v>0.69001468957150724</v>
      </c>
      <c r="I153" s="310">
        <f>IF(I$56=0,0,I$56/PPA_fec!I$56)</f>
        <v>0.68499121650958261</v>
      </c>
      <c r="J153" s="310">
        <f>IF(J$56=0,0,J$56/PPA_fec!J$56)</f>
        <v>0.68676344975225656</v>
      </c>
      <c r="K153" s="310">
        <f>IF(K$56=0,0,K$56/PPA_fec!K$56)</f>
        <v>0.68999584552804238</v>
      </c>
      <c r="L153" s="310">
        <f>IF(L$56=0,0,L$56/PPA_fec!L$56)</f>
        <v>0.69782341496871525</v>
      </c>
      <c r="M153" s="310">
        <f>IF(M$56=0,0,M$56/PPA_fec!M$56)</f>
        <v>0.69901866511096233</v>
      </c>
      <c r="N153" s="310">
        <f>IF(N$56=0,0,N$56/PPA_fec!N$56)</f>
        <v>0.707492972725419</v>
      </c>
      <c r="O153" s="310">
        <f>IF(O$56=0,0,O$56/PPA_fec!O$56)</f>
        <v>0.70944273669437863</v>
      </c>
      <c r="P153" s="310">
        <f>IF(P$56=0,0,P$56/PPA_fec!P$56)</f>
        <v>0.70381091055218192</v>
      </c>
      <c r="Q153" s="310">
        <f>IF(Q$56=0,0,Q$56/PPA_fec!Q$56)</f>
        <v>0.70366081968797112</v>
      </c>
      <c r="R153" s="310">
        <f>IF(R$56=0,0,R$56/PPA_fec!R$56)</f>
        <v>0.71673131102873577</v>
      </c>
      <c r="S153" s="310">
        <f>IF(S$56=0,0,S$56/PPA_fec!S$56)</f>
        <v>0.72263989055641087</v>
      </c>
      <c r="T153" s="310">
        <f>IF(T$56=0,0,T$56/PPA_fec!T$56)</f>
        <v>0.73089178680070432</v>
      </c>
      <c r="U153" s="310">
        <f>IF(U$56=0,0,U$56/PPA_fec!U$56)</f>
        <v>0.73775512928122611</v>
      </c>
      <c r="V153" s="310">
        <f>IF(V$56=0,0,V$56/PPA_fec!V$56)</f>
        <v>0.73697773865297533</v>
      </c>
      <c r="W153" s="310">
        <f>IF(W$56=0,0,W$56/PPA_fec!W$56)</f>
        <v>0.72961644894440925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0.6200335096604882</v>
      </c>
      <c r="C154" s="311">
        <f>IF(C$69=0,0,C$69/PPA_fec!C$69)</f>
        <v>0.624789657136259</v>
      </c>
      <c r="D154" s="311">
        <f>IF(D$69=0,0,D$69/PPA_fec!D$69)</f>
        <v>0.62424022926522182</v>
      </c>
      <c r="E154" s="311">
        <f>IF(E$69=0,0,E$69/PPA_fec!E$69)</f>
        <v>0.65101087632149468</v>
      </c>
      <c r="F154" s="311">
        <f>IF(F$69=0,0,F$69/PPA_fec!F$69)</f>
        <v>0.66221591582217887</v>
      </c>
      <c r="G154" s="311">
        <f>IF(G$69=0,0,G$69/PPA_fec!G$69)</f>
        <v>0.65759849047615682</v>
      </c>
      <c r="H154" s="311">
        <f>IF(H$69=0,0,H$69/PPA_fec!H$69)</f>
        <v>0.67260094828626049</v>
      </c>
      <c r="I154" s="311">
        <f>IF(I$69=0,0,I$69/PPA_fec!I$69)</f>
        <v>0.668658985244029</v>
      </c>
      <c r="J154" s="311">
        <f>IF(J$69=0,0,J$69/PPA_fec!J$69)</f>
        <v>0.67032241793597103</v>
      </c>
      <c r="K154" s="311">
        <f>IF(K$69=0,0,K$69/PPA_fec!K$69)</f>
        <v>0.66910387287613138</v>
      </c>
      <c r="L154" s="311">
        <f>IF(L$69=0,0,L$69/PPA_fec!L$69)</f>
        <v>0.67640650668655233</v>
      </c>
      <c r="M154" s="311">
        <f>IF(M$69=0,0,M$69/PPA_fec!M$69)</f>
        <v>0.67762184983465423</v>
      </c>
      <c r="N154" s="311">
        <f>IF(N$69=0,0,N$69/PPA_fec!N$69)</f>
        <v>0.68786626026903952</v>
      </c>
      <c r="O154" s="311">
        <f>IF(O$69=0,0,O$69/PPA_fec!O$69)</f>
        <v>0.68996952285991564</v>
      </c>
      <c r="P154" s="311">
        <f>IF(P$69=0,0,P$69/PPA_fec!P$69)</f>
        <v>0.6866585212494406</v>
      </c>
      <c r="Q154" s="311">
        <f>IF(Q$69=0,0,Q$69/PPA_fec!Q$69)</f>
        <v>0.68625986261094107</v>
      </c>
      <c r="R154" s="311">
        <f>IF(R$69=0,0,R$69/PPA_fec!R$69)</f>
        <v>0.70111291980958512</v>
      </c>
      <c r="S154" s="311">
        <f>IF(S$69=0,0,S$69/PPA_fec!S$69)</f>
        <v>0.70953290766481969</v>
      </c>
      <c r="T154" s="311">
        <f>IF(T$69=0,0,T$69/PPA_fec!T$69)</f>
        <v>0.71445607066139005</v>
      </c>
      <c r="U154" s="311">
        <f>IF(U$69=0,0,U$69/PPA_fec!U$69)</f>
        <v>0.71692873903150434</v>
      </c>
      <c r="V154" s="311">
        <f>IF(V$69=0,0,V$69/PPA_fec!V$69)</f>
        <v>0.71633931156145614</v>
      </c>
      <c r="W154" s="311">
        <f>IF(W$69=0,0,W$69/PPA_fec!W$69)</f>
        <v>0.71102088234394278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0.80499530505589378</v>
      </c>
      <c r="C156" s="324">
        <f>IF(C$83=0,0,C$83/PPA_fec!C$83)</f>
        <v>0.79641505126091616</v>
      </c>
      <c r="D156" s="324">
        <f>IF(D$83=0,0,D$83/PPA_fec!D$83)</f>
        <v>0.7922496391161904</v>
      </c>
      <c r="E156" s="324">
        <f>IF(E$83=0,0,E$83/PPA_fec!E$83)</f>
        <v>0.78791578167216003</v>
      </c>
      <c r="F156" s="324">
        <f>IF(F$83=0,0,F$83/PPA_fec!F$83)</f>
        <v>0.77803434288683115</v>
      </c>
      <c r="G156" s="324">
        <f>IF(G$83=0,0,G$83/PPA_fec!G$83)</f>
        <v>0.77755350323628825</v>
      </c>
      <c r="H156" s="324">
        <f>IF(H$83=0,0,H$83/PPA_fec!H$83)</f>
        <v>0.78716217607045902</v>
      </c>
      <c r="I156" s="324">
        <f>IF(I$83=0,0,I$83/PPA_fec!I$83)</f>
        <v>0.79204682465494403</v>
      </c>
      <c r="J156" s="324">
        <f>IF(J$83=0,0,J$83/PPA_fec!J$83)</f>
        <v>0.79352778434783977</v>
      </c>
      <c r="K156" s="324">
        <f>IF(K$83=0,0,K$83/PPA_fec!K$83)</f>
        <v>0.78978985150612646</v>
      </c>
      <c r="L156" s="324">
        <f>IF(L$83=0,0,L$83/PPA_fec!L$83)</f>
        <v>0.79255099207255186</v>
      </c>
      <c r="M156" s="324">
        <f>IF(M$83=0,0,M$83/PPA_fec!M$83)</f>
        <v>0.79285862584460209</v>
      </c>
      <c r="N156" s="324">
        <f>IF(N$83=0,0,N$83/PPA_fec!N$83)</f>
        <v>0.79639184080477032</v>
      </c>
      <c r="O156" s="324">
        <f>IF(O$83=0,0,O$83/PPA_fec!O$83)</f>
        <v>0.7962174433907846</v>
      </c>
      <c r="P156" s="324">
        <f>IF(P$83=0,0,P$83/PPA_fec!P$83)</f>
        <v>0.80331910858298394</v>
      </c>
      <c r="Q156" s="324">
        <f>IF(Q$83=0,0,Q$83/PPA_fec!Q$83)</f>
        <v>0.80549183715815664</v>
      </c>
      <c r="R156" s="324">
        <f>IF(R$83=0,0,R$83/PPA_fec!R$83)</f>
        <v>0.8044885046779765</v>
      </c>
      <c r="S156" s="324">
        <f>IF(S$83=0,0,S$83/PPA_fec!S$83)</f>
        <v>0.80861449564698684</v>
      </c>
      <c r="T156" s="324">
        <f>IF(T$83=0,0,T$83/PPA_fec!T$83)</f>
        <v>0.81023866218894236</v>
      </c>
      <c r="U156" s="324">
        <f>IF(U$83=0,0,U$83/PPA_fec!U$83)</f>
        <v>0.8066316820194569</v>
      </c>
      <c r="V156" s="324">
        <f>IF(V$83=0,0,V$83/PPA_fec!V$83)</f>
        <v>0.80669127324856671</v>
      </c>
      <c r="W156" s="324">
        <f>IF(W$83=0,0,W$83/PPA_fec!W$83)</f>
        <v>0.80910420616582912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0.54449999999999987</v>
      </c>
      <c r="C157" s="336">
        <f>IF(C$84=0,0,C$84/PPA_fec!C$84)</f>
        <v>0.54450000000000021</v>
      </c>
      <c r="D157" s="336">
        <f>IF(D$84=0,0,D$84/PPA_fec!D$84)</f>
        <v>0.5445000000000001</v>
      </c>
      <c r="E157" s="336">
        <f>IF(E$84=0,0,E$84/PPA_fec!E$84)</f>
        <v>0.54449999999999976</v>
      </c>
      <c r="F157" s="336">
        <f>IF(F$84=0,0,F$84/PPA_fec!F$84)</f>
        <v>0.54449999999999998</v>
      </c>
      <c r="G157" s="336">
        <f>IF(G$84=0,0,G$84/PPA_fec!G$84)</f>
        <v>0.54449999999999976</v>
      </c>
      <c r="H157" s="336">
        <f>IF(H$84=0,0,H$84/PPA_fec!H$84)</f>
        <v>0.54449999999999987</v>
      </c>
      <c r="I157" s="336">
        <f>IF(I$84=0,0,I$84/PPA_fec!I$84)</f>
        <v>0.5445000000000001</v>
      </c>
      <c r="J157" s="336">
        <f>IF(J$84=0,0,J$84/PPA_fec!J$84)</f>
        <v>0.54449999999999987</v>
      </c>
      <c r="K157" s="336">
        <f>IF(K$84=0,0,K$84/PPA_fec!K$84)</f>
        <v>0.54449999999999998</v>
      </c>
      <c r="L157" s="336">
        <f>IF(L$84=0,0,L$84/PPA_fec!L$84)</f>
        <v>0.54449999999999998</v>
      </c>
      <c r="M157" s="336">
        <f>IF(M$84=0,0,M$84/PPA_fec!M$84)</f>
        <v>0.54449999999999998</v>
      </c>
      <c r="N157" s="336">
        <f>IF(N$84=0,0,N$84/PPA_fec!N$84)</f>
        <v>0.5445000000000001</v>
      </c>
      <c r="O157" s="336">
        <f>IF(O$84=0,0,O$84/PPA_fec!O$84)</f>
        <v>0.54449999999999987</v>
      </c>
      <c r="P157" s="336">
        <f>IF(P$84=0,0,P$84/PPA_fec!P$84)</f>
        <v>0.54449999999999998</v>
      </c>
      <c r="Q157" s="336">
        <f>IF(Q$84=0,0,Q$84/PPA_fec!Q$84)</f>
        <v>0.5445000000000001</v>
      </c>
      <c r="R157" s="336">
        <f>IF(R$84=0,0,R$84/PPA_fec!R$84)</f>
        <v>0.54450000000000021</v>
      </c>
      <c r="S157" s="336">
        <f>IF(S$84=0,0,S$84/PPA_fec!S$84)</f>
        <v>0.54449999999999998</v>
      </c>
      <c r="T157" s="336">
        <f>IF(T$84=0,0,T$84/PPA_fec!T$84)</f>
        <v>0.54449999999999976</v>
      </c>
      <c r="U157" s="336">
        <f>IF(U$84=0,0,U$84/PPA_fec!U$84)</f>
        <v>0.5445000000000001</v>
      </c>
      <c r="V157" s="336">
        <f>IF(V$84=0,0,V$84/PPA_fec!V$84)</f>
        <v>0.54449999999999998</v>
      </c>
      <c r="W157" s="336">
        <f>IF(W$84=0,0,W$84/PPA_fec!W$84)</f>
        <v>0.5445000000000001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0.16607632293704849</v>
      </c>
      <c r="C158" s="337">
        <f>IF(C$85=0,0,C$85/PPA_fec!C$85)</f>
        <v>0.16607632293704849</v>
      </c>
      <c r="D158" s="337">
        <f>IF(D$85=0,0,D$85/PPA_fec!D$85)</f>
        <v>0.16607632293704855</v>
      </c>
      <c r="E158" s="337">
        <f>IF(E$85=0,0,E$85/PPA_fec!E$85)</f>
        <v>0.16607632293704852</v>
      </c>
      <c r="F158" s="337">
        <f>IF(F$85=0,0,F$85/PPA_fec!F$85)</f>
        <v>0.16607632293704855</v>
      </c>
      <c r="G158" s="337">
        <f>IF(G$85=0,0,G$85/PPA_fec!G$85)</f>
        <v>0.16607632293704852</v>
      </c>
      <c r="H158" s="337">
        <f>IF(H$85=0,0,H$85/PPA_fec!H$85)</f>
        <v>0.16607632293704855</v>
      </c>
      <c r="I158" s="337">
        <f>IF(I$85=0,0,I$85/PPA_fec!I$85)</f>
        <v>0.16607632293704855</v>
      </c>
      <c r="J158" s="337">
        <f>IF(J$85=0,0,J$85/PPA_fec!J$85)</f>
        <v>0.16607632293704852</v>
      </c>
      <c r="K158" s="337">
        <f>IF(K$85=0,0,K$85/PPA_fec!K$85)</f>
        <v>0.16607632293704852</v>
      </c>
      <c r="L158" s="337">
        <f>IF(L$85=0,0,L$85/PPA_fec!L$85)</f>
        <v>0.16607632293704855</v>
      </c>
      <c r="M158" s="337">
        <f>IF(M$85=0,0,M$85/PPA_fec!M$85)</f>
        <v>0.16607632293704855</v>
      </c>
      <c r="N158" s="337">
        <f>IF(N$85=0,0,N$85/PPA_fec!N$85)</f>
        <v>0.16607632293704847</v>
      </c>
      <c r="O158" s="337">
        <f>IF(O$85=0,0,O$85/PPA_fec!O$85)</f>
        <v>0.16607632293704852</v>
      </c>
      <c r="P158" s="337">
        <f>IF(P$85=0,0,P$85/PPA_fec!P$85)</f>
        <v>0.16607632293704849</v>
      </c>
      <c r="Q158" s="337">
        <f>IF(Q$85=0,0,Q$85/PPA_fec!Q$85)</f>
        <v>0.16607632293704858</v>
      </c>
      <c r="R158" s="337">
        <f>IF(R$85=0,0,R$85/PPA_fec!R$85)</f>
        <v>0.16607632293704852</v>
      </c>
      <c r="S158" s="337">
        <f>IF(S$85=0,0,S$85/PPA_fec!S$85)</f>
        <v>0.16607632293704858</v>
      </c>
      <c r="T158" s="337">
        <f>IF(T$85=0,0,T$85/PPA_fec!T$85)</f>
        <v>0.16607632293704847</v>
      </c>
      <c r="U158" s="337">
        <f>IF(U$85=0,0,U$85/PPA_fec!U$85)</f>
        <v>0.16607632293704858</v>
      </c>
      <c r="V158" s="337">
        <f>IF(V$85=0,0,V$85/PPA_fec!V$85)</f>
        <v>0.16607632293704858</v>
      </c>
      <c r="W158" s="337">
        <f>IF(W$85=0,0,W$85/PPA_fec!W$85)</f>
        <v>0.16607632293704849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0.7584984189657572</v>
      </c>
      <c r="C159" s="337">
        <f>IF(C$86=0,0,C$86/PPA_fec!C$86)</f>
        <v>0.75849841896575709</v>
      </c>
      <c r="D159" s="337">
        <f>IF(D$86=0,0,D$86/PPA_fec!D$86)</f>
        <v>0.75849841896575709</v>
      </c>
      <c r="E159" s="337">
        <f>IF(E$86=0,0,E$86/PPA_fec!E$86)</f>
        <v>0.75849841896575698</v>
      </c>
      <c r="F159" s="337">
        <f>IF(F$86=0,0,F$86/PPA_fec!F$86)</f>
        <v>0.75849841896575687</v>
      </c>
      <c r="G159" s="337">
        <f>IF(G$86=0,0,G$86/PPA_fec!G$86)</f>
        <v>0.75849841896575709</v>
      </c>
      <c r="H159" s="337">
        <f>IF(H$86=0,0,H$86/PPA_fec!H$86)</f>
        <v>0.75849841896575709</v>
      </c>
      <c r="I159" s="337">
        <f>IF(I$86=0,0,I$86/PPA_fec!I$86)</f>
        <v>0.75849841896575709</v>
      </c>
      <c r="J159" s="337">
        <f>IF(J$86=0,0,J$86/PPA_fec!J$86)</f>
        <v>0.7584984189657572</v>
      </c>
      <c r="K159" s="337">
        <f>IF(K$86=0,0,K$86/PPA_fec!K$86)</f>
        <v>0.75849841896575709</v>
      </c>
      <c r="L159" s="337">
        <f>IF(L$86=0,0,L$86/PPA_fec!L$86)</f>
        <v>0.75849841896575709</v>
      </c>
      <c r="M159" s="337">
        <f>IF(M$86=0,0,M$86/PPA_fec!M$86)</f>
        <v>0.75849841896575709</v>
      </c>
      <c r="N159" s="337">
        <f>IF(N$86=0,0,N$86/PPA_fec!N$86)</f>
        <v>0.7584984189657572</v>
      </c>
      <c r="O159" s="337">
        <f>IF(O$86=0,0,O$86/PPA_fec!O$86)</f>
        <v>0.75849841896575709</v>
      </c>
      <c r="P159" s="337">
        <f>IF(P$86=0,0,P$86/PPA_fec!P$86)</f>
        <v>0.75849841896575709</v>
      </c>
      <c r="Q159" s="337">
        <f>IF(Q$86=0,0,Q$86/PPA_fec!Q$86)</f>
        <v>0.75849841896575709</v>
      </c>
      <c r="R159" s="337">
        <f>IF(R$86=0,0,R$86/PPA_fec!R$86)</f>
        <v>0.75849841896575698</v>
      </c>
      <c r="S159" s="337">
        <f>IF(S$86=0,0,S$86/PPA_fec!S$86)</f>
        <v>0.75849841896575709</v>
      </c>
      <c r="T159" s="337">
        <f>IF(T$86=0,0,T$86/PPA_fec!T$86)</f>
        <v>0.75849841896575709</v>
      </c>
      <c r="U159" s="337">
        <f>IF(U$86=0,0,U$86/PPA_fec!U$86)</f>
        <v>0.75849841896575709</v>
      </c>
      <c r="V159" s="337">
        <f>IF(V$86=0,0,V$86/PPA_fec!V$86)</f>
        <v>0.7584984189657572</v>
      </c>
      <c r="W159" s="337">
        <f>IF(W$86=0,0,W$86/PPA_fec!W$86)</f>
        <v>0.75849841896575709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0.645006957459763</v>
      </c>
      <c r="C160" s="337">
        <f>IF(C$87=0,0,C$87/PPA_fec!C$87)</f>
        <v>0.645006957459763</v>
      </c>
      <c r="D160" s="337">
        <f>IF(D$87=0,0,D$87/PPA_fec!D$87)</f>
        <v>0.64500695745976311</v>
      </c>
      <c r="E160" s="337">
        <f>IF(E$87=0,0,E$87/PPA_fec!E$87)</f>
        <v>0.64500695745976311</v>
      </c>
      <c r="F160" s="337">
        <f>IF(F$87=0,0,F$87/PPA_fec!F$87)</f>
        <v>0.64500695745976278</v>
      </c>
      <c r="G160" s="337">
        <f>IF(G$87=0,0,G$87/PPA_fec!G$87)</f>
        <v>0.64500695745976278</v>
      </c>
      <c r="H160" s="337">
        <f>IF(H$87=0,0,H$87/PPA_fec!H$87)</f>
        <v>0.645006957459763</v>
      </c>
      <c r="I160" s="337">
        <f>IF(I$87=0,0,I$87/PPA_fec!I$87)</f>
        <v>0.645006957459763</v>
      </c>
      <c r="J160" s="337">
        <f>IF(J$87=0,0,J$87/PPA_fec!J$87)</f>
        <v>0.64500695745976322</v>
      </c>
      <c r="K160" s="337">
        <f>IF(K$87=0,0,K$87/PPA_fec!K$87)</f>
        <v>0.64500695745976289</v>
      </c>
      <c r="L160" s="337">
        <f>IF(L$87=0,0,L$87/PPA_fec!L$87)</f>
        <v>0.64500695745976289</v>
      </c>
      <c r="M160" s="337">
        <f>IF(M$87=0,0,M$87/PPA_fec!M$87)</f>
        <v>0.645006957459763</v>
      </c>
      <c r="N160" s="337">
        <f>IF(N$87=0,0,N$87/PPA_fec!N$87)</f>
        <v>0.64500695745976289</v>
      </c>
      <c r="O160" s="337">
        <f>IF(O$87=0,0,O$87/PPA_fec!O$87)</f>
        <v>0.64500695745976311</v>
      </c>
      <c r="P160" s="337">
        <f>IF(P$87=0,0,P$87/PPA_fec!P$87)</f>
        <v>0.64500695745976289</v>
      </c>
      <c r="Q160" s="337">
        <f>IF(Q$87=0,0,Q$87/PPA_fec!Q$87)</f>
        <v>0.64500695745976311</v>
      </c>
      <c r="R160" s="337">
        <f>IF(R$87=0,0,R$87/PPA_fec!R$87)</f>
        <v>0.64500695745976322</v>
      </c>
      <c r="S160" s="337">
        <f>IF(S$87=0,0,S$87/PPA_fec!S$87)</f>
        <v>0.64500695745976289</v>
      </c>
      <c r="T160" s="337">
        <f>IF(T$87=0,0,T$87/PPA_fec!T$87)</f>
        <v>0.64500695745976311</v>
      </c>
      <c r="U160" s="337">
        <f>IF(U$87=0,0,U$87/PPA_fec!U$87)</f>
        <v>0.64500695745976311</v>
      </c>
      <c r="V160" s="337">
        <f>IF(V$87=0,0,V$87/PPA_fec!V$87)</f>
        <v>0.64500695745976311</v>
      </c>
      <c r="W160" s="337">
        <f>IF(W$87=0,0,W$87/PPA_fec!W$87)</f>
        <v>0.64500695745976289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0.98294556414205458</v>
      </c>
      <c r="C161" s="338">
        <f>IF(C$88=0,0,C$88/PPA_fec!C$88)</f>
        <v>0.99318671354869914</v>
      </c>
      <c r="D161" s="338">
        <f>IF(D$88=0,0,D$88/PPA_fec!D$88)</f>
        <v>1.0184151564446915</v>
      </c>
      <c r="E161" s="338">
        <f>IF(E$88=0,0,E$88/PPA_fec!E$88)</f>
        <v>0.98502523141211051</v>
      </c>
      <c r="F161" s="338">
        <f>IF(F$88=0,0,F$88/PPA_fec!F$88)</f>
        <v>1.0496421985652611</v>
      </c>
      <c r="G161" s="338">
        <f>IF(G$88=0,0,G$88/PPA_fec!G$88)</f>
        <v>1.0854395827919383</v>
      </c>
      <c r="H161" s="338">
        <f>IF(H$88=0,0,H$88/PPA_fec!H$88)</f>
        <v>1.1959751772872431</v>
      </c>
      <c r="I161" s="338">
        <f>IF(I$88=0,0,I$88/PPA_fec!I$88)</f>
        <v>1.2230748742760991</v>
      </c>
      <c r="J161" s="338">
        <f>IF(J$88=0,0,J$88/PPA_fec!J$88)</f>
        <v>1.2320363872417699</v>
      </c>
      <c r="K161" s="338">
        <f>IF(K$88=0,0,K$88/PPA_fec!K$88)</f>
        <v>1.1719570342826144</v>
      </c>
      <c r="L161" s="338">
        <f>IF(L$88=0,0,L$88/PPA_fec!L$88)</f>
        <v>1.1820456703543458</v>
      </c>
      <c r="M161" s="338">
        <f>IF(M$88=0,0,M$88/PPA_fec!M$88)</f>
        <v>1.186389220932226</v>
      </c>
      <c r="N161" s="338">
        <f>IF(N$88=0,0,N$88/PPA_fec!N$88)</f>
        <v>1.2324835304097439</v>
      </c>
      <c r="O161" s="338">
        <f>IF(O$88=0,0,O$88/PPA_fec!O$88)</f>
        <v>1.2354238648705094</v>
      </c>
      <c r="P161" s="338">
        <f>IF(P$88=0,0,P$88/PPA_fec!P$88)</f>
        <v>1.2873299211486953</v>
      </c>
      <c r="Q161" s="338">
        <f>IF(Q$88=0,0,Q$88/PPA_fec!Q$88)</f>
        <v>1.2977086355285128</v>
      </c>
      <c r="R161" s="338">
        <f>IF(R$88=0,0,R$88/PPA_fec!R$88)</f>
        <v>1.3114524259984406</v>
      </c>
      <c r="S161" s="338">
        <f>IF(S$88=0,0,S$88/PPA_fec!S$88)</f>
        <v>1.3294158516700403</v>
      </c>
      <c r="T161" s="338">
        <f>IF(T$88=0,0,T$88/PPA_fec!T$88)</f>
        <v>1.3344097732968128</v>
      </c>
      <c r="U161" s="338">
        <f>IF(U$88=0,0,U$88/PPA_fec!U$88)</f>
        <v>1.2894651765770933</v>
      </c>
      <c r="V161" s="338">
        <f>IF(V$88=0,0,V$88/PPA_fec!V$88)</f>
        <v>1.2911432008580324</v>
      </c>
      <c r="W161" s="338">
        <f>IF(W$88=0,0,W$88/PPA_fec!W$88)</f>
        <v>1.3145824832620345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0.71948250000000014</v>
      </c>
      <c r="C162" s="339">
        <f>IF(C$94=0,0,C$94/PPA_fec!C$94)</f>
        <v>0.71948249999999991</v>
      </c>
      <c r="D162" s="339">
        <f>IF(D$94=0,0,D$94/PPA_fec!D$94)</f>
        <v>0.71948250000000025</v>
      </c>
      <c r="E162" s="339">
        <f>IF(E$94=0,0,E$94/PPA_fec!E$94)</f>
        <v>0.71948250000000025</v>
      </c>
      <c r="F162" s="339">
        <f>IF(F$94=0,0,F$94/PPA_fec!F$94)</f>
        <v>0.71948249999999991</v>
      </c>
      <c r="G162" s="339">
        <f>IF(G$94=0,0,G$94/PPA_fec!G$94)</f>
        <v>0.71948250000000025</v>
      </c>
      <c r="H162" s="339">
        <f>IF(H$94=0,0,H$94/PPA_fec!H$94)</f>
        <v>0.71948250000000014</v>
      </c>
      <c r="I162" s="339">
        <f>IF(I$94=0,0,I$94/PPA_fec!I$94)</f>
        <v>0.71948249999999969</v>
      </c>
      <c r="J162" s="339">
        <f>IF(J$94=0,0,J$94/PPA_fec!J$94)</f>
        <v>0.71948250000000014</v>
      </c>
      <c r="K162" s="339">
        <f>IF(K$94=0,0,K$94/PPA_fec!K$94)</f>
        <v>0.71948249999999991</v>
      </c>
      <c r="L162" s="339">
        <f>IF(L$94=0,0,L$94/PPA_fec!L$94)</f>
        <v>0.71948249999999991</v>
      </c>
      <c r="M162" s="339">
        <f>IF(M$94=0,0,M$94/PPA_fec!M$94)</f>
        <v>0.71948250000000002</v>
      </c>
      <c r="N162" s="339">
        <f>IF(N$94=0,0,N$94/PPA_fec!N$94)</f>
        <v>0.71948250000000014</v>
      </c>
      <c r="O162" s="339">
        <f>IF(O$94=0,0,O$94/PPA_fec!O$94)</f>
        <v>0.71948249999999991</v>
      </c>
      <c r="P162" s="339">
        <f>IF(P$94=0,0,P$94/PPA_fec!P$94)</f>
        <v>0.7194824999999998</v>
      </c>
      <c r="Q162" s="339">
        <f>IF(Q$94=0,0,Q$94/PPA_fec!Q$94)</f>
        <v>0.71948249999999991</v>
      </c>
      <c r="R162" s="339">
        <f>IF(R$94=0,0,R$94/PPA_fec!R$94)</f>
        <v>0.71948250000000014</v>
      </c>
      <c r="S162" s="339">
        <f>IF(S$94=0,0,S$94/PPA_fec!S$94)</f>
        <v>0.71948250000000014</v>
      </c>
      <c r="T162" s="339">
        <f>IF(T$94=0,0,T$94/PPA_fec!T$94)</f>
        <v>0.71948250000000014</v>
      </c>
      <c r="U162" s="339">
        <f>IF(U$94=0,0,U$94/PPA_fec!U$94)</f>
        <v>0.71948250000000002</v>
      </c>
      <c r="V162" s="339">
        <f>IF(V$94=0,0,V$94/PPA_fec!V$94)</f>
        <v>0.71948250000000002</v>
      </c>
      <c r="W162" s="339">
        <f>IF(W$94=0,0,W$94/PPA_fec!W$94)</f>
        <v>0.71948250000000002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EE: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19.138509882843859</v>
      </c>
      <c r="C5" s="225">
        <v>14.52035595322063</v>
      </c>
      <c r="D5" s="225">
        <v>16.00396433959067</v>
      </c>
      <c r="E5" s="225">
        <v>38.7531419174394</v>
      </c>
      <c r="F5" s="225">
        <v>22.57447612638677</v>
      </c>
      <c r="G5" s="225">
        <v>18.611728900578449</v>
      </c>
      <c r="H5" s="225">
        <v>27.432284374821819</v>
      </c>
      <c r="I5" s="225">
        <v>34.436460829789702</v>
      </c>
      <c r="J5" s="225">
        <v>35.707745581463257</v>
      </c>
      <c r="K5" s="225">
        <v>41.038772255126091</v>
      </c>
      <c r="L5" s="225">
        <v>52.876727582359123</v>
      </c>
      <c r="M5" s="225">
        <v>51.83723927429007</v>
      </c>
      <c r="N5" s="225">
        <v>45.940690916162929</v>
      </c>
      <c r="O5" s="225">
        <v>45.398436867978553</v>
      </c>
      <c r="P5" s="225">
        <v>36.199596830155599</v>
      </c>
      <c r="Q5" s="225">
        <v>35.438591993278017</v>
      </c>
      <c r="R5" s="225">
        <v>39.656717908130659</v>
      </c>
      <c r="S5" s="225">
        <v>35.086740609266847</v>
      </c>
      <c r="T5" s="225">
        <v>44.191709141005482</v>
      </c>
      <c r="U5" s="225">
        <v>44.762105988389862</v>
      </c>
      <c r="V5" s="225">
        <v>47.339328929219867</v>
      </c>
      <c r="W5" s="225">
        <v>43.018943411164798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0.64111196778184043</v>
      </c>
      <c r="C10" s="262">
        <v>0.5117662231522021</v>
      </c>
      <c r="D10" s="262">
        <v>0.50619115419389649</v>
      </c>
      <c r="E10" s="262">
        <v>0.67889044965015177</v>
      </c>
      <c r="F10" s="262">
        <v>0.38014104480619842</v>
      </c>
      <c r="G10" s="262">
        <v>0.28778451013479589</v>
      </c>
      <c r="H10" s="262">
        <v>0.24292708515501879</v>
      </c>
      <c r="I10" s="262">
        <v>0.27197605696381411</v>
      </c>
      <c r="J10" s="262">
        <v>0.27231690893361349</v>
      </c>
      <c r="K10" s="262">
        <v>0.50170499209029951</v>
      </c>
      <c r="L10" s="262">
        <v>0.67089088749614689</v>
      </c>
      <c r="M10" s="262">
        <v>0.62203945947232475</v>
      </c>
      <c r="N10" s="262">
        <v>0.45760725419531001</v>
      </c>
      <c r="O10" s="262">
        <v>0.42983574688285248</v>
      </c>
      <c r="P10" s="262">
        <v>0.28647592853773413</v>
      </c>
      <c r="Q10" s="262">
        <v>0.28708924105818479</v>
      </c>
      <c r="R10" s="262">
        <v>0.2401949426643285</v>
      </c>
      <c r="S10" s="262">
        <v>0.18161549870945359</v>
      </c>
      <c r="T10" s="262">
        <v>0.30212623817449891</v>
      </c>
      <c r="U10" s="262">
        <v>0.4439681452929104</v>
      </c>
      <c r="V10" s="262">
        <v>0.46626750352319041</v>
      </c>
      <c r="W10" s="262">
        <v>0.37152301493687662</v>
      </c>
      <c r="DA10" s="68" t="s">
        <v>2032</v>
      </c>
    </row>
    <row r="11" spans="1:105" ht="12" customHeight="1" x14ac:dyDescent="0.25">
      <c r="A11" s="37" t="s">
        <v>160</v>
      </c>
      <c r="B11" s="228">
        <v>5.8437122799417283E-2</v>
      </c>
      <c r="C11" s="228">
        <v>4.6307350012657462E-2</v>
      </c>
      <c r="D11" s="228">
        <v>0</v>
      </c>
      <c r="E11" s="228">
        <v>0.17628252728792629</v>
      </c>
      <c r="F11" s="228">
        <v>2.5902480390880889E-2</v>
      </c>
      <c r="G11" s="228">
        <v>4.6214791406268392E-2</v>
      </c>
      <c r="H11" s="228">
        <v>1.6773770767299981E-2</v>
      </c>
      <c r="I11" s="228">
        <v>1.7298098611673439E-2</v>
      </c>
      <c r="J11" s="228">
        <v>1.768208536308747E-2</v>
      </c>
      <c r="K11" s="228">
        <v>2.9380751396959622E-2</v>
      </c>
      <c r="L11" s="228">
        <v>2.9726384962491789E-2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6.4052513335171278E-3</v>
      </c>
      <c r="V11" s="228">
        <v>4.1203910899183229E-3</v>
      </c>
      <c r="W11" s="228">
        <v>4.0731383493895611E-3</v>
      </c>
      <c r="DA11" s="69" t="s">
        <v>2033</v>
      </c>
    </row>
    <row r="12" spans="1:105" ht="12" customHeight="1" x14ac:dyDescent="0.25">
      <c r="A12" s="37" t="s">
        <v>162</v>
      </c>
      <c r="B12" s="228">
        <v>0.58267484498242317</v>
      </c>
      <c r="C12" s="228">
        <v>0.46545887313954459</v>
      </c>
      <c r="D12" s="228">
        <v>0.50619115419389649</v>
      </c>
      <c r="E12" s="228">
        <v>0.5026079223622254</v>
      </c>
      <c r="F12" s="228">
        <v>0.35423856441531748</v>
      </c>
      <c r="G12" s="228">
        <v>0.24156971872852759</v>
      </c>
      <c r="H12" s="228">
        <v>0.2261533143877188</v>
      </c>
      <c r="I12" s="228">
        <v>0.25467795835214069</v>
      </c>
      <c r="J12" s="228">
        <v>0.25463482357052603</v>
      </c>
      <c r="K12" s="228">
        <v>0.47232424069333989</v>
      </c>
      <c r="L12" s="228">
        <v>0.64116450253365509</v>
      </c>
      <c r="M12" s="228">
        <v>0.62203945947232475</v>
      </c>
      <c r="N12" s="228">
        <v>0.45760725419531001</v>
      </c>
      <c r="O12" s="228">
        <v>0.42983574688285248</v>
      </c>
      <c r="P12" s="228">
        <v>0.28647592853773413</v>
      </c>
      <c r="Q12" s="228">
        <v>0.28708924105818479</v>
      </c>
      <c r="R12" s="228">
        <v>0.2401949426643285</v>
      </c>
      <c r="S12" s="228">
        <v>0.18161549870945359</v>
      </c>
      <c r="T12" s="228">
        <v>0.30212623817449891</v>
      </c>
      <c r="U12" s="228">
        <v>0.4375628939593933</v>
      </c>
      <c r="V12" s="228">
        <v>0.46214711243327211</v>
      </c>
      <c r="W12" s="228">
        <v>0.36744987658748701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18.49739791506201</v>
      </c>
      <c r="C17" s="296">
        <f t="shared" si="0"/>
        <v>14.008589730068429</v>
      </c>
      <c r="D17" s="296">
        <f t="shared" si="0"/>
        <v>15.49777318539677</v>
      </c>
      <c r="E17" s="296">
        <f t="shared" si="0"/>
        <v>38.074251467789253</v>
      </c>
      <c r="F17" s="296">
        <f t="shared" si="0"/>
        <v>22.194335081580569</v>
      </c>
      <c r="G17" s="296">
        <f t="shared" si="0"/>
        <v>18.323944390443661</v>
      </c>
      <c r="H17" s="296">
        <f t="shared" si="0"/>
        <v>27.189357289666798</v>
      </c>
      <c r="I17" s="296">
        <f t="shared" si="0"/>
        <v>34.16448477282588</v>
      </c>
      <c r="J17" s="296">
        <f t="shared" si="0"/>
        <v>35.435428672529653</v>
      </c>
      <c r="K17" s="296">
        <f t="shared" si="0"/>
        <v>40.537067263035787</v>
      </c>
      <c r="L17" s="296">
        <f t="shared" si="0"/>
        <v>52.205836694862967</v>
      </c>
      <c r="M17" s="296">
        <f t="shared" si="0"/>
        <v>51.215199814817737</v>
      </c>
      <c r="N17" s="296">
        <f t="shared" si="0"/>
        <v>45.483083661967619</v>
      </c>
      <c r="O17" s="296">
        <f t="shared" si="0"/>
        <v>44.968601121095702</v>
      </c>
      <c r="P17" s="296">
        <f t="shared" si="0"/>
        <v>35.913120901617873</v>
      </c>
      <c r="Q17" s="296">
        <f t="shared" si="0"/>
        <v>35.151502752219827</v>
      </c>
      <c r="R17" s="296">
        <f t="shared" si="0"/>
        <v>39.416522965466328</v>
      </c>
      <c r="S17" s="296">
        <f t="shared" si="0"/>
        <v>34.905125110557393</v>
      </c>
      <c r="T17" s="296">
        <f t="shared" si="0"/>
        <v>43.889582902830981</v>
      </c>
      <c r="U17" s="296">
        <f t="shared" si="0"/>
        <v>44.318137843096949</v>
      </c>
      <c r="V17" s="296">
        <f t="shared" si="0"/>
        <v>46.873061425696683</v>
      </c>
      <c r="W17" s="296">
        <f t="shared" si="0"/>
        <v>42.647420396227922</v>
      </c>
      <c r="DA17" s="70"/>
    </row>
    <row r="18" spans="1:105" ht="12" customHeight="1" x14ac:dyDescent="0.25">
      <c r="A18" s="60" t="s">
        <v>1858</v>
      </c>
      <c r="B18" s="331">
        <v>18.49739791506201</v>
      </c>
      <c r="C18" s="331">
        <v>14.008589730068429</v>
      </c>
      <c r="D18" s="331">
        <v>15.49777318539677</v>
      </c>
      <c r="E18" s="331">
        <v>38.074251467789253</v>
      </c>
      <c r="F18" s="331">
        <v>22.194335081580569</v>
      </c>
      <c r="G18" s="331">
        <v>18.323944390443661</v>
      </c>
      <c r="H18" s="331">
        <v>27.189357289666798</v>
      </c>
      <c r="I18" s="331">
        <v>34.16448477282588</v>
      </c>
      <c r="J18" s="331">
        <v>35.435428672529653</v>
      </c>
      <c r="K18" s="331">
        <v>40.537067263035787</v>
      </c>
      <c r="L18" s="331">
        <v>52.205836694862967</v>
      </c>
      <c r="M18" s="331">
        <v>51.215199814817737</v>
      </c>
      <c r="N18" s="331">
        <v>45.483083661967619</v>
      </c>
      <c r="O18" s="331">
        <v>44.968601121095702</v>
      </c>
      <c r="P18" s="331">
        <v>35.913120901617873</v>
      </c>
      <c r="Q18" s="331">
        <v>35.151502752219827</v>
      </c>
      <c r="R18" s="331">
        <v>39.416522965466328</v>
      </c>
      <c r="S18" s="331">
        <v>34.905125110557393</v>
      </c>
      <c r="T18" s="331">
        <v>43.889582902830981</v>
      </c>
      <c r="U18" s="331">
        <v>44.318137843096949</v>
      </c>
      <c r="V18" s="331">
        <v>46.873061425696683</v>
      </c>
      <c r="W18" s="331">
        <v>42.647420396227922</v>
      </c>
      <c r="DA18" s="72" t="s">
        <v>2039</v>
      </c>
    </row>
    <row r="19" spans="1:105" ht="12" customHeight="1" x14ac:dyDescent="0.25">
      <c r="A19" s="64" t="s">
        <v>30</v>
      </c>
      <c r="B19" s="231">
        <v>1.0531260526001991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1.655923343595407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6.1935996072930398E-2</v>
      </c>
      <c r="V21" s="231">
        <v>8.6092871304431676E-2</v>
      </c>
      <c r="W21" s="231">
        <v>6.5313159987309521E-2</v>
      </c>
      <c r="DA21" s="73" t="s">
        <v>2042</v>
      </c>
    </row>
    <row r="22" spans="1:105" ht="12" customHeight="1" x14ac:dyDescent="0.25">
      <c r="A22" s="64" t="s">
        <v>160</v>
      </c>
      <c r="B22" s="231">
        <v>1.4417609449330819</v>
      </c>
      <c r="C22" s="231">
        <v>1.267572259494488</v>
      </c>
      <c r="D22" s="231">
        <v>0</v>
      </c>
      <c r="E22" s="231">
        <v>7.7768824827758918</v>
      </c>
      <c r="F22" s="231">
        <v>1.5123027020993409</v>
      </c>
      <c r="G22" s="231">
        <v>2.9426089241139621</v>
      </c>
      <c r="H22" s="231">
        <v>1.8773865672329519</v>
      </c>
      <c r="I22" s="231">
        <v>2.17291416463173</v>
      </c>
      <c r="J22" s="231">
        <v>2.3008937532337179</v>
      </c>
      <c r="K22" s="231">
        <v>2.373923948125118</v>
      </c>
      <c r="L22" s="231">
        <v>2.3131791291313211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0.63849647525957387</v>
      </c>
      <c r="V22" s="231">
        <v>0.41345495214469391</v>
      </c>
      <c r="W22" s="231">
        <v>0.46684271770140301</v>
      </c>
      <c r="DA22" s="73" t="s">
        <v>2043</v>
      </c>
    </row>
    <row r="23" spans="1:105" ht="12" customHeight="1" x14ac:dyDescent="0.25">
      <c r="A23" s="64" t="s">
        <v>70</v>
      </c>
      <c r="B23" s="231">
        <v>1.626754637156691</v>
      </c>
      <c r="C23" s="231">
        <v>0</v>
      </c>
      <c r="D23" s="231">
        <v>1.4911416978625489</v>
      </c>
      <c r="E23" s="231">
        <v>3.2647778057366712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4.8595329229755997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14.375756280372039</v>
      </c>
      <c r="C25" s="231">
        <v>12.74101747057394</v>
      </c>
      <c r="D25" s="231">
        <v>14.00663148753422</v>
      </c>
      <c r="E25" s="231">
        <v>22.17305825630109</v>
      </c>
      <c r="F25" s="231">
        <v>20.682032379481232</v>
      </c>
      <c r="G25" s="231">
        <v>15.38133546632969</v>
      </c>
      <c r="H25" s="231">
        <v>25.311970722433841</v>
      </c>
      <c r="I25" s="231">
        <v>31.991570608194149</v>
      </c>
      <c r="J25" s="231">
        <v>33.13453491929593</v>
      </c>
      <c r="K25" s="231">
        <v>38.163143314910677</v>
      </c>
      <c r="L25" s="231">
        <v>49.892657565731653</v>
      </c>
      <c r="M25" s="231">
        <v>49.55927647122234</v>
      </c>
      <c r="N25" s="231">
        <v>45.483083661967619</v>
      </c>
      <c r="O25" s="231">
        <v>44.968601121095702</v>
      </c>
      <c r="P25" s="231">
        <v>35.913120901617873</v>
      </c>
      <c r="Q25" s="231">
        <v>35.151502752219827</v>
      </c>
      <c r="R25" s="231">
        <v>39.416522965466328</v>
      </c>
      <c r="S25" s="231">
        <v>34.905125110557393</v>
      </c>
      <c r="T25" s="231">
        <v>43.889582902830981</v>
      </c>
      <c r="U25" s="231">
        <v>43.617705371764437</v>
      </c>
      <c r="V25" s="231">
        <v>46.373513602247549</v>
      </c>
      <c r="W25" s="231">
        <v>42.115264518539213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16.879027078917549</v>
      </c>
      <c r="C32" s="225">
        <v>17.30659630376946</v>
      </c>
      <c r="D32" s="225">
        <v>16.84969249613491</v>
      </c>
      <c r="E32" s="225">
        <v>34.055743542360332</v>
      </c>
      <c r="F32" s="225">
        <v>22.190612066797371</v>
      </c>
      <c r="G32" s="225">
        <v>19.569122720650771</v>
      </c>
      <c r="H32" s="225">
        <v>17.505329614885479</v>
      </c>
      <c r="I32" s="225">
        <v>14.40120815206004</v>
      </c>
      <c r="J32" s="225">
        <v>12.13738645015523</v>
      </c>
      <c r="K32" s="225">
        <v>11.546035816685979</v>
      </c>
      <c r="L32" s="225">
        <v>16.56384277371232</v>
      </c>
      <c r="M32" s="225">
        <v>15.782961631180189</v>
      </c>
      <c r="N32" s="225">
        <v>15.263164437520301</v>
      </c>
      <c r="O32" s="225">
        <v>14.75738094532529</v>
      </c>
      <c r="P32" s="225">
        <v>12.922798225255351</v>
      </c>
      <c r="Q32" s="225">
        <v>12.34448987027119</v>
      </c>
      <c r="R32" s="225">
        <v>14.85381881719317</v>
      </c>
      <c r="S32" s="225">
        <v>15.24499130840379</v>
      </c>
      <c r="T32" s="225">
        <v>17.91009834021094</v>
      </c>
      <c r="U32" s="225">
        <v>17.418400789327031</v>
      </c>
      <c r="V32" s="225">
        <v>15.82688432104478</v>
      </c>
      <c r="W32" s="225">
        <v>13.659415207299819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0.43594999900097953</v>
      </c>
      <c r="C37" s="262">
        <v>0.47048874389593631</v>
      </c>
      <c r="D37" s="262">
        <v>0.41072407078582368</v>
      </c>
      <c r="E37" s="262">
        <v>0.45825320025653299</v>
      </c>
      <c r="F37" s="262">
        <v>0.28697835201920491</v>
      </c>
      <c r="G37" s="262">
        <v>0.23230776904484499</v>
      </c>
      <c r="H37" s="262">
        <v>0.1188282061626308</v>
      </c>
      <c r="I37" s="262">
        <v>8.7166262532688998E-2</v>
      </c>
      <c r="J37" s="262">
        <v>7.093276863951084E-2</v>
      </c>
      <c r="K37" s="262">
        <v>0.10828469624962959</v>
      </c>
      <c r="L37" s="262">
        <v>0.16124115963810329</v>
      </c>
      <c r="M37" s="262">
        <v>0.14528528433511931</v>
      </c>
      <c r="N37" s="262">
        <v>0.11657041104887229</v>
      </c>
      <c r="O37" s="262">
        <v>0.1071195818582459</v>
      </c>
      <c r="P37" s="262">
        <v>7.8375427807755638E-2</v>
      </c>
      <c r="Q37" s="262">
        <v>7.6642862357167038E-2</v>
      </c>
      <c r="R37" s="262">
        <v>6.8918259185797914E-2</v>
      </c>
      <c r="S37" s="262">
        <v>6.0436057854262898E-2</v>
      </c>
      <c r="T37" s="262">
        <v>9.3815464390294229E-2</v>
      </c>
      <c r="U37" s="262">
        <v>0.1324627001013032</v>
      </c>
      <c r="V37" s="262">
        <v>0.1195213396585801</v>
      </c>
      <c r="W37" s="262">
        <v>9.042134125989687E-2</v>
      </c>
      <c r="DA37" s="68" t="s">
        <v>2057</v>
      </c>
    </row>
    <row r="38" spans="1:105" ht="12" customHeight="1" x14ac:dyDescent="0.25">
      <c r="A38" s="37" t="s">
        <v>160</v>
      </c>
      <c r="B38" s="228">
        <v>3.9736683927720749E-2</v>
      </c>
      <c r="C38" s="228">
        <v>4.2572342516878213E-2</v>
      </c>
      <c r="D38" s="228">
        <v>0</v>
      </c>
      <c r="E38" s="228">
        <v>0.11899126334835131</v>
      </c>
      <c r="F38" s="228">
        <v>1.9554455477372751E-2</v>
      </c>
      <c r="G38" s="228">
        <v>3.7305882388994467E-2</v>
      </c>
      <c r="H38" s="228">
        <v>8.2049191410233889E-3</v>
      </c>
      <c r="I38" s="228">
        <v>5.5439093489839117E-3</v>
      </c>
      <c r="J38" s="228">
        <v>4.6058075315100174E-3</v>
      </c>
      <c r="K38" s="228">
        <v>6.3413475862584816E-3</v>
      </c>
      <c r="L38" s="228">
        <v>7.1444058527749491E-3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0</v>
      </c>
      <c r="T38" s="228">
        <v>0</v>
      </c>
      <c r="U38" s="228">
        <v>1.9110760433169759E-3</v>
      </c>
      <c r="V38" s="228">
        <v>1.0562062748596011E-3</v>
      </c>
      <c r="W38" s="228">
        <v>9.9132117764360369E-4</v>
      </c>
      <c r="DA38" s="69" t="s">
        <v>2058</v>
      </c>
    </row>
    <row r="39" spans="1:105" ht="12" customHeight="1" x14ac:dyDescent="0.25">
      <c r="A39" s="37" t="s">
        <v>162</v>
      </c>
      <c r="B39" s="228">
        <v>0.39621331507325869</v>
      </c>
      <c r="C39" s="228">
        <v>0.42791640137905812</v>
      </c>
      <c r="D39" s="228">
        <v>0.41072407078582368</v>
      </c>
      <c r="E39" s="228">
        <v>0.33926193690818168</v>
      </c>
      <c r="F39" s="228">
        <v>0.26742389654183207</v>
      </c>
      <c r="G39" s="228">
        <v>0.19500188665585061</v>
      </c>
      <c r="H39" s="228">
        <v>0.1106232870216074</v>
      </c>
      <c r="I39" s="228">
        <v>8.1622353183705088E-2</v>
      </c>
      <c r="J39" s="228">
        <v>6.632696110800082E-2</v>
      </c>
      <c r="K39" s="228">
        <v>0.1019433486633711</v>
      </c>
      <c r="L39" s="228">
        <v>0.15409675378532839</v>
      </c>
      <c r="M39" s="228">
        <v>0.14528528433511931</v>
      </c>
      <c r="N39" s="228">
        <v>0.11657041104887229</v>
      </c>
      <c r="O39" s="228">
        <v>0.1071195818582459</v>
      </c>
      <c r="P39" s="228">
        <v>7.8375427807755638E-2</v>
      </c>
      <c r="Q39" s="228">
        <v>7.6642862357167038E-2</v>
      </c>
      <c r="R39" s="228">
        <v>6.8918259185797914E-2</v>
      </c>
      <c r="S39" s="228">
        <v>6.0436057854262898E-2</v>
      </c>
      <c r="T39" s="228">
        <v>9.3815464390294229E-2</v>
      </c>
      <c r="U39" s="228">
        <v>0.1305516240579862</v>
      </c>
      <c r="V39" s="228">
        <v>0.1184651333837205</v>
      </c>
      <c r="W39" s="228">
        <v>8.9430020082253273E-2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0.47661092985265441</v>
      </c>
      <c r="C43" s="263">
        <f t="shared" si="1"/>
        <v>0.48800311767749349</v>
      </c>
      <c r="D43" s="263">
        <f t="shared" si="1"/>
        <v>0.47649183841591558</v>
      </c>
      <c r="E43" s="263">
        <f t="shared" si="1"/>
        <v>0.97384029977112452</v>
      </c>
      <c r="F43" s="263">
        <f t="shared" si="1"/>
        <v>0.63488793376168606</v>
      </c>
      <c r="G43" s="263">
        <f t="shared" si="1"/>
        <v>0.56048738990162128</v>
      </c>
      <c r="H43" s="263">
        <f t="shared" si="1"/>
        <v>0.50395656257167687</v>
      </c>
      <c r="I43" s="263">
        <f t="shared" si="1"/>
        <v>0.41489976491383651</v>
      </c>
      <c r="J43" s="263">
        <f t="shared" si="1"/>
        <v>0.349752280623644</v>
      </c>
      <c r="K43" s="263">
        <f t="shared" si="1"/>
        <v>0.33152901798366252</v>
      </c>
      <c r="L43" s="263">
        <f t="shared" si="1"/>
        <v>0.47543772794418021</v>
      </c>
      <c r="M43" s="263">
        <f t="shared" si="1"/>
        <v>0.453265981067973</v>
      </c>
      <c r="N43" s="263">
        <f t="shared" si="1"/>
        <v>0.4390317109122151</v>
      </c>
      <c r="O43" s="263">
        <f t="shared" si="1"/>
        <v>0.42464525691208838</v>
      </c>
      <c r="P43" s="263">
        <f t="shared" si="1"/>
        <v>0.37230211007094488</v>
      </c>
      <c r="Q43" s="263">
        <f t="shared" si="1"/>
        <v>0.35558976834533418</v>
      </c>
      <c r="R43" s="263">
        <f t="shared" si="1"/>
        <v>0.4285478422610835</v>
      </c>
      <c r="S43" s="263">
        <f t="shared" si="1"/>
        <v>0.4401320362478125</v>
      </c>
      <c r="T43" s="263">
        <f t="shared" si="1"/>
        <v>0.5164139964005986</v>
      </c>
      <c r="U43" s="263">
        <f t="shared" si="1"/>
        <v>0.50104168374567337</v>
      </c>
      <c r="V43" s="263">
        <f t="shared" si="1"/>
        <v>0.45528588351844063</v>
      </c>
      <c r="W43" s="263">
        <f t="shared" si="1"/>
        <v>0.39330417003014279</v>
      </c>
      <c r="DA43" s="70"/>
    </row>
    <row r="44" spans="1:105" ht="12" customHeight="1" x14ac:dyDescent="0.25">
      <c r="A44" s="60" t="s">
        <v>1886</v>
      </c>
      <c r="B44" s="264">
        <v>0.47661092985265441</v>
      </c>
      <c r="C44" s="264">
        <v>0.48800311767749349</v>
      </c>
      <c r="D44" s="264">
        <v>0.47649183841591558</v>
      </c>
      <c r="E44" s="264">
        <v>0.97384029977112452</v>
      </c>
      <c r="F44" s="264">
        <v>0.63488793376168606</v>
      </c>
      <c r="G44" s="264">
        <v>0.56048738990162128</v>
      </c>
      <c r="H44" s="264">
        <v>0.50395656257167687</v>
      </c>
      <c r="I44" s="264">
        <v>0.41489976491383651</v>
      </c>
      <c r="J44" s="264">
        <v>0.349752280623644</v>
      </c>
      <c r="K44" s="264">
        <v>0.33152901798366252</v>
      </c>
      <c r="L44" s="264">
        <v>0.47543772794418021</v>
      </c>
      <c r="M44" s="264">
        <v>0.453265981067973</v>
      </c>
      <c r="N44" s="264">
        <v>0.4390317109122151</v>
      </c>
      <c r="O44" s="264">
        <v>0.42464525691208838</v>
      </c>
      <c r="P44" s="264">
        <v>0.37230211007094488</v>
      </c>
      <c r="Q44" s="264">
        <v>0.35558976834533418</v>
      </c>
      <c r="R44" s="264">
        <v>0.4285478422610835</v>
      </c>
      <c r="S44" s="264">
        <v>0.4401320362478125</v>
      </c>
      <c r="T44" s="264">
        <v>0.5164139964005986</v>
      </c>
      <c r="U44" s="264">
        <v>0.50104168374567337</v>
      </c>
      <c r="V44" s="264">
        <v>0.45528588351844063</v>
      </c>
      <c r="W44" s="264">
        <v>0.39330417003014279</v>
      </c>
      <c r="DA44" s="72" t="s">
        <v>2063</v>
      </c>
    </row>
    <row r="45" spans="1:105" ht="12" customHeight="1" x14ac:dyDescent="0.25">
      <c r="A45" s="64" t="s">
        <v>30</v>
      </c>
      <c r="B45" s="231">
        <v>2.713524299399566E-2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1.465529221055527E-2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7.0022156316028815E-4</v>
      </c>
      <c r="V47" s="231">
        <v>8.3623445502087768E-4</v>
      </c>
      <c r="W47" s="231">
        <v>6.0233275406094088E-4</v>
      </c>
      <c r="DA47" s="73" t="s">
        <v>2066</v>
      </c>
    </row>
    <row r="48" spans="1:105" ht="12" customHeight="1" x14ac:dyDescent="0.25">
      <c r="A48" s="64" t="s">
        <v>160</v>
      </c>
      <c r="B48" s="231">
        <v>3.7148956179953271E-2</v>
      </c>
      <c r="C48" s="231">
        <v>4.4157136902016572E-2</v>
      </c>
      <c r="D48" s="231">
        <v>0</v>
      </c>
      <c r="E48" s="231">
        <v>0.19891242181657601</v>
      </c>
      <c r="F48" s="231">
        <v>4.3260711989290587E-2</v>
      </c>
      <c r="G48" s="231">
        <v>9.0007651204071365E-2</v>
      </c>
      <c r="H48" s="231">
        <v>3.4797486051666562E-2</v>
      </c>
      <c r="I48" s="231">
        <v>2.638826787754539E-2</v>
      </c>
      <c r="J48" s="231">
        <v>2.2710120007382439E-2</v>
      </c>
      <c r="K48" s="231">
        <v>1.9414938682736849E-2</v>
      </c>
      <c r="L48" s="231">
        <v>2.1066085692872528E-2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7.2185647818134744E-3</v>
      </c>
      <c r="V48" s="231">
        <v>4.0159570861542822E-3</v>
      </c>
      <c r="W48" s="231">
        <v>4.3053292769943616E-3</v>
      </c>
      <c r="DA48" s="73" t="s">
        <v>2067</v>
      </c>
    </row>
    <row r="49" spans="1:105" ht="12" customHeight="1" x14ac:dyDescent="0.25">
      <c r="A49" s="64" t="s">
        <v>70</v>
      </c>
      <c r="B49" s="231">
        <v>4.1915573412952031E-2</v>
      </c>
      <c r="C49" s="231">
        <v>0</v>
      </c>
      <c r="D49" s="231">
        <v>4.5846383248314762E-2</v>
      </c>
      <c r="E49" s="231">
        <v>8.350452272750411E-2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0.12429420976172879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0.37041115726575341</v>
      </c>
      <c r="C51" s="231">
        <v>0.44384598077547688</v>
      </c>
      <c r="D51" s="231">
        <v>0.43064545516760078</v>
      </c>
      <c r="E51" s="231">
        <v>0.56712914546531568</v>
      </c>
      <c r="F51" s="231">
        <v>0.59162722177239546</v>
      </c>
      <c r="G51" s="231">
        <v>0.47047973869754989</v>
      </c>
      <c r="H51" s="231">
        <v>0.46915907652001032</v>
      </c>
      <c r="I51" s="231">
        <v>0.38851149703629112</v>
      </c>
      <c r="J51" s="231">
        <v>0.32704216061626162</v>
      </c>
      <c r="K51" s="231">
        <v>0.31211407930092561</v>
      </c>
      <c r="L51" s="231">
        <v>0.45437164225130772</v>
      </c>
      <c r="M51" s="231">
        <v>0.43861068885741772</v>
      </c>
      <c r="N51" s="231">
        <v>0.4390317109122151</v>
      </c>
      <c r="O51" s="231">
        <v>0.42464525691208838</v>
      </c>
      <c r="P51" s="231">
        <v>0.37230211007094488</v>
      </c>
      <c r="Q51" s="231">
        <v>0.35558976834533418</v>
      </c>
      <c r="R51" s="231">
        <v>0.4285478422610835</v>
      </c>
      <c r="S51" s="231">
        <v>0.4401320362478125</v>
      </c>
      <c r="T51" s="231">
        <v>0.5164139964005986</v>
      </c>
      <c r="U51" s="231">
        <v>0.49312289740069959</v>
      </c>
      <c r="V51" s="231">
        <v>0.45043369197726552</v>
      </c>
      <c r="W51" s="231">
        <v>0.38839650799908748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14.29832789557963</v>
      </c>
      <c r="C56" s="263">
        <f t="shared" si="2"/>
        <v>14.640093530324799</v>
      </c>
      <c r="D56" s="263">
        <f t="shared" si="2"/>
        <v>14.294755152477469</v>
      </c>
      <c r="E56" s="263">
        <f t="shared" si="2"/>
        <v>29.215208993133739</v>
      </c>
      <c r="F56" s="263">
        <f t="shared" si="2"/>
        <v>19.046638012850579</v>
      </c>
      <c r="G56" s="263">
        <f t="shared" si="2"/>
        <v>16.81462169704864</v>
      </c>
      <c r="H56" s="263">
        <f t="shared" si="2"/>
        <v>15.118696877150301</v>
      </c>
      <c r="I56" s="263">
        <f t="shared" si="2"/>
        <v>12.44699294741509</v>
      </c>
      <c r="J56" s="263">
        <f t="shared" si="2"/>
        <v>10.49256841870932</v>
      </c>
      <c r="K56" s="263">
        <f t="shared" si="2"/>
        <v>9.9458705395098743</v>
      </c>
      <c r="L56" s="263">
        <f t="shared" si="2"/>
        <v>14.26313183832541</v>
      </c>
      <c r="M56" s="263">
        <f t="shared" si="2"/>
        <v>13.597979432039191</v>
      </c>
      <c r="N56" s="263">
        <f t="shared" si="2"/>
        <v>13.17095132736646</v>
      </c>
      <c r="O56" s="263">
        <f t="shared" si="2"/>
        <v>12.73935770736265</v>
      </c>
      <c r="P56" s="263">
        <f t="shared" si="2"/>
        <v>11.16906330212834</v>
      </c>
      <c r="Q56" s="263">
        <f t="shared" si="2"/>
        <v>10.66769305036002</v>
      </c>
      <c r="R56" s="263">
        <f t="shared" si="2"/>
        <v>12.8564352678325</v>
      </c>
      <c r="S56" s="263">
        <f t="shared" si="2"/>
        <v>13.203961087434379</v>
      </c>
      <c r="T56" s="263">
        <f t="shared" si="2"/>
        <v>15.49241989201796</v>
      </c>
      <c r="U56" s="263">
        <f t="shared" si="2"/>
        <v>15.0312505123702</v>
      </c>
      <c r="V56" s="263">
        <f t="shared" si="2"/>
        <v>13.658576505553221</v>
      </c>
      <c r="W56" s="263">
        <f t="shared" si="2"/>
        <v>11.799125100904281</v>
      </c>
      <c r="DA56" s="70"/>
    </row>
    <row r="57" spans="1:105" ht="12" customHeight="1" x14ac:dyDescent="0.25">
      <c r="A57" s="60" t="s">
        <v>1901</v>
      </c>
      <c r="B57" s="264">
        <v>14.29832789557963</v>
      </c>
      <c r="C57" s="264">
        <v>14.640093530324799</v>
      </c>
      <c r="D57" s="264">
        <v>14.294755152477469</v>
      </c>
      <c r="E57" s="264">
        <v>29.215208993133739</v>
      </c>
      <c r="F57" s="264">
        <v>19.046638012850579</v>
      </c>
      <c r="G57" s="264">
        <v>16.81462169704864</v>
      </c>
      <c r="H57" s="264">
        <v>15.118696877150301</v>
      </c>
      <c r="I57" s="264">
        <v>12.44699294741509</v>
      </c>
      <c r="J57" s="264">
        <v>10.49256841870932</v>
      </c>
      <c r="K57" s="264">
        <v>9.9458705395098743</v>
      </c>
      <c r="L57" s="264">
        <v>14.26313183832541</v>
      </c>
      <c r="M57" s="264">
        <v>13.597979432039191</v>
      </c>
      <c r="N57" s="264">
        <v>13.17095132736646</v>
      </c>
      <c r="O57" s="264">
        <v>12.73935770736265</v>
      </c>
      <c r="P57" s="264">
        <v>11.16906330212834</v>
      </c>
      <c r="Q57" s="264">
        <v>10.66769305036002</v>
      </c>
      <c r="R57" s="264">
        <v>12.8564352678325</v>
      </c>
      <c r="S57" s="264">
        <v>13.203961087434379</v>
      </c>
      <c r="T57" s="264">
        <v>15.49241989201796</v>
      </c>
      <c r="U57" s="264">
        <v>15.0312505123702</v>
      </c>
      <c r="V57" s="264">
        <v>13.658576505553221</v>
      </c>
      <c r="W57" s="264">
        <v>11.799125100904281</v>
      </c>
      <c r="DA57" s="72" t="s">
        <v>2075</v>
      </c>
    </row>
    <row r="58" spans="1:105" ht="12" customHeight="1" x14ac:dyDescent="0.25">
      <c r="A58" s="64" t="s">
        <v>30</v>
      </c>
      <c r="B58" s="231">
        <v>0.81405728981987002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0.43965876631665829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2.1006646894808641E-2</v>
      </c>
      <c r="V60" s="231">
        <v>2.5087033650626329E-2</v>
      </c>
      <c r="W60" s="231">
        <v>1.8069982621828219E-2</v>
      </c>
      <c r="DA60" s="73" t="s">
        <v>2078</v>
      </c>
    </row>
    <row r="61" spans="1:105" ht="12" customHeight="1" x14ac:dyDescent="0.25">
      <c r="A61" s="64" t="s">
        <v>160</v>
      </c>
      <c r="B61" s="231">
        <v>1.1144686853985979</v>
      </c>
      <c r="C61" s="231">
        <v>1.3247141070604971</v>
      </c>
      <c r="D61" s="231">
        <v>0</v>
      </c>
      <c r="E61" s="231">
        <v>5.9673726544972796</v>
      </c>
      <c r="F61" s="231">
        <v>1.297821359678718</v>
      </c>
      <c r="G61" s="231">
        <v>2.7002295361221411</v>
      </c>
      <c r="H61" s="231">
        <v>1.0439245815499969</v>
      </c>
      <c r="I61" s="231">
        <v>0.7916480363263616</v>
      </c>
      <c r="J61" s="231">
        <v>0.68130360022147307</v>
      </c>
      <c r="K61" s="231">
        <v>0.58244816048210546</v>
      </c>
      <c r="L61" s="231">
        <v>0.63198257078617603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0.21655694345440429</v>
      </c>
      <c r="V61" s="231">
        <v>0.1204787125846285</v>
      </c>
      <c r="W61" s="231">
        <v>0.12915987830983089</v>
      </c>
      <c r="DA61" s="73" t="s">
        <v>2079</v>
      </c>
    </row>
    <row r="62" spans="1:105" ht="12" customHeight="1" x14ac:dyDescent="0.25">
      <c r="A62" s="64" t="s">
        <v>70</v>
      </c>
      <c r="B62" s="231">
        <v>1.2574672023885609</v>
      </c>
      <c r="C62" s="231">
        <v>0</v>
      </c>
      <c r="D62" s="231">
        <v>1.375391497449443</v>
      </c>
      <c r="E62" s="231">
        <v>2.505135681825124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3.728826292851863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11.112334717972599</v>
      </c>
      <c r="C64" s="231">
        <v>13.315379423264311</v>
      </c>
      <c r="D64" s="231">
        <v>12.919363655028031</v>
      </c>
      <c r="E64" s="231">
        <v>17.01387436395947</v>
      </c>
      <c r="F64" s="231">
        <v>17.748816653171861</v>
      </c>
      <c r="G64" s="231">
        <v>14.114392160926499</v>
      </c>
      <c r="H64" s="231">
        <v>14.07477229560031</v>
      </c>
      <c r="I64" s="231">
        <v>11.655344911088729</v>
      </c>
      <c r="J64" s="231">
        <v>9.8112648184878477</v>
      </c>
      <c r="K64" s="231">
        <v>9.3634223790277691</v>
      </c>
      <c r="L64" s="231">
        <v>13.631149267539231</v>
      </c>
      <c r="M64" s="231">
        <v>13.158320665722529</v>
      </c>
      <c r="N64" s="231">
        <v>13.17095132736646</v>
      </c>
      <c r="O64" s="231">
        <v>12.73935770736265</v>
      </c>
      <c r="P64" s="231">
        <v>11.16906330212834</v>
      </c>
      <c r="Q64" s="231">
        <v>10.66769305036002</v>
      </c>
      <c r="R64" s="231">
        <v>12.8564352678325</v>
      </c>
      <c r="S64" s="231">
        <v>13.203961087434379</v>
      </c>
      <c r="T64" s="231">
        <v>15.49241989201796</v>
      </c>
      <c r="U64" s="231">
        <v>14.79368692202099</v>
      </c>
      <c r="V64" s="231">
        <v>13.51301075931797</v>
      </c>
      <c r="W64" s="231">
        <v>11.651895239972619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1.6681382544842871</v>
      </c>
      <c r="C69" s="263">
        <f t="shared" si="3"/>
        <v>1.708010911871223</v>
      </c>
      <c r="D69" s="263">
        <f t="shared" si="3"/>
        <v>1.6677214344557001</v>
      </c>
      <c r="E69" s="263">
        <f t="shared" si="3"/>
        <v>3.4084410491989279</v>
      </c>
      <c r="F69" s="263">
        <f t="shared" si="3"/>
        <v>2.2221077681658952</v>
      </c>
      <c r="G69" s="263">
        <f t="shared" si="3"/>
        <v>1.96170586465567</v>
      </c>
      <c r="H69" s="263">
        <f t="shared" si="3"/>
        <v>1.763847969000865</v>
      </c>
      <c r="I69" s="263">
        <f t="shared" si="3"/>
        <v>1.4521491771984241</v>
      </c>
      <c r="J69" s="263">
        <f t="shared" si="3"/>
        <v>1.2241329821827509</v>
      </c>
      <c r="K69" s="263">
        <f t="shared" si="3"/>
        <v>1.1603515629428161</v>
      </c>
      <c r="L69" s="263">
        <f t="shared" si="3"/>
        <v>1.6640320478046271</v>
      </c>
      <c r="M69" s="263">
        <f t="shared" si="3"/>
        <v>1.5864309337379019</v>
      </c>
      <c r="N69" s="263">
        <f t="shared" si="3"/>
        <v>1.536610988192749</v>
      </c>
      <c r="O69" s="263">
        <f t="shared" si="3"/>
        <v>1.486258399192306</v>
      </c>
      <c r="P69" s="263">
        <f t="shared" si="3"/>
        <v>1.3030573852483029</v>
      </c>
      <c r="Q69" s="263">
        <f t="shared" si="3"/>
        <v>1.244564189208667</v>
      </c>
      <c r="R69" s="263">
        <f t="shared" si="3"/>
        <v>1.499917447913788</v>
      </c>
      <c r="S69" s="263">
        <f t="shared" si="3"/>
        <v>1.5404621268673411</v>
      </c>
      <c r="T69" s="263">
        <f t="shared" si="3"/>
        <v>1.8074489874020909</v>
      </c>
      <c r="U69" s="263">
        <f t="shared" si="3"/>
        <v>1.753645893109852</v>
      </c>
      <c r="V69" s="263">
        <f t="shared" si="3"/>
        <v>1.593500592314538</v>
      </c>
      <c r="W69" s="263">
        <f t="shared" si="3"/>
        <v>1.3765645951054959</v>
      </c>
      <c r="DA69" s="70"/>
    </row>
    <row r="70" spans="1:105" ht="12" customHeight="1" x14ac:dyDescent="0.25">
      <c r="A70" s="60" t="s">
        <v>1916</v>
      </c>
      <c r="B70" s="264">
        <v>1.6681382544842871</v>
      </c>
      <c r="C70" s="264">
        <v>1.708010911871223</v>
      </c>
      <c r="D70" s="264">
        <v>1.6677214344557001</v>
      </c>
      <c r="E70" s="264">
        <v>3.4084410491989279</v>
      </c>
      <c r="F70" s="264">
        <v>2.2221077681658952</v>
      </c>
      <c r="G70" s="264">
        <v>1.96170586465567</v>
      </c>
      <c r="H70" s="264">
        <v>1.763847969000865</v>
      </c>
      <c r="I70" s="264">
        <v>1.4521491771984241</v>
      </c>
      <c r="J70" s="264">
        <v>1.2241329821827509</v>
      </c>
      <c r="K70" s="264">
        <v>1.1603515629428161</v>
      </c>
      <c r="L70" s="264">
        <v>1.6640320478046271</v>
      </c>
      <c r="M70" s="264">
        <v>1.5864309337379019</v>
      </c>
      <c r="N70" s="264">
        <v>1.536610988192749</v>
      </c>
      <c r="O70" s="264">
        <v>1.486258399192306</v>
      </c>
      <c r="P70" s="264">
        <v>1.3030573852483029</v>
      </c>
      <c r="Q70" s="264">
        <v>1.244564189208667</v>
      </c>
      <c r="R70" s="264">
        <v>1.499917447913788</v>
      </c>
      <c r="S70" s="264">
        <v>1.5404621268673411</v>
      </c>
      <c r="T70" s="264">
        <v>1.8074489874020909</v>
      </c>
      <c r="U70" s="264">
        <v>1.753645893109852</v>
      </c>
      <c r="V70" s="264">
        <v>1.593500592314538</v>
      </c>
      <c r="W70" s="264">
        <v>1.3765645951054959</v>
      </c>
      <c r="DA70" s="72" t="s">
        <v>2087</v>
      </c>
    </row>
    <row r="71" spans="1:105" ht="12" customHeight="1" x14ac:dyDescent="0.25">
      <c r="A71" s="64" t="s">
        <v>30</v>
      </c>
      <c r="B71" s="231">
        <v>9.4973350478984586E-2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5.1293522736943327E-2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2.4507754710610028E-3</v>
      </c>
      <c r="V73" s="231">
        <v>2.926820592573065E-3</v>
      </c>
      <c r="W73" s="231">
        <v>2.1081646392132869E-3</v>
      </c>
      <c r="DA73" s="73" t="s">
        <v>2090</v>
      </c>
    </row>
    <row r="74" spans="1:105" ht="12" customHeight="1" x14ac:dyDescent="0.25">
      <c r="A74" s="64" t="s">
        <v>160</v>
      </c>
      <c r="B74" s="231">
        <v>0.13002134662983611</v>
      </c>
      <c r="C74" s="231">
        <v>0.1545499791570577</v>
      </c>
      <c r="D74" s="231">
        <v>0</v>
      </c>
      <c r="E74" s="231">
        <v>0.69619347635801443</v>
      </c>
      <c r="F74" s="231">
        <v>0.15141249196251669</v>
      </c>
      <c r="G74" s="231">
        <v>0.31502677921424899</v>
      </c>
      <c r="H74" s="231">
        <v>0.1217912011808327</v>
      </c>
      <c r="I74" s="231">
        <v>9.2358937571408645E-2</v>
      </c>
      <c r="J74" s="231">
        <v>7.9485420025838319E-2</v>
      </c>
      <c r="K74" s="231">
        <v>6.7952285389578773E-2</v>
      </c>
      <c r="L74" s="231">
        <v>7.3731299925053687E-2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2.5264976736347099E-2</v>
      </c>
      <c r="V74" s="231">
        <v>1.4055849801539949E-2</v>
      </c>
      <c r="W74" s="231">
        <v>1.5068652469480231E-2</v>
      </c>
      <c r="DA74" s="73" t="s">
        <v>2091</v>
      </c>
    </row>
    <row r="75" spans="1:105" ht="12" customHeight="1" x14ac:dyDescent="0.25">
      <c r="A75" s="64" t="s">
        <v>70</v>
      </c>
      <c r="B75" s="231">
        <v>0.1467045069453318</v>
      </c>
      <c r="C75" s="231">
        <v>0</v>
      </c>
      <c r="D75" s="231">
        <v>0.1604623413691012</v>
      </c>
      <c r="E75" s="231">
        <v>0.29226582954626362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0.43502973416604968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1.296439050430134</v>
      </c>
      <c r="C77" s="231">
        <v>1.5534609327141651</v>
      </c>
      <c r="D77" s="231">
        <v>1.507259093086599</v>
      </c>
      <c r="E77" s="231">
        <v>1.9849520091285999</v>
      </c>
      <c r="F77" s="231">
        <v>2.070695276203379</v>
      </c>
      <c r="G77" s="231">
        <v>1.6466790854414211</v>
      </c>
      <c r="H77" s="231">
        <v>1.642056767820032</v>
      </c>
      <c r="I77" s="231">
        <v>1.359790239627015</v>
      </c>
      <c r="J77" s="231">
        <v>1.144647562156913</v>
      </c>
      <c r="K77" s="231">
        <v>1.092399277553237</v>
      </c>
      <c r="L77" s="231">
        <v>1.590300747879573</v>
      </c>
      <c r="M77" s="231">
        <v>1.5351374110009579</v>
      </c>
      <c r="N77" s="231">
        <v>1.536610988192749</v>
      </c>
      <c r="O77" s="231">
        <v>1.486258399192306</v>
      </c>
      <c r="P77" s="231">
        <v>1.3030573852483029</v>
      </c>
      <c r="Q77" s="231">
        <v>1.244564189208667</v>
      </c>
      <c r="R77" s="231">
        <v>1.499917447913788</v>
      </c>
      <c r="S77" s="231">
        <v>1.5404621268673411</v>
      </c>
      <c r="T77" s="231">
        <v>1.8074489874020909</v>
      </c>
      <c r="U77" s="231">
        <v>1.7259301409024439</v>
      </c>
      <c r="V77" s="231">
        <v>1.5765179219204259</v>
      </c>
      <c r="W77" s="231">
        <v>1.359387777996802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3.4323368931437699</v>
      </c>
      <c r="C83" s="225">
        <v>2.813237742208464</v>
      </c>
      <c r="D83" s="225">
        <v>2.3813150835826251</v>
      </c>
      <c r="E83" s="225">
        <v>2.8402815383077091</v>
      </c>
      <c r="F83" s="225">
        <v>1.2353518052926069</v>
      </c>
      <c r="G83" s="225">
        <v>0.85601837718905416</v>
      </c>
      <c r="H83" s="225">
        <v>0.45694601187557943</v>
      </c>
      <c r="I83" s="225">
        <v>0.44462101957635819</v>
      </c>
      <c r="J83" s="225">
        <v>0.42735797002066001</v>
      </c>
      <c r="K83" s="225">
        <v>0.93864192947825131</v>
      </c>
      <c r="L83" s="225">
        <v>1.2999696423736979</v>
      </c>
      <c r="M83" s="225">
        <v>1.1881300207382599</v>
      </c>
      <c r="N83" s="225">
        <v>0.79786464778064159</v>
      </c>
      <c r="O83" s="225">
        <v>0.73512218816668085</v>
      </c>
      <c r="P83" s="225">
        <v>0.45878494565072431</v>
      </c>
      <c r="Q83" s="225">
        <v>0.48535813751912332</v>
      </c>
      <c r="R83" s="225">
        <v>0.32160327645012837</v>
      </c>
      <c r="S83" s="225">
        <v>0.23703248366635099</v>
      </c>
      <c r="T83" s="225">
        <v>0.49690627990255948</v>
      </c>
      <c r="U83" s="225">
        <v>0.91942454366139559</v>
      </c>
      <c r="V83" s="225">
        <v>0.79386175115668889</v>
      </c>
      <c r="W83" s="225">
        <v>0.58786414308831803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3.4323368931437699</v>
      </c>
      <c r="C88" s="262">
        <v>2.813237742208464</v>
      </c>
      <c r="D88" s="262">
        <v>2.3813150835826251</v>
      </c>
      <c r="E88" s="262">
        <v>2.8402815383077091</v>
      </c>
      <c r="F88" s="262">
        <v>1.2353518052926069</v>
      </c>
      <c r="G88" s="262">
        <v>0.85601837718905416</v>
      </c>
      <c r="H88" s="262">
        <v>0.45694601187557943</v>
      </c>
      <c r="I88" s="262">
        <v>0.44462101957635819</v>
      </c>
      <c r="J88" s="262">
        <v>0.42735797002066001</v>
      </c>
      <c r="K88" s="262">
        <v>0.93864192947825131</v>
      </c>
      <c r="L88" s="262">
        <v>1.2999696423736979</v>
      </c>
      <c r="M88" s="262">
        <v>1.1881300207382599</v>
      </c>
      <c r="N88" s="262">
        <v>0.79786464778064159</v>
      </c>
      <c r="O88" s="262">
        <v>0.73512218816668085</v>
      </c>
      <c r="P88" s="262">
        <v>0.45878494565072431</v>
      </c>
      <c r="Q88" s="262">
        <v>0.48535813751912332</v>
      </c>
      <c r="R88" s="262">
        <v>0.32160327645012837</v>
      </c>
      <c r="S88" s="262">
        <v>0.23703248366635099</v>
      </c>
      <c r="T88" s="262">
        <v>0.49690627990255948</v>
      </c>
      <c r="U88" s="262">
        <v>0.91942454366139559</v>
      </c>
      <c r="V88" s="262">
        <v>0.79386175115668889</v>
      </c>
      <c r="W88" s="262">
        <v>0.58786414308831803</v>
      </c>
      <c r="DA88" s="68" t="s">
        <v>2104</v>
      </c>
    </row>
    <row r="89" spans="1:105" ht="12" customHeight="1" x14ac:dyDescent="0.25">
      <c r="A89" s="37" t="s">
        <v>160</v>
      </c>
      <c r="B89" s="228">
        <v>0.31285626005014072</v>
      </c>
      <c r="C89" s="228">
        <v>0.25455682478388469</v>
      </c>
      <c r="D89" s="228">
        <v>0</v>
      </c>
      <c r="E89" s="228">
        <v>0.73751517353078166</v>
      </c>
      <c r="F89" s="228">
        <v>8.4175798298088189E-2</v>
      </c>
      <c r="G89" s="228">
        <v>0.13746643529630759</v>
      </c>
      <c r="H89" s="228">
        <v>3.1551474185522919E-2</v>
      </c>
      <c r="I89" s="228">
        <v>2.8278585722999561E-2</v>
      </c>
      <c r="J89" s="228">
        <v>2.774921372342419E-2</v>
      </c>
      <c r="K89" s="228">
        <v>5.4968568412808137E-2</v>
      </c>
      <c r="L89" s="228">
        <v>5.760012358041644E-2</v>
      </c>
      <c r="M89" s="228">
        <v>0</v>
      </c>
      <c r="N89" s="228">
        <v>0</v>
      </c>
      <c r="O89" s="228">
        <v>0</v>
      </c>
      <c r="P89" s="228">
        <v>0</v>
      </c>
      <c r="Q89" s="228">
        <v>0</v>
      </c>
      <c r="R89" s="228">
        <v>0</v>
      </c>
      <c r="S89" s="228">
        <v>0</v>
      </c>
      <c r="T89" s="228">
        <v>0</v>
      </c>
      <c r="U89" s="228">
        <v>1.326479241088375E-2</v>
      </c>
      <c r="V89" s="228">
        <v>7.0153310307422877E-3</v>
      </c>
      <c r="W89" s="228">
        <v>6.4449627322573514E-3</v>
      </c>
      <c r="DA89" s="69" t="s">
        <v>2105</v>
      </c>
    </row>
    <row r="90" spans="1:105" ht="12" customHeight="1" x14ac:dyDescent="0.25">
      <c r="A90" s="37" t="s">
        <v>162</v>
      </c>
      <c r="B90" s="228">
        <v>3.1194806330936302</v>
      </c>
      <c r="C90" s="228">
        <v>2.5586809174245801</v>
      </c>
      <c r="D90" s="228">
        <v>2.3813150835826251</v>
      </c>
      <c r="E90" s="228">
        <v>2.1027663647769268</v>
      </c>
      <c r="F90" s="228">
        <v>1.1511760069945189</v>
      </c>
      <c r="G90" s="228">
        <v>0.71855194189274652</v>
      </c>
      <c r="H90" s="228">
        <v>0.42539453769005647</v>
      </c>
      <c r="I90" s="228">
        <v>0.41634243385335862</v>
      </c>
      <c r="J90" s="228">
        <v>0.3996087562972358</v>
      </c>
      <c r="K90" s="228">
        <v>0.88367336106544314</v>
      </c>
      <c r="L90" s="228">
        <v>1.2423695187932819</v>
      </c>
      <c r="M90" s="228">
        <v>1.1881300207382599</v>
      </c>
      <c r="N90" s="228">
        <v>0.79786464778064159</v>
      </c>
      <c r="O90" s="228">
        <v>0.73512218816668085</v>
      </c>
      <c r="P90" s="228">
        <v>0.45878494565072431</v>
      </c>
      <c r="Q90" s="228">
        <v>0.48535813751912332</v>
      </c>
      <c r="R90" s="228">
        <v>0.32160327645012837</v>
      </c>
      <c r="S90" s="228">
        <v>0.23703248366635099</v>
      </c>
      <c r="T90" s="228">
        <v>0.49690627990255948</v>
      </c>
      <c r="U90" s="228">
        <v>0.90615975125051185</v>
      </c>
      <c r="V90" s="228">
        <v>0.78684642012594663</v>
      </c>
      <c r="W90" s="228">
        <v>0.58141918035606066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0.99999999999999944</v>
      </c>
      <c r="C98" s="234">
        <f t="shared" si="4"/>
        <v>1.0000000000000002</v>
      </c>
      <c r="D98" s="234">
        <f t="shared" si="4"/>
        <v>0.99999999999999978</v>
      </c>
      <c r="E98" s="234">
        <f t="shared" si="4"/>
        <v>1</v>
      </c>
      <c r="F98" s="234">
        <f t="shared" si="4"/>
        <v>0.99999999999999989</v>
      </c>
      <c r="G98" s="234">
        <f t="shared" si="4"/>
        <v>1.0000000000000004</v>
      </c>
      <c r="H98" s="234">
        <f t="shared" si="4"/>
        <v>0.99999999999999989</v>
      </c>
      <c r="I98" s="234">
        <f t="shared" si="4"/>
        <v>0.99999999999999978</v>
      </c>
      <c r="J98" s="234">
        <f t="shared" si="4"/>
        <v>1.0000000000000002</v>
      </c>
      <c r="K98" s="234">
        <f t="shared" si="4"/>
        <v>0.99999999999999989</v>
      </c>
      <c r="L98" s="234">
        <f t="shared" si="4"/>
        <v>0.99999999999999978</v>
      </c>
      <c r="M98" s="234">
        <f t="shared" si="4"/>
        <v>0.99999999999999989</v>
      </c>
      <c r="N98" s="234">
        <f t="shared" si="4"/>
        <v>1</v>
      </c>
      <c r="O98" s="234">
        <f t="shared" si="4"/>
        <v>1</v>
      </c>
      <c r="P98" s="234">
        <f t="shared" si="4"/>
        <v>1.0000000000000002</v>
      </c>
      <c r="Q98" s="234">
        <f t="shared" si="4"/>
        <v>0.99999999999999978</v>
      </c>
      <c r="R98" s="234">
        <f t="shared" si="4"/>
        <v>0.99999999999999989</v>
      </c>
      <c r="S98" s="234">
        <f t="shared" si="4"/>
        <v>1</v>
      </c>
      <c r="T98" s="234">
        <f t="shared" si="4"/>
        <v>1</v>
      </c>
      <c r="U98" s="234">
        <f t="shared" si="4"/>
        <v>0.99999999999999989</v>
      </c>
      <c r="V98" s="234">
        <f t="shared" si="4"/>
        <v>1.0000000000000002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3.3498531061529821E-2</v>
      </c>
      <c r="C103" s="270">
        <f t="shared" si="9"/>
        <v>3.5244743641335584E-2</v>
      </c>
      <c r="D103" s="270">
        <f t="shared" si="9"/>
        <v>3.1629110353718973E-2</v>
      </c>
      <c r="E103" s="270">
        <f t="shared" si="9"/>
        <v>1.7518333122420779E-2</v>
      </c>
      <c r="F103" s="270">
        <f t="shared" si="9"/>
        <v>1.6839418229593402E-2</v>
      </c>
      <c r="G103" s="270">
        <f t="shared" si="9"/>
        <v>1.5462535032188848E-2</v>
      </c>
      <c r="H103" s="270">
        <f t="shared" si="9"/>
        <v>8.8555178940177733E-3</v>
      </c>
      <c r="I103" s="270">
        <f t="shared" si="9"/>
        <v>7.8979096692926628E-3</v>
      </c>
      <c r="J103" s="270">
        <f t="shared" si="9"/>
        <v>7.6262700010660909E-3</v>
      </c>
      <c r="K103" s="270">
        <f t="shared" si="9"/>
        <v>1.2225146234184242E-2</v>
      </c>
      <c r="L103" s="270">
        <f t="shared" si="9"/>
        <v>1.2687829186312416E-2</v>
      </c>
      <c r="M103" s="270">
        <f t="shared" si="9"/>
        <v>1.1999857017478943E-2</v>
      </c>
      <c r="N103" s="270">
        <f t="shared" si="9"/>
        <v>9.9608265585381921E-3</v>
      </c>
      <c r="O103" s="270">
        <f t="shared" si="9"/>
        <v>9.4680737165652035E-3</v>
      </c>
      <c r="P103" s="270">
        <f t="shared" si="9"/>
        <v>7.9137878215010705E-3</v>
      </c>
      <c r="Q103" s="270">
        <f t="shared" si="9"/>
        <v>8.1010340679629651E-3</v>
      </c>
      <c r="R103" s="270">
        <f t="shared" si="9"/>
        <v>6.0568538026966245E-3</v>
      </c>
      <c r="S103" s="270">
        <f t="shared" si="9"/>
        <v>5.1761860906933792E-3</v>
      </c>
      <c r="T103" s="270">
        <f t="shared" si="9"/>
        <v>6.8367176569361513E-3</v>
      </c>
      <c r="U103" s="270">
        <f t="shared" si="9"/>
        <v>9.9183927004699978E-3</v>
      </c>
      <c r="V103" s="270">
        <f t="shared" si="9"/>
        <v>9.8494742969495296E-3</v>
      </c>
      <c r="W103" s="270">
        <f t="shared" si="9"/>
        <v>8.6362654560328978E-3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0.96650146893846967</v>
      </c>
      <c r="C105" s="271">
        <f t="shared" si="11"/>
        <v>0.96475525635866455</v>
      </c>
      <c r="D105" s="271">
        <f t="shared" si="11"/>
        <v>0.96837088964628082</v>
      </c>
      <c r="E105" s="271">
        <f t="shared" si="11"/>
        <v>0.98248166687757932</v>
      </c>
      <c r="F105" s="271">
        <f t="shared" si="11"/>
        <v>0.98316058177040644</v>
      </c>
      <c r="G105" s="271">
        <f t="shared" si="11"/>
        <v>0.98453746496781158</v>
      </c>
      <c r="H105" s="271">
        <f t="shared" si="11"/>
        <v>0.99114448210598216</v>
      </c>
      <c r="I105" s="271">
        <f t="shared" si="11"/>
        <v>0.99210209033070706</v>
      </c>
      <c r="J105" s="271">
        <f t="shared" si="11"/>
        <v>0.99237372999893414</v>
      </c>
      <c r="K105" s="271">
        <f t="shared" si="11"/>
        <v>0.98777485376581564</v>
      </c>
      <c r="L105" s="271">
        <f t="shared" si="11"/>
        <v>0.98731217081368738</v>
      </c>
      <c r="M105" s="271">
        <f t="shared" si="11"/>
        <v>0.98800014298252092</v>
      </c>
      <c r="N105" s="271">
        <f t="shared" si="11"/>
        <v>0.99003917344146186</v>
      </c>
      <c r="O105" s="271">
        <f t="shared" si="11"/>
        <v>0.99053192628343478</v>
      </c>
      <c r="P105" s="271">
        <f t="shared" si="11"/>
        <v>0.99208621217849913</v>
      </c>
      <c r="Q105" s="271">
        <f t="shared" si="11"/>
        <v>0.99189896593203686</v>
      </c>
      <c r="R105" s="271">
        <f t="shared" si="11"/>
        <v>0.99394314619730328</v>
      </c>
      <c r="S105" s="271">
        <f t="shared" si="11"/>
        <v>0.99482381390930663</v>
      </c>
      <c r="T105" s="271">
        <f t="shared" si="11"/>
        <v>0.99316328234306384</v>
      </c>
      <c r="U105" s="271">
        <f t="shared" si="11"/>
        <v>0.99008160729952988</v>
      </c>
      <c r="V105" s="271">
        <f t="shared" si="11"/>
        <v>0.99015052570305062</v>
      </c>
      <c r="W105" s="271">
        <f t="shared" si="11"/>
        <v>0.99136373454396709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0.96650146893846967</v>
      </c>
      <c r="C106" s="320">
        <f t="shared" si="12"/>
        <v>0.96475525635866455</v>
      </c>
      <c r="D106" s="320">
        <f t="shared" si="12"/>
        <v>0.96837088964628082</v>
      </c>
      <c r="E106" s="320">
        <f t="shared" si="12"/>
        <v>0.98248166687757932</v>
      </c>
      <c r="F106" s="320">
        <f t="shared" si="12"/>
        <v>0.98316058177040644</v>
      </c>
      <c r="G106" s="320">
        <f t="shared" si="12"/>
        <v>0.98453746496781158</v>
      </c>
      <c r="H106" s="320">
        <f t="shared" si="12"/>
        <v>0.99114448210598216</v>
      </c>
      <c r="I106" s="320">
        <f t="shared" si="12"/>
        <v>0.99210209033070706</v>
      </c>
      <c r="J106" s="320">
        <f t="shared" si="12"/>
        <v>0.99237372999893414</v>
      </c>
      <c r="K106" s="320">
        <f t="shared" si="12"/>
        <v>0.98777485376581564</v>
      </c>
      <c r="L106" s="320">
        <f t="shared" si="12"/>
        <v>0.98731217081368738</v>
      </c>
      <c r="M106" s="320">
        <f t="shared" si="12"/>
        <v>0.98800014298252092</v>
      </c>
      <c r="N106" s="320">
        <f t="shared" si="12"/>
        <v>0.99003917344146186</v>
      </c>
      <c r="O106" s="320">
        <f t="shared" si="12"/>
        <v>0.99053192628343478</v>
      </c>
      <c r="P106" s="320">
        <f t="shared" si="12"/>
        <v>0.99208621217849913</v>
      </c>
      <c r="Q106" s="320">
        <f t="shared" si="12"/>
        <v>0.99189896593203686</v>
      </c>
      <c r="R106" s="320">
        <f t="shared" si="12"/>
        <v>0.99394314619730328</v>
      </c>
      <c r="S106" s="320">
        <f t="shared" si="12"/>
        <v>0.99482381390930663</v>
      </c>
      <c r="T106" s="320">
        <f t="shared" si="12"/>
        <v>0.99316328234306384</v>
      </c>
      <c r="U106" s="320">
        <f t="shared" si="12"/>
        <v>0.99008160729952988</v>
      </c>
      <c r="V106" s="320">
        <f t="shared" si="12"/>
        <v>0.99015052570305062</v>
      </c>
      <c r="W106" s="320">
        <f t="shared" si="12"/>
        <v>0.99136373454396709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1.0000000000000002</v>
      </c>
      <c r="C110" s="234">
        <f t="shared" si="15"/>
        <v>0.99999999999999944</v>
      </c>
      <c r="D110" s="234">
        <f t="shared" si="15"/>
        <v>0.99999999999999978</v>
      </c>
      <c r="E110" s="234">
        <f t="shared" si="15"/>
        <v>0.99999999999999978</v>
      </c>
      <c r="F110" s="234">
        <f t="shared" si="15"/>
        <v>0.99999999999999978</v>
      </c>
      <c r="G110" s="234">
        <f t="shared" si="15"/>
        <v>1.0000000000000002</v>
      </c>
      <c r="H110" s="234">
        <f t="shared" si="15"/>
        <v>0.99999999999999967</v>
      </c>
      <c r="I110" s="234">
        <f t="shared" si="15"/>
        <v>1</v>
      </c>
      <c r="J110" s="234">
        <f t="shared" si="15"/>
        <v>0.99999999999999967</v>
      </c>
      <c r="K110" s="234">
        <f t="shared" si="15"/>
        <v>1.0000000000000002</v>
      </c>
      <c r="L110" s="234">
        <f t="shared" si="15"/>
        <v>1</v>
      </c>
      <c r="M110" s="234">
        <f t="shared" si="15"/>
        <v>0.99999999999999978</v>
      </c>
      <c r="N110" s="234">
        <f t="shared" si="15"/>
        <v>0.99999999999999978</v>
      </c>
      <c r="O110" s="234">
        <f t="shared" si="15"/>
        <v>1.0000000000000002</v>
      </c>
      <c r="P110" s="234">
        <f t="shared" si="15"/>
        <v>0.99999999999999944</v>
      </c>
      <c r="Q110" s="234">
        <f t="shared" si="15"/>
        <v>0.99999999999999989</v>
      </c>
      <c r="R110" s="234">
        <f t="shared" si="15"/>
        <v>1</v>
      </c>
      <c r="S110" s="234">
        <f t="shared" si="15"/>
        <v>1.0000000000000004</v>
      </c>
      <c r="T110" s="234">
        <f t="shared" si="15"/>
        <v>1.0000000000000002</v>
      </c>
      <c r="U110" s="234">
        <f t="shared" si="15"/>
        <v>0.99999999999999989</v>
      </c>
      <c r="V110" s="234">
        <f t="shared" si="15"/>
        <v>0.99999999999999989</v>
      </c>
      <c r="W110" s="234">
        <f t="shared" si="15"/>
        <v>0.99999999999999978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2.5827910398075919E-2</v>
      </c>
      <c r="C115" s="302">
        <f t="shared" si="20"/>
        <v>2.718551560559956E-2</v>
      </c>
      <c r="D115" s="302">
        <f t="shared" si="20"/>
        <v>2.4375760618779135E-2</v>
      </c>
      <c r="E115" s="302">
        <f t="shared" si="20"/>
        <v>1.3455974017614194E-2</v>
      </c>
      <c r="F115" s="302">
        <f t="shared" si="20"/>
        <v>1.2932421654497548E-2</v>
      </c>
      <c r="G115" s="302">
        <f t="shared" si="20"/>
        <v>1.1871138648422742E-2</v>
      </c>
      <c r="H115" s="302">
        <f t="shared" si="20"/>
        <v>6.7881158925214664E-3</v>
      </c>
      <c r="I115" s="302">
        <f t="shared" si="20"/>
        <v>6.0527048572810325E-3</v>
      </c>
      <c r="J115" s="302">
        <f t="shared" si="20"/>
        <v>5.8441550766148388E-3</v>
      </c>
      <c r="K115" s="302">
        <f t="shared" si="20"/>
        <v>9.3785172650460557E-3</v>
      </c>
      <c r="L115" s="302">
        <f t="shared" si="20"/>
        <v>9.7345260904070762E-3</v>
      </c>
      <c r="M115" s="302">
        <f t="shared" si="20"/>
        <v>9.2051978412023439E-3</v>
      </c>
      <c r="N115" s="302">
        <f t="shared" si="20"/>
        <v>7.6373684845008893E-3</v>
      </c>
      <c r="O115" s="302">
        <f t="shared" si="20"/>
        <v>7.2587122508468056E-3</v>
      </c>
      <c r="P115" s="302">
        <f t="shared" si="20"/>
        <v>6.0648960419876063E-3</v>
      </c>
      <c r="Q115" s="302">
        <f t="shared" si="20"/>
        <v>6.2086698731669268E-3</v>
      </c>
      <c r="R115" s="302">
        <f t="shared" si="20"/>
        <v>4.6397670547876626E-3</v>
      </c>
      <c r="S115" s="302">
        <f t="shared" si="20"/>
        <v>3.9643222243719856E-3</v>
      </c>
      <c r="T115" s="302">
        <f t="shared" si="20"/>
        <v>5.2381322876192144E-3</v>
      </c>
      <c r="U115" s="302">
        <f t="shared" si="20"/>
        <v>7.604756699734946E-3</v>
      </c>
      <c r="V115" s="302">
        <f t="shared" si="20"/>
        <v>7.5517920794842923E-3</v>
      </c>
      <c r="W115" s="302">
        <f t="shared" si="20"/>
        <v>6.619708083225569E-3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2.8236872162374624E-2</v>
      </c>
      <c r="C116" s="303">
        <f t="shared" si="21"/>
        <v>2.819752128679422E-2</v>
      </c>
      <c r="D116" s="303">
        <f t="shared" si="21"/>
        <v>2.8278963460325244E-2</v>
      </c>
      <c r="E116" s="303">
        <f t="shared" si="21"/>
        <v>2.8595479013982194E-2</v>
      </c>
      <c r="F116" s="303">
        <f t="shared" si="21"/>
        <v>2.8610654444797178E-2</v>
      </c>
      <c r="G116" s="303">
        <f t="shared" si="21"/>
        <v>2.8641416271060222E-2</v>
      </c>
      <c r="H116" s="303">
        <f t="shared" si="21"/>
        <v>2.8788750263984891E-2</v>
      </c>
      <c r="I116" s="303">
        <f t="shared" si="21"/>
        <v>2.8810066525875928E-2</v>
      </c>
      <c r="J116" s="303">
        <f t="shared" si="21"/>
        <v>2.8816111447054638E-2</v>
      </c>
      <c r="K116" s="303">
        <f t="shared" si="21"/>
        <v>2.8713666166230566E-2</v>
      </c>
      <c r="L116" s="303">
        <f t="shared" si="21"/>
        <v>2.8703347069843274E-2</v>
      </c>
      <c r="M116" s="303">
        <f t="shared" si="21"/>
        <v>2.8718689917646305E-2</v>
      </c>
      <c r="N116" s="303">
        <f t="shared" si="21"/>
        <v>2.8764134246826046E-2</v>
      </c>
      <c r="O116" s="303">
        <f t="shared" si="21"/>
        <v>2.8775109789830538E-2</v>
      </c>
      <c r="P116" s="303">
        <f t="shared" si="21"/>
        <v>2.8809713158203267E-2</v>
      </c>
      <c r="Q116" s="303">
        <f t="shared" si="21"/>
        <v>2.8805545800777786E-2</v>
      </c>
      <c r="R116" s="303">
        <f t="shared" si="21"/>
        <v>2.8851021244788781E-2</v>
      </c>
      <c r="S116" s="303">
        <f t="shared" si="21"/>
        <v>2.8870599355815312E-2</v>
      </c>
      <c r="T116" s="303">
        <f t="shared" si="21"/>
        <v>2.8833677324996553E-2</v>
      </c>
      <c r="U116" s="303">
        <f t="shared" si="21"/>
        <v>2.8765079515949719E-2</v>
      </c>
      <c r="V116" s="303">
        <f t="shared" si="21"/>
        <v>2.8766614722333793E-2</v>
      </c>
      <c r="W116" s="303">
        <f t="shared" si="21"/>
        <v>2.8793631649761585E-2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2.8236872162374624E-2</v>
      </c>
      <c r="C117" s="304">
        <f t="shared" si="22"/>
        <v>2.819752128679422E-2</v>
      </c>
      <c r="D117" s="304">
        <f t="shared" si="22"/>
        <v>2.8278963460325244E-2</v>
      </c>
      <c r="E117" s="304">
        <f t="shared" si="22"/>
        <v>2.8595479013982194E-2</v>
      </c>
      <c r="F117" s="304">
        <f t="shared" si="22"/>
        <v>2.8610654444797178E-2</v>
      </c>
      <c r="G117" s="304">
        <f t="shared" si="22"/>
        <v>2.8641416271060222E-2</v>
      </c>
      <c r="H117" s="304">
        <f t="shared" si="22"/>
        <v>2.8788750263984891E-2</v>
      </c>
      <c r="I117" s="304">
        <f t="shared" si="22"/>
        <v>2.8810066525875928E-2</v>
      </c>
      <c r="J117" s="304">
        <f t="shared" si="22"/>
        <v>2.8816111447054638E-2</v>
      </c>
      <c r="K117" s="304">
        <f t="shared" si="22"/>
        <v>2.8713666166230566E-2</v>
      </c>
      <c r="L117" s="304">
        <f t="shared" si="22"/>
        <v>2.8703347069843274E-2</v>
      </c>
      <c r="M117" s="304">
        <f t="shared" si="22"/>
        <v>2.8718689917646305E-2</v>
      </c>
      <c r="N117" s="304">
        <f t="shared" si="22"/>
        <v>2.8764134246826046E-2</v>
      </c>
      <c r="O117" s="304">
        <f t="shared" si="22"/>
        <v>2.8775109789830538E-2</v>
      </c>
      <c r="P117" s="304">
        <f t="shared" si="22"/>
        <v>2.8809713158203267E-2</v>
      </c>
      <c r="Q117" s="304">
        <f t="shared" si="22"/>
        <v>2.8805545800777786E-2</v>
      </c>
      <c r="R117" s="304">
        <f t="shared" si="22"/>
        <v>2.8851021244788781E-2</v>
      </c>
      <c r="S117" s="304">
        <f t="shared" si="22"/>
        <v>2.8870599355815312E-2</v>
      </c>
      <c r="T117" s="304">
        <f t="shared" si="22"/>
        <v>2.8833677324996553E-2</v>
      </c>
      <c r="U117" s="304">
        <f t="shared" si="22"/>
        <v>2.8765079515949719E-2</v>
      </c>
      <c r="V117" s="304">
        <f t="shared" si="22"/>
        <v>2.8766614722333793E-2</v>
      </c>
      <c r="W117" s="304">
        <f t="shared" si="22"/>
        <v>2.8793631649761585E-2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0.84710616487123869</v>
      </c>
      <c r="C119" s="303">
        <f t="shared" si="24"/>
        <v>0.84592563860382619</v>
      </c>
      <c r="D119" s="303">
        <f t="shared" si="24"/>
        <v>0.84836890380975738</v>
      </c>
      <c r="E119" s="303">
        <f t="shared" si="24"/>
        <v>0.85786437041946595</v>
      </c>
      <c r="F119" s="303">
        <f t="shared" si="24"/>
        <v>0.85831963334391514</v>
      </c>
      <c r="G119" s="303">
        <f t="shared" si="24"/>
        <v>0.8592424881318067</v>
      </c>
      <c r="H119" s="303">
        <f t="shared" si="24"/>
        <v>0.86366250791954646</v>
      </c>
      <c r="I119" s="303">
        <f t="shared" si="24"/>
        <v>0.86430199577627753</v>
      </c>
      <c r="J119" s="303">
        <f t="shared" si="24"/>
        <v>0.86448334341163924</v>
      </c>
      <c r="K119" s="303">
        <f t="shared" si="24"/>
        <v>0.8614099849869169</v>
      </c>
      <c r="L119" s="303">
        <f t="shared" si="24"/>
        <v>0.86110041209529842</v>
      </c>
      <c r="M119" s="303">
        <f t="shared" si="24"/>
        <v>0.86156069752938924</v>
      </c>
      <c r="N119" s="303">
        <f t="shared" si="24"/>
        <v>0.86292402740478191</v>
      </c>
      <c r="O119" s="303">
        <f t="shared" si="24"/>
        <v>0.8632532936949161</v>
      </c>
      <c r="P119" s="303">
        <f t="shared" si="24"/>
        <v>0.8642913947460974</v>
      </c>
      <c r="Q119" s="303">
        <f t="shared" si="24"/>
        <v>0.86416637402333318</v>
      </c>
      <c r="R119" s="303">
        <f t="shared" si="24"/>
        <v>0.86553063734366309</v>
      </c>
      <c r="S119" s="303">
        <f t="shared" si="24"/>
        <v>0.86611798067445966</v>
      </c>
      <c r="T119" s="303">
        <f t="shared" si="24"/>
        <v>0.86501031974989673</v>
      </c>
      <c r="U119" s="303">
        <f t="shared" si="24"/>
        <v>0.86295238547849151</v>
      </c>
      <c r="V119" s="303">
        <f t="shared" si="24"/>
        <v>0.86299844167001383</v>
      </c>
      <c r="W119" s="303">
        <f t="shared" si="24"/>
        <v>0.86380894949284737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0.84710616487123869</v>
      </c>
      <c r="C120" s="304">
        <f t="shared" si="25"/>
        <v>0.84592563860382619</v>
      </c>
      <c r="D120" s="304">
        <f t="shared" si="25"/>
        <v>0.84836890380975738</v>
      </c>
      <c r="E120" s="304">
        <f t="shared" si="25"/>
        <v>0.85786437041946595</v>
      </c>
      <c r="F120" s="304">
        <f t="shared" si="25"/>
        <v>0.85831963334391514</v>
      </c>
      <c r="G120" s="304">
        <f t="shared" si="25"/>
        <v>0.8592424881318067</v>
      </c>
      <c r="H120" s="304">
        <f t="shared" si="25"/>
        <v>0.86366250791954646</v>
      </c>
      <c r="I120" s="304">
        <f t="shared" si="25"/>
        <v>0.86430199577627753</v>
      </c>
      <c r="J120" s="304">
        <f t="shared" si="25"/>
        <v>0.86448334341163924</v>
      </c>
      <c r="K120" s="304">
        <f t="shared" si="25"/>
        <v>0.8614099849869169</v>
      </c>
      <c r="L120" s="304">
        <f t="shared" si="25"/>
        <v>0.86110041209529842</v>
      </c>
      <c r="M120" s="304">
        <f t="shared" si="25"/>
        <v>0.86156069752938924</v>
      </c>
      <c r="N120" s="304">
        <f t="shared" si="25"/>
        <v>0.86292402740478191</v>
      </c>
      <c r="O120" s="304">
        <f t="shared" si="25"/>
        <v>0.8632532936949161</v>
      </c>
      <c r="P120" s="304">
        <f t="shared" si="25"/>
        <v>0.8642913947460974</v>
      </c>
      <c r="Q120" s="304">
        <f t="shared" si="25"/>
        <v>0.86416637402333318</v>
      </c>
      <c r="R120" s="304">
        <f t="shared" si="25"/>
        <v>0.86553063734366309</v>
      </c>
      <c r="S120" s="304">
        <f t="shared" si="25"/>
        <v>0.86611798067445966</v>
      </c>
      <c r="T120" s="304">
        <f t="shared" si="25"/>
        <v>0.86501031974989673</v>
      </c>
      <c r="U120" s="304">
        <f t="shared" si="25"/>
        <v>0.86295238547849151</v>
      </c>
      <c r="V120" s="304">
        <f t="shared" si="25"/>
        <v>0.86299844167001383</v>
      </c>
      <c r="W120" s="304">
        <f t="shared" si="25"/>
        <v>0.86380894949284737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9.8829052568310982E-2</v>
      </c>
      <c r="C122" s="303">
        <f t="shared" si="27"/>
        <v>9.8691324503779515E-2</v>
      </c>
      <c r="D122" s="303">
        <f t="shared" si="27"/>
        <v>9.8976372111138092E-2</v>
      </c>
      <c r="E122" s="303">
        <f t="shared" si="27"/>
        <v>0.10008417654893745</v>
      </c>
      <c r="F122" s="303">
        <f t="shared" si="27"/>
        <v>0.10013729055678984</v>
      </c>
      <c r="G122" s="303">
        <f t="shared" si="27"/>
        <v>0.10024495694871055</v>
      </c>
      <c r="H122" s="303">
        <f t="shared" si="27"/>
        <v>0.10076062592394688</v>
      </c>
      <c r="I122" s="303">
        <f t="shared" si="27"/>
        <v>0.1008352328405655</v>
      </c>
      <c r="J122" s="303">
        <f t="shared" si="27"/>
        <v>0.10085639006469098</v>
      </c>
      <c r="K122" s="303">
        <f t="shared" si="27"/>
        <v>0.10049783158180675</v>
      </c>
      <c r="L122" s="303">
        <f t="shared" si="27"/>
        <v>0.10046171474445124</v>
      </c>
      <c r="M122" s="303">
        <f t="shared" si="27"/>
        <v>0.10051541471176184</v>
      </c>
      <c r="N122" s="303">
        <f t="shared" si="27"/>
        <v>0.10067446986389091</v>
      </c>
      <c r="O122" s="303">
        <f t="shared" si="27"/>
        <v>0.10071288426440665</v>
      </c>
      <c r="P122" s="303">
        <f t="shared" si="27"/>
        <v>0.10083399605371111</v>
      </c>
      <c r="Q122" s="303">
        <f t="shared" si="27"/>
        <v>0.10081941030272204</v>
      </c>
      <c r="R122" s="303">
        <f t="shared" si="27"/>
        <v>0.10097857435676044</v>
      </c>
      <c r="S122" s="303">
        <f t="shared" si="27"/>
        <v>0.10104709774535342</v>
      </c>
      <c r="T122" s="303">
        <f t="shared" si="27"/>
        <v>0.10091787063748771</v>
      </c>
      <c r="U122" s="303">
        <f t="shared" si="27"/>
        <v>0.10067777830582374</v>
      </c>
      <c r="V122" s="303">
        <f t="shared" si="27"/>
        <v>0.10068315152816801</v>
      </c>
      <c r="W122" s="303">
        <f t="shared" si="27"/>
        <v>0.10077771077416527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9.8829052568310982E-2</v>
      </c>
      <c r="C123" s="304">
        <f t="shared" si="28"/>
        <v>9.8691324503779515E-2</v>
      </c>
      <c r="D123" s="304">
        <f t="shared" si="28"/>
        <v>9.8976372111138092E-2</v>
      </c>
      <c r="E123" s="304">
        <f t="shared" si="28"/>
        <v>0.10008417654893745</v>
      </c>
      <c r="F123" s="304">
        <f t="shared" si="28"/>
        <v>0.10013729055678984</v>
      </c>
      <c r="G123" s="304">
        <f t="shared" si="28"/>
        <v>0.10024495694871055</v>
      </c>
      <c r="H123" s="304">
        <f t="shared" si="28"/>
        <v>0.10076062592394688</v>
      </c>
      <c r="I123" s="304">
        <f t="shared" si="28"/>
        <v>0.1008352328405655</v>
      </c>
      <c r="J123" s="304">
        <f t="shared" si="28"/>
        <v>0.10085639006469098</v>
      </c>
      <c r="K123" s="304">
        <f t="shared" si="28"/>
        <v>0.10049783158180675</v>
      </c>
      <c r="L123" s="304">
        <f t="shared" si="28"/>
        <v>0.10046171474445124</v>
      </c>
      <c r="M123" s="304">
        <f t="shared" si="28"/>
        <v>0.10051541471176184</v>
      </c>
      <c r="N123" s="304">
        <f t="shared" si="28"/>
        <v>0.10067446986389091</v>
      </c>
      <c r="O123" s="304">
        <f t="shared" si="28"/>
        <v>0.10071288426440665</v>
      </c>
      <c r="P123" s="304">
        <f t="shared" si="28"/>
        <v>0.10083399605371111</v>
      </c>
      <c r="Q123" s="304">
        <f t="shared" si="28"/>
        <v>0.10081941030272204</v>
      </c>
      <c r="R123" s="304">
        <f t="shared" si="28"/>
        <v>0.10097857435676044</v>
      </c>
      <c r="S123" s="304">
        <f t="shared" si="28"/>
        <v>0.10104709774535342</v>
      </c>
      <c r="T123" s="304">
        <f t="shared" si="28"/>
        <v>0.10091787063748771</v>
      </c>
      <c r="U123" s="304">
        <f t="shared" si="28"/>
        <v>0.10067777830582374</v>
      </c>
      <c r="V123" s="304">
        <f t="shared" si="28"/>
        <v>0.10068315152816801</v>
      </c>
      <c r="W123" s="304">
        <f t="shared" si="28"/>
        <v>0.10077771077416527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0.88140776822312006</v>
      </c>
      <c r="C136" s="322">
        <f>IF(C$5=0,0,C$5/PPA_fec!C$5)</f>
        <v>0.79325992718649452</v>
      </c>
      <c r="D136" s="322">
        <f>IF(D$5=0,0,D$5/PPA_fec!D$5)</f>
        <v>0.76578066977816139</v>
      </c>
      <c r="E136" s="322">
        <f>IF(E$5=0,0,E$5/PPA_fec!E$5)</f>
        <v>1.7476638191183902</v>
      </c>
      <c r="F136" s="322">
        <f>IF(F$5=0,0,F$5/PPA_fec!F$5)</f>
        <v>1.269097828276728</v>
      </c>
      <c r="G136" s="322">
        <f>IF(G$5=0,0,G$5/PPA_fec!G$5)</f>
        <v>1.1329211110432298</v>
      </c>
      <c r="H136" s="322">
        <f>IF(H$5=0,0,H$5/PPA_fec!H$5)</f>
        <v>0.9281506647090092</v>
      </c>
      <c r="I136" s="322">
        <f>IF(I$5=0,0,I$5/PPA_fec!I$5)</f>
        <v>0.85935711110377078</v>
      </c>
      <c r="J136" s="322">
        <f>IF(J$5=0,0,J$5/PPA_fec!J$5)</f>
        <v>0.89436396037240995</v>
      </c>
      <c r="K136" s="322">
        <f>IF(K$5=0,0,K$5/PPA_fec!K$5)</f>
        <v>1.0496248504190309</v>
      </c>
      <c r="L136" s="322">
        <f>IF(L$5=0,0,L$5/PPA_fec!L$5)</f>
        <v>1.0581792609451619</v>
      </c>
      <c r="M136" s="322">
        <f>IF(M$5=0,0,M$5/PPA_fec!M$5)</f>
        <v>1.0848107852593523</v>
      </c>
      <c r="N136" s="322">
        <f>IF(N$5=0,0,N$5/PPA_fec!N$5)</f>
        <v>0.9763640900307603</v>
      </c>
      <c r="O136" s="322">
        <f>IF(O$5=0,0,O$5/PPA_fec!O$5)</f>
        <v>0.9980036419092716</v>
      </c>
      <c r="P136" s="322">
        <f>IF(P$5=0,0,P$5/PPA_fec!P$5)</f>
        <v>0.82588765140256071</v>
      </c>
      <c r="Q136" s="322">
        <f>IF(Q$5=0,0,Q$5/PPA_fec!Q$5)</f>
        <v>0.80233092314418097</v>
      </c>
      <c r="R136" s="322">
        <f>IF(R$5=0,0,R$5/PPA_fec!R$5)</f>
        <v>0.86217169335943378</v>
      </c>
      <c r="S136" s="322">
        <f>IF(S$5=0,0,S$5/PPA_fec!S$5)</f>
        <v>0.67048446107039306</v>
      </c>
      <c r="T136" s="322">
        <f>IF(T$5=0,0,T$5/PPA_fec!T$5)</f>
        <v>0.8158958729790895</v>
      </c>
      <c r="U136" s="322">
        <f>IF(U$5=0,0,U$5/PPA_fec!U$5)</f>
        <v>1.0166971237927369</v>
      </c>
      <c r="V136" s="322">
        <f>IF(V$5=0,0,V$5/PPA_fec!V$5)</f>
        <v>1.0124849130493057</v>
      </c>
      <c r="W136" s="322">
        <f>IF(W$5=0,0,W$5/PPA_fec!W$5)</f>
        <v>0.90235478036940253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2.2937379997822251</v>
      </c>
      <c r="C141" s="277">
        <f>IF(C$10=0,0,C$10/PPA_fec!C$10)</f>
        <v>2.2224508827860014</v>
      </c>
      <c r="D141" s="277">
        <f>IF(D$10=0,0,D$10/PPA_fec!D$10)</f>
        <v>2.0330802250153552</v>
      </c>
      <c r="E141" s="277">
        <f>IF(E$10=0,0,E$10/PPA_fec!E$10)</f>
        <v>2.3199502581446714</v>
      </c>
      <c r="F141" s="277">
        <f>IF(F$10=0,0,F$10/PPA_fec!F$10)</f>
        <v>1.7676749619549619</v>
      </c>
      <c r="G141" s="277">
        <f>IF(G$10=0,0,G$10/PPA_fec!G$10)</f>
        <v>1.4665603725238074</v>
      </c>
      <c r="H141" s="277">
        <f>IF(H$10=0,0,H$10/PPA_fec!H$10)</f>
        <v>0.62811096447052139</v>
      </c>
      <c r="I141" s="277">
        <f>IF(I$10=0,0,I$10/PPA_fec!I$10)</f>
        <v>0.50217850517010654</v>
      </c>
      <c r="J141" s="277">
        <f>IF(J$10=0,0,J$10/PPA_fec!J$10)</f>
        <v>0.5048574694959953</v>
      </c>
      <c r="K141" s="277">
        <f>IF(K$10=0,0,K$10/PPA_fec!K$10)</f>
        <v>1.0584847869648846</v>
      </c>
      <c r="L141" s="277">
        <f>IF(L$10=0,0,L$10/PPA_fec!L$10)</f>
        <v>1.1130799778108205</v>
      </c>
      <c r="M141" s="277">
        <f>IF(M$10=0,0,M$10/PPA_fec!M$10)</f>
        <v>1.0764557760802329</v>
      </c>
      <c r="N141" s="277">
        <f>IF(N$10=0,0,N$10/PPA_fec!N$10)</f>
        <v>0.77054745031401761</v>
      </c>
      <c r="O141" s="277">
        <f>IF(O$10=0,0,O$10/PPA_fec!O$10)</f>
        <v>0.74400481949650643</v>
      </c>
      <c r="P141" s="277">
        <f>IF(P$10=0,0,P$10/PPA_fec!P$10)</f>
        <v>0.48766609765973223</v>
      </c>
      <c r="Q141" s="277">
        <f>IF(Q$10=0,0,Q$10/PPA_fec!Q$10)</f>
        <v>0.48778473563421609</v>
      </c>
      <c r="R141" s="277">
        <f>IF(R$10=0,0,R$10/PPA_fec!R$10)</f>
        <v>0.37412210994730355</v>
      </c>
      <c r="S141" s="277">
        <f>IF(S$10=0,0,S$10/PPA_fec!S$10)</f>
        <v>0.23060899604939375</v>
      </c>
      <c r="T141" s="277">
        <f>IF(T$10=0,0,T$10/PPA_fec!T$10)</f>
        <v>0.40195354952471374</v>
      </c>
      <c r="U141" s="277">
        <f>IF(U$10=0,0,U$10/PPA_fec!U$10)</f>
        <v>0.80323517637884978</v>
      </c>
      <c r="V141" s="277">
        <f>IF(V$10=0,0,V$10/PPA_fec!V$10)</f>
        <v>0.79241693589332918</v>
      </c>
      <c r="W141" s="277">
        <f>IF(W$10=0,0,W$10/PPA_fec!W$10)</f>
        <v>0.59410629749317434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0.9690608176186768</v>
      </c>
      <c r="C143" s="278">
        <f>IF(C$17=0,0,C$17/PPA_fec!C$17)</f>
        <v>0.879010675769621</v>
      </c>
      <c r="D143" s="278">
        <f>IF(D$17=0,0,D$17/PPA_fec!D$17)</f>
        <v>0.85948658474113848</v>
      </c>
      <c r="E143" s="278">
        <f>IF(E$17=0,0,E$17/PPA_fec!E$17)</f>
        <v>1.9918689906467901</v>
      </c>
      <c r="F143" s="278">
        <f>IF(F$17=0,0,F$17/PPA_fec!F$17)</f>
        <v>1.4962726431347535</v>
      </c>
      <c r="G143" s="278">
        <f>IF(G$17=0,0,G$17/PPA_fec!G$17)</f>
        <v>1.3572713626117887</v>
      </c>
      <c r="H143" s="278">
        <f>IF(H$17=0,0,H$17/PPA_fec!H$17)</f>
        <v>1.163470248836465</v>
      </c>
      <c r="I143" s="278">
        <f>IF(I$17=0,0,I$17/PPA_fec!I$17)</f>
        <v>1.0839436663741131</v>
      </c>
      <c r="J143" s="278">
        <f>IF(J$17=0,0,J$17/PPA_fec!J$17)</f>
        <v>1.1285228144468422</v>
      </c>
      <c r="K143" s="278">
        <f>IF(K$17=0,0,K$17/PPA_fec!K$17)</f>
        <v>1.2758219686458776</v>
      </c>
      <c r="L143" s="278">
        <f>IF(L$17=0,0,L$17/PPA_fec!L$17)</f>
        <v>1.2825866657362133</v>
      </c>
      <c r="M143" s="278">
        <f>IF(M$17=0,0,M$17/PPA_fec!M$17)</f>
        <v>1.3175362799445189</v>
      </c>
      <c r="N143" s="278">
        <f>IF(N$17=0,0,N$17/PPA_fec!N$17)</f>
        <v>1.2075778856474573</v>
      </c>
      <c r="O143" s="278">
        <f>IF(O$17=0,0,O$17/PPA_fec!O$17)</f>
        <v>1.2379760068965655</v>
      </c>
      <c r="P143" s="278">
        <f>IF(P$17=0,0,P$17/PPA_fec!P$17)</f>
        <v>1.0398547210238727</v>
      </c>
      <c r="Q143" s="278">
        <f>IF(Q$17=0,0,Q$17/PPA_fec!Q$17)</f>
        <v>1.0082009645644814</v>
      </c>
      <c r="R143" s="278">
        <f>IF(R$17=0,0,R$17/PPA_fec!R$17)</f>
        <v>1.1029285245601053</v>
      </c>
      <c r="S143" s="278">
        <f>IF(S$17=0,0,S$17/PPA_fec!S$17)</f>
        <v>0.86944208629299635</v>
      </c>
      <c r="T143" s="278">
        <f>IF(T$17=0,0,T$17/PPA_fec!T$17)</f>
        <v>1.0375794147225861</v>
      </c>
      <c r="U143" s="278">
        <f>IF(U$17=0,0,U$17/PPA_fec!U$17)</f>
        <v>1.2563128673847517</v>
      </c>
      <c r="V143" s="278">
        <f>IF(V$17=0,0,V$17/PPA_fec!V$17)</f>
        <v>1.2522287197028741</v>
      </c>
      <c r="W143" s="278">
        <f>IF(W$17=0,0,W$17/PPA_fec!W$17)</f>
        <v>1.1287140757454504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0.96973163686913799</v>
      </c>
      <c r="C146" s="322">
        <f>IF(C$32=0,0,C$32/PPA_fec!C$32)</f>
        <v>0.8971219760951441</v>
      </c>
      <c r="D146" s="322">
        <f>IF(D$32=0,0,D$32/PPA_fec!D$32)</f>
        <v>0.89132017903452176</v>
      </c>
      <c r="E146" s="322">
        <f>IF(E$32=0,0,E$32/PPA_fec!E$32)</f>
        <v>2.0382149590504914</v>
      </c>
      <c r="F146" s="322">
        <f>IF(F$32=0,0,F$32/PPA_fec!F$32)</f>
        <v>1.6401790209880716</v>
      </c>
      <c r="G146" s="322">
        <f>IF(G$32=0,0,G$32/PPA_fec!G$32)</f>
        <v>1.5341398950957021</v>
      </c>
      <c r="H146" s="322">
        <f>IF(H$32=0,0,H$32/PPA_fec!H$32)</f>
        <v>1.4251768964414719</v>
      </c>
      <c r="I146" s="322">
        <f>IF(I$32=0,0,I$32/PPA_fec!I$32)</f>
        <v>1.3419106334552056</v>
      </c>
      <c r="J146" s="322">
        <f>IF(J$32=0,0,J$32/PPA_fec!J$32)</f>
        <v>1.3971929391740359</v>
      </c>
      <c r="K146" s="322">
        <f>IF(K$32=0,0,K$32/PPA_fec!K$32)</f>
        <v>1.4738441725239901</v>
      </c>
      <c r="L146" s="322">
        <f>IF(L$32=0,0,L$32/PPA_fec!L$32)</f>
        <v>1.4746358659192211</v>
      </c>
      <c r="M146" s="322">
        <f>IF(M$32=0,0,M$32/PPA_fec!M$32)</f>
        <v>1.5183948618111389</v>
      </c>
      <c r="N146" s="322">
        <f>IF(N$32=0,0,N$32/PPA_fec!N$32)</f>
        <v>1.4395204505637229</v>
      </c>
      <c r="O146" s="322">
        <f>IF(O$32=0,0,O$32/PPA_fec!O$32)</f>
        <v>1.4833676913214646</v>
      </c>
      <c r="P146" s="322">
        <f>IF(P$32=0,0,P$32/PPA_fec!P$32)</f>
        <v>1.2821913004055048</v>
      </c>
      <c r="Q146" s="322">
        <f>IF(Q$32=0,0,Q$32/PPA_fec!Q$32)</f>
        <v>1.2382016814664096</v>
      </c>
      <c r="R146" s="322">
        <f>IF(R$32=0,0,R$32/PPA_fec!R$32)</f>
        <v>1.4043844937075269</v>
      </c>
      <c r="S146" s="322">
        <f>IF(S$32=0,0,S$32/PPA_fec!S$32)</f>
        <v>1.1391065176175597</v>
      </c>
      <c r="T146" s="322">
        <f>IF(T$32=0,0,T$32/PPA_fec!T$32)</f>
        <v>1.3049403699817244</v>
      </c>
      <c r="U146" s="322">
        <f>IF(U$32=0,0,U$32/PPA_fec!U$32)</f>
        <v>1.4945518080284148</v>
      </c>
      <c r="V146" s="322">
        <f>IF(V$32=0,0,V$32/PPA_fec!V$32)</f>
        <v>1.4923618970417476</v>
      </c>
      <c r="W146" s="322">
        <f>IF(W$32=0,0,W$32/PPA_fec!W$32)</f>
        <v>1.3741719695185524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2.2937379997822251</v>
      </c>
      <c r="C151" s="277">
        <f>IF(C$37=0,0,C$37/PPA_fec!C$37)</f>
        <v>2.2224508827860019</v>
      </c>
      <c r="D151" s="277">
        <f>IF(D$37=0,0,D$37/PPA_fec!D$37)</f>
        <v>2.0330802250153561</v>
      </c>
      <c r="E151" s="277">
        <f>IF(E$37=0,0,E$37/PPA_fec!E$37)</f>
        <v>2.3199502581446709</v>
      </c>
      <c r="F151" s="277">
        <f>IF(F$37=0,0,F$37/PPA_fec!F$37)</f>
        <v>1.7676749619549614</v>
      </c>
      <c r="G151" s="277">
        <f>IF(G$37=0,0,G$37/PPA_fec!G$37)</f>
        <v>1.4665603725238081</v>
      </c>
      <c r="H151" s="277">
        <f>IF(H$37=0,0,H$37/PPA_fec!H$37)</f>
        <v>0.62811096447052162</v>
      </c>
      <c r="I151" s="277">
        <f>IF(I$37=0,0,I$37/PPA_fec!I$37)</f>
        <v>0.50217850517010654</v>
      </c>
      <c r="J151" s="277">
        <f>IF(J$37=0,0,J$37/PPA_fec!J$37)</f>
        <v>0.50485746949599519</v>
      </c>
      <c r="K151" s="277">
        <f>IF(K$37=0,0,K$37/PPA_fec!K$37)</f>
        <v>1.0584847869648852</v>
      </c>
      <c r="L151" s="277">
        <f>IF(L$37=0,0,L$37/PPA_fec!L$37)</f>
        <v>1.1130799778108205</v>
      </c>
      <c r="M151" s="277">
        <f>IF(M$37=0,0,M$37/PPA_fec!M$37)</f>
        <v>1.0764557760802331</v>
      </c>
      <c r="N151" s="277">
        <f>IF(N$37=0,0,N$37/PPA_fec!N$37)</f>
        <v>0.77054745031401772</v>
      </c>
      <c r="O151" s="277">
        <f>IF(O$37=0,0,O$37/PPA_fec!O$37)</f>
        <v>0.74400481949650654</v>
      </c>
      <c r="P151" s="277">
        <f>IF(P$37=0,0,P$37/PPA_fec!P$37)</f>
        <v>0.48766609765973234</v>
      </c>
      <c r="Q151" s="277">
        <f>IF(Q$37=0,0,Q$37/PPA_fec!Q$37)</f>
        <v>0.48778473563421598</v>
      </c>
      <c r="R151" s="277">
        <f>IF(R$37=0,0,R$37/PPA_fec!R$37)</f>
        <v>0.37412210994730338</v>
      </c>
      <c r="S151" s="277">
        <f>IF(S$37=0,0,S$37/PPA_fec!S$37)</f>
        <v>0.23060899604939372</v>
      </c>
      <c r="T151" s="277">
        <f>IF(T$37=0,0,T$37/PPA_fec!T$37)</f>
        <v>0.40195354952471368</v>
      </c>
      <c r="U151" s="277">
        <f>IF(U$37=0,0,U$37/PPA_fec!U$37)</f>
        <v>0.80323517637884989</v>
      </c>
      <c r="V151" s="277">
        <f>IF(V$37=0,0,V$37/PPA_fec!V$37)</f>
        <v>0.79241693589332962</v>
      </c>
      <c r="W151" s="277">
        <f>IF(W$37=0,0,W$37/PPA_fec!W$37)</f>
        <v>0.59410629749317456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0.71654441787562972</v>
      </c>
      <c r="C152" s="278">
        <f>IF(C$43=0,0,C$43/PPA_fec!C$43)</f>
        <v>0.60956745234226806</v>
      </c>
      <c r="D152" s="278">
        <f>IF(D$43=0,0,D$43/PPA_fec!D$43)</f>
        <v>0.56145005523359814</v>
      </c>
      <c r="E152" s="278">
        <f>IF(E$43=0,0,E$43/PPA_fec!E$43)</f>
        <v>1.3051679565183665</v>
      </c>
      <c r="F152" s="278">
        <f>IF(F$43=0,0,F$43/PPA_fec!F$43)</f>
        <v>0.81085802710953303</v>
      </c>
      <c r="G152" s="278">
        <f>IF(G$43=0,0,G$43/PPA_fec!G$43)</f>
        <v>0.68352266891765534</v>
      </c>
      <c r="H152" s="278">
        <f>IF(H$43=0,0,H$43/PPA_fec!H$43)</f>
        <v>0.49502257520632648</v>
      </c>
      <c r="I152" s="278">
        <f>IF(I$43=0,0,I$43/PPA_fec!I$43)</f>
        <v>0.45203604642849837</v>
      </c>
      <c r="J152" s="278">
        <f>IF(J$43=0,0,J$43/PPA_fec!J$43)</f>
        <v>0.47041635412998617</v>
      </c>
      <c r="K152" s="278">
        <f>IF(K$43=0,0,K$43/PPA_fec!K$43)</f>
        <v>0.60994635533931918</v>
      </c>
      <c r="L152" s="278">
        <f>IF(L$43=0,0,L$43/PPA_fec!L$43)</f>
        <v>0.61975574981920722</v>
      </c>
      <c r="M152" s="278">
        <f>IF(M$43=0,0,M$43/PPA_fec!M$43)</f>
        <v>0.63280440409102279</v>
      </c>
      <c r="N152" s="278">
        <f>IF(N$43=0,0,N$43/PPA_fec!N$43)</f>
        <v>0.54064284681658026</v>
      </c>
      <c r="O152" s="278">
        <f>IF(O$43=0,0,O$43/PPA_fec!O$43)</f>
        <v>0.54855936401598604</v>
      </c>
      <c r="P152" s="278">
        <f>IF(P$43=0,0,P$43/PPA_fec!P$43)</f>
        <v>0.43666689685567744</v>
      </c>
      <c r="Q152" s="278">
        <f>IF(Q$43=0,0,Q$43/PPA_fec!Q$43)</f>
        <v>0.42641289671539612</v>
      </c>
      <c r="R152" s="278">
        <f>IF(R$43=0,0,R$43/PPA_fec!R$43)</f>
        <v>0.43835521669297778</v>
      </c>
      <c r="S152" s="278">
        <f>IF(S$43=0,0,S$43/PPA_fec!S$43)</f>
        <v>0.33020853630285452</v>
      </c>
      <c r="T152" s="278">
        <f>IF(T$43=0,0,T$43/PPA_fec!T$43)</f>
        <v>0.42088026258539157</v>
      </c>
      <c r="U152" s="278">
        <f>IF(U$43=0,0,U$43/PPA_fec!U$43)</f>
        <v>0.56465700666607843</v>
      </c>
      <c r="V152" s="278">
        <f>IF(V$43=0,0,V$43/PPA_fec!V$43)</f>
        <v>0.56085926256815888</v>
      </c>
      <c r="W152" s="278">
        <f>IF(W$43=0,0,W$43/PPA_fec!W$43)</f>
        <v>0.48515008477464333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1.0489774591083345</v>
      </c>
      <c r="C153" s="278">
        <f>IF(C$56=0,0,C$56/PPA_fec!C$56)</f>
        <v>0.9718824711686026</v>
      </c>
      <c r="D153" s="278">
        <f>IF(D$56=0,0,D$56/PPA_fec!D$56)</f>
        <v>0.97090578999868504</v>
      </c>
      <c r="E153" s="278">
        <f>IF(E$56=0,0,E$56/PPA_fec!E$56)</f>
        <v>2.2475080103830258</v>
      </c>
      <c r="F153" s="278">
        <f>IF(F$56=0,0,F$56/PPA_fec!F$56)</f>
        <v>1.8308399664580581</v>
      </c>
      <c r="G153" s="278">
        <f>IF(G$56=0,0,G$56/PPA_fec!G$56)</f>
        <v>1.7248184649233598</v>
      </c>
      <c r="H153" s="278">
        <f>IF(H$56=0,0,H$56/PPA_fec!H$56)</f>
        <v>1.6431388204969382</v>
      </c>
      <c r="I153" s="278">
        <f>IF(I$56=0,0,I$56/PPA_fec!I$56)</f>
        <v>1.5533894959808874</v>
      </c>
      <c r="J153" s="278">
        <f>IF(J$56=0,0,J$56/PPA_fec!J$56)</f>
        <v>1.6178132509719223</v>
      </c>
      <c r="K153" s="278">
        <f>IF(K$56=0,0,K$56/PPA_fec!K$56)</f>
        <v>1.6699407465930953</v>
      </c>
      <c r="L153" s="278">
        <f>IF(L$56=0,0,L$56/PPA_fec!L$56)</f>
        <v>1.668318814156188</v>
      </c>
      <c r="M153" s="278">
        <f>IF(M$56=0,0,M$56/PPA_fec!M$56)</f>
        <v>1.7198516645955464</v>
      </c>
      <c r="N153" s="278">
        <f>IF(N$56=0,0,N$56/PPA_fec!N$56)</f>
        <v>1.6467370179513126</v>
      </c>
      <c r="O153" s="278">
        <f>IF(O$56=0,0,O$56/PPA_fec!O$56)</f>
        <v>1.6998059277718491</v>
      </c>
      <c r="P153" s="278">
        <f>IF(P$56=0,0,P$56/PPA_fec!P$56)</f>
        <v>1.48259556670079</v>
      </c>
      <c r="Q153" s="278">
        <f>IF(Q$56=0,0,Q$56/PPA_fec!Q$56)</f>
        <v>1.42998557781013</v>
      </c>
      <c r="R153" s="278">
        <f>IF(R$56=0,0,R$56/PPA_fec!R$56)</f>
        <v>1.6406497656143253</v>
      </c>
      <c r="S153" s="278">
        <f>IF(S$56=0,0,S$56/PPA_fec!S$56)</f>
        <v>1.3438703905643015</v>
      </c>
      <c r="T153" s="278">
        <f>IF(T$56=0,0,T$56/PPA_fec!T$56)</f>
        <v>1.5186309983636013</v>
      </c>
      <c r="U153" s="278">
        <f>IF(U$56=0,0,U$56/PPA_fec!U$56)</f>
        <v>1.7088211700289622</v>
      </c>
      <c r="V153" s="278">
        <f>IF(V$56=0,0,V$56/PPA_fec!V$56)</f>
        <v>1.7071733054009079</v>
      </c>
      <c r="W153" s="278">
        <f>IF(W$56=0,0,W$56/PPA_fec!W$56)</f>
        <v>1.5825482289012671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0.89382199155566489</v>
      </c>
      <c r="C154" s="279">
        <f>IF(C$69=0,0,C$69/PPA_fec!C$69)</f>
        <v>0.83416781912449167</v>
      </c>
      <c r="D154" s="279">
        <f>IF(D$69=0,0,D$69/PPA_fec!D$69)</f>
        <v>0.83971728048961791</v>
      </c>
      <c r="E154" s="279">
        <f>IF(E$69=0,0,E$69/PPA_fec!E$69)</f>
        <v>1.9425936840543412</v>
      </c>
      <c r="F154" s="279">
        <f>IF(F$69=0,0,F$69/PPA_fec!F$69)</f>
        <v>1.6316807705600416</v>
      </c>
      <c r="G154" s="279">
        <f>IF(G$69=0,0,G$69/PPA_fec!G$69)</f>
        <v>1.5611469850249124</v>
      </c>
      <c r="H154" s="279">
        <f>IF(H$69=0,0,H$69/PPA_fec!H$69)</f>
        <v>1.5594732509487681</v>
      </c>
      <c r="I154" s="279">
        <f>IF(I$69=0,0,I$69/PPA_fec!I$69)</f>
        <v>1.4847927676259041</v>
      </c>
      <c r="J154" s="279">
        <f>IF(J$69=0,0,J$69/PPA_fec!J$69)</f>
        <v>1.5466300425407862</v>
      </c>
      <c r="K154" s="279">
        <f>IF(K$69=0,0,K$69/PPA_fec!K$69)</f>
        <v>1.5306398792176015</v>
      </c>
      <c r="L154" s="279">
        <f>IF(L$69=0,0,L$69/PPA_fec!L$69)</f>
        <v>1.5250180651255691</v>
      </c>
      <c r="M154" s="279">
        <f>IF(M$69=0,0,M$69/PPA_fec!M$69)</f>
        <v>1.5745282220940633</v>
      </c>
      <c r="N154" s="279">
        <f>IF(N$69=0,0,N$69/PPA_fec!N$69)</f>
        <v>1.5372712947110549</v>
      </c>
      <c r="O154" s="279">
        <f>IF(O$69=0,0,O$69/PPA_fec!O$69)</f>
        <v>1.5918550475850561</v>
      </c>
      <c r="P154" s="279">
        <f>IF(P$69=0,0,P$69/PPA_fec!P$69)</f>
        <v>1.4135719853817506</v>
      </c>
      <c r="Q154" s="279">
        <f>IF(Q$69=0,0,Q$69/PPA_fec!Q$69)</f>
        <v>1.3599412546531486</v>
      </c>
      <c r="R154" s="279">
        <f>IF(R$69=0,0,R$69/PPA_fec!R$69)</f>
        <v>1.5982472245353025</v>
      </c>
      <c r="S154" s="279">
        <f>IF(S$69=0,0,S$69/PPA_fec!S$69)</f>
        <v>1.3361990582226424</v>
      </c>
      <c r="T154" s="279">
        <f>IF(T$69=0,0,T$69/PPA_fec!T$69)</f>
        <v>1.4669930941726255</v>
      </c>
      <c r="U154" s="279">
        <f>IF(U$69=0,0,U$69/PPA_fec!U$69)</f>
        <v>1.5933702651416792</v>
      </c>
      <c r="V154" s="279">
        <f>IF(V$69=0,0,V$69/PPA_fec!V$69)</f>
        <v>1.5935088914738642</v>
      </c>
      <c r="W154" s="279">
        <f>IF(W$69=0,0,W$69/PPA_fec!W$69)</f>
        <v>1.4966881015138671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0.87279617615338267</v>
      </c>
      <c r="C156" s="322">
        <f>IF(C$83=0,0,C$83/PPA_fec!C$83)</f>
        <v>0.74435739984247973</v>
      </c>
      <c r="D156" s="322">
        <f>IF(D$83=0,0,D$83/PPA_fec!D$83)</f>
        <v>0.59513533939313279</v>
      </c>
      <c r="E156" s="322">
        <f>IF(E$83=0,0,E$83/PPA_fec!E$83)</f>
        <v>0.72663904091821563</v>
      </c>
      <c r="F156" s="322">
        <f>IF(F$83=0,0,F$83/PPA_fec!F$83)</f>
        <v>0.39239491068404825</v>
      </c>
      <c r="G156" s="322">
        <f>IF(G$83=0,0,G$83/PPA_fec!G$83)</f>
        <v>0.29178039424530816</v>
      </c>
      <c r="H156" s="322">
        <f>IF(H$83=0,0,H$83/PPA_fec!H$83)</f>
        <v>0.10864296187091173</v>
      </c>
      <c r="I156" s="322">
        <f>IF(I$83=0,0,I$83/PPA_fec!I$83)</f>
        <v>8.7057423582833915E-2</v>
      </c>
      <c r="J156" s="322">
        <f>IF(J$83=0,0,J$83/PPA_fec!J$83)</f>
        <v>8.7450333878814845E-2</v>
      </c>
      <c r="K156" s="322">
        <f>IF(K$83=0,0,K$83/PPA_fec!K$83)</f>
        <v>0.19894916205888849</v>
      </c>
      <c r="L156" s="322">
        <f>IF(L$83=0,0,L$83/PPA_fec!L$83)</f>
        <v>0.21129195852263252</v>
      </c>
      <c r="M156" s="322">
        <f>IF(M$83=0,0,M$83/PPA_fec!M$83)</f>
        <v>0.20314803333790346</v>
      </c>
      <c r="N156" s="322">
        <f>IF(N$83=0,0,N$83/PPA_fec!N$83)</f>
        <v>0.13765817179684811</v>
      </c>
      <c r="O156" s="322">
        <f>IF(O$83=0,0,O$83/PPA_fec!O$83)</f>
        <v>0.13190736211026702</v>
      </c>
      <c r="P156" s="322">
        <f>IF(P$83=0,0,P$83/PPA_fec!P$83)</f>
        <v>8.4655831223025654E-2</v>
      </c>
      <c r="Q156" s="322">
        <f>IF(Q$83=0,0,Q$83/PPA_fec!Q$83)</f>
        <v>8.4989437480763916E-2</v>
      </c>
      <c r="R156" s="322">
        <f>IF(R$83=0,0,R$83/PPA_fec!R$83)</f>
        <v>6.3037855704185297E-2</v>
      </c>
      <c r="S156" s="322">
        <f>IF(S$83=0,0,S$83/PPA_fec!S$83)</f>
        <v>3.9272164725535352E-2</v>
      </c>
      <c r="T156" s="322">
        <f>IF(T$83=0,0,T$83/PPA_fec!T$83)</f>
        <v>6.8957481362149034E-2</v>
      </c>
      <c r="U156" s="322">
        <f>IF(U$83=0,0,U$83/PPA_fec!U$83)</f>
        <v>0.14358249456924768</v>
      </c>
      <c r="V156" s="322">
        <f>IF(V$83=0,0,V$83/PPA_fec!V$83)</f>
        <v>0.14131549233600452</v>
      </c>
      <c r="W156" s="322">
        <f>IF(W$83=0,0,W$83/PPA_fec!W$83)</f>
        <v>0.10418565471457399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2.293737999782226</v>
      </c>
      <c r="C161" s="334">
        <f>IF(C$88=0,0,C$88/PPA_fec!C$88)</f>
        <v>2.222450882786001</v>
      </c>
      <c r="D161" s="334">
        <f>IF(D$88=0,0,D$88/PPA_fec!D$88)</f>
        <v>2.0330802250153557</v>
      </c>
      <c r="E161" s="334">
        <f>IF(E$88=0,0,E$88/PPA_fec!E$88)</f>
        <v>2.3199502581446714</v>
      </c>
      <c r="F161" s="334">
        <f>IF(F$88=0,0,F$88/PPA_fec!F$88)</f>
        <v>1.7676749619549612</v>
      </c>
      <c r="G161" s="334">
        <f>IF(G$88=0,0,G$88/PPA_fec!G$88)</f>
        <v>1.4665603725238077</v>
      </c>
      <c r="H161" s="334">
        <f>IF(H$88=0,0,H$88/PPA_fec!H$88)</f>
        <v>0.62811096447052139</v>
      </c>
      <c r="I161" s="334">
        <f>IF(I$88=0,0,I$88/PPA_fec!I$88)</f>
        <v>0.50217850517010665</v>
      </c>
      <c r="J161" s="334">
        <f>IF(J$88=0,0,J$88/PPA_fec!J$88)</f>
        <v>0.50485746949599519</v>
      </c>
      <c r="K161" s="334">
        <f>IF(K$88=0,0,K$88/PPA_fec!K$88)</f>
        <v>1.0584847869648848</v>
      </c>
      <c r="L161" s="334">
        <f>IF(L$88=0,0,L$88/PPA_fec!L$88)</f>
        <v>1.1130799778108205</v>
      </c>
      <c r="M161" s="334">
        <f>IF(M$88=0,0,M$88/PPA_fec!M$88)</f>
        <v>1.0764557760802322</v>
      </c>
      <c r="N161" s="334">
        <f>IF(N$88=0,0,N$88/PPA_fec!N$88)</f>
        <v>0.77054745031401772</v>
      </c>
      <c r="O161" s="334">
        <f>IF(O$88=0,0,O$88/PPA_fec!O$88)</f>
        <v>0.74400481949650654</v>
      </c>
      <c r="P161" s="334">
        <f>IF(P$88=0,0,P$88/PPA_fec!P$88)</f>
        <v>0.48766609765973207</v>
      </c>
      <c r="Q161" s="334">
        <f>IF(Q$88=0,0,Q$88/PPA_fec!Q$88)</f>
        <v>0.48778473563421615</v>
      </c>
      <c r="R161" s="334">
        <f>IF(R$88=0,0,R$88/PPA_fec!R$88)</f>
        <v>0.37412210994730366</v>
      </c>
      <c r="S161" s="334">
        <f>IF(S$88=0,0,S$88/PPA_fec!S$88)</f>
        <v>0.23060899604939358</v>
      </c>
      <c r="T161" s="334">
        <f>IF(T$88=0,0,T$88/PPA_fec!T$88)</f>
        <v>0.40195354952471374</v>
      </c>
      <c r="U161" s="334">
        <f>IF(U$88=0,0,U$88/PPA_fec!U$88)</f>
        <v>0.80323517637884978</v>
      </c>
      <c r="V161" s="334">
        <f>IF(V$88=0,0,V$88/PPA_fec!V$88)</f>
        <v>0.79241693589332896</v>
      </c>
      <c r="W161" s="334">
        <f>IF(W$88=0,0,W$88/PPA_fec!W$88)</f>
        <v>0.59410629749317456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EE: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347.18527713739633</v>
      </c>
      <c r="C3" s="205">
        <v>359.34423816445559</v>
      </c>
      <c r="D3" s="205">
        <v>340.12173516462309</v>
      </c>
      <c r="E3" s="205">
        <v>348.34167129886981</v>
      </c>
      <c r="F3" s="205">
        <v>311.76413664075352</v>
      </c>
      <c r="G3" s="205">
        <v>335.01347667849359</v>
      </c>
      <c r="H3" s="205">
        <v>355.22534520221501</v>
      </c>
      <c r="I3" s="205">
        <v>352.57406417444707</v>
      </c>
      <c r="J3" s="205">
        <v>352.22339551801008</v>
      </c>
      <c r="K3" s="205">
        <v>369.60886868905482</v>
      </c>
      <c r="L3" s="205">
        <v>319.55177284759571</v>
      </c>
      <c r="M3" s="205">
        <v>322.84544800287881</v>
      </c>
      <c r="N3" s="205">
        <v>334.0278752415602</v>
      </c>
      <c r="O3" s="205">
        <v>346.17410977159318</v>
      </c>
      <c r="P3" s="205">
        <v>400.04428163117427</v>
      </c>
      <c r="Q3" s="205">
        <v>380.2</v>
      </c>
      <c r="R3" s="205">
        <v>379.08548082966689</v>
      </c>
      <c r="S3" s="205">
        <v>377.62383952412182</v>
      </c>
      <c r="T3" s="205">
        <v>389.41727942843153</v>
      </c>
      <c r="U3" s="205">
        <v>396.50531780528382</v>
      </c>
      <c r="V3" s="205">
        <v>400.84055686892572</v>
      </c>
      <c r="W3" s="205">
        <v>391.19181627706342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655.0028975925336</v>
      </c>
      <c r="C5" s="205">
        <v>683.52937273406474</v>
      </c>
      <c r="D5" s="205">
        <v>676.79361841866296</v>
      </c>
      <c r="E5" s="205">
        <v>511.22343310129361</v>
      </c>
      <c r="F5" s="205">
        <v>600.49973838602068</v>
      </c>
      <c r="G5" s="205">
        <v>641.98747236690645</v>
      </c>
      <c r="H5" s="205">
        <v>618.04242688446948</v>
      </c>
      <c r="I5" s="205">
        <v>643.70568531394008</v>
      </c>
      <c r="J5" s="205">
        <v>590.0448702868415</v>
      </c>
      <c r="K5" s="205">
        <v>536.88154816475742</v>
      </c>
      <c r="L5" s="205">
        <v>575.22358607403044</v>
      </c>
      <c r="M5" s="205">
        <v>511.14461235156881</v>
      </c>
      <c r="N5" s="205">
        <v>500.5956229385846</v>
      </c>
      <c r="O5" s="205">
        <v>537.60284683423208</v>
      </c>
      <c r="P5" s="205">
        <v>540.48021234934254</v>
      </c>
      <c r="Q5" s="205">
        <v>558.22348225206144</v>
      </c>
      <c r="R5" s="205">
        <v>572.27766610292645</v>
      </c>
      <c r="S5" s="205">
        <v>484.4480253818528</v>
      </c>
      <c r="T5" s="205">
        <v>476.15585711590847</v>
      </c>
      <c r="U5" s="205">
        <v>566.99974072390239</v>
      </c>
      <c r="V5" s="205">
        <v>604.18683864651996</v>
      </c>
      <c r="W5" s="205">
        <v>528.5272518706571</v>
      </c>
      <c r="DA5" s="112" t="s">
        <v>2113</v>
      </c>
    </row>
    <row r="6" spans="1:105" ht="12" customHeight="1" x14ac:dyDescent="0.25">
      <c r="A6" s="154" t="s">
        <v>2114</v>
      </c>
      <c r="B6" s="340">
        <v>818.75362199066694</v>
      </c>
      <c r="C6" s="340">
        <v>777.81594089113355</v>
      </c>
      <c r="D6" s="340">
        <v>736.87825979160016</v>
      </c>
      <c r="E6" s="340">
        <v>736.87825979160016</v>
      </c>
      <c r="F6" s="340">
        <v>695.94057869206677</v>
      </c>
      <c r="G6" s="340">
        <v>695.94057869206677</v>
      </c>
      <c r="H6" s="340">
        <v>655.00289759253337</v>
      </c>
      <c r="I6" s="340">
        <v>695.94057869206677</v>
      </c>
      <c r="J6" s="340">
        <v>695.94057869206677</v>
      </c>
      <c r="K6" s="340">
        <v>655.00289759253337</v>
      </c>
      <c r="L6" s="340">
        <v>614.06521649299998</v>
      </c>
      <c r="M6" s="340">
        <v>573.12753539346659</v>
      </c>
      <c r="N6" s="340">
        <v>573.12753539346659</v>
      </c>
      <c r="O6" s="340">
        <v>573.12753539346659</v>
      </c>
      <c r="P6" s="340">
        <v>573.12753539346659</v>
      </c>
      <c r="Q6" s="340">
        <v>614.06521649299998</v>
      </c>
      <c r="R6" s="340">
        <v>614.06521649299998</v>
      </c>
      <c r="S6" s="340">
        <v>614.06521649299998</v>
      </c>
      <c r="T6" s="340">
        <v>573.12753539346659</v>
      </c>
      <c r="U6" s="340">
        <v>614.06521649299998</v>
      </c>
      <c r="V6" s="340">
        <v>655.00289759253337</v>
      </c>
      <c r="W6" s="340">
        <v>614.06521649299998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81.8753621990667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40.93768109953335</v>
      </c>
      <c r="P7" s="342">
        <v>0</v>
      </c>
      <c r="Q7" s="342">
        <v>81.8753621990667</v>
      </c>
      <c r="R7" s="342">
        <v>40.93768109953335</v>
      </c>
      <c r="S7" s="342">
        <v>0</v>
      </c>
      <c r="T7" s="342">
        <v>0</v>
      </c>
      <c r="U7" s="342">
        <v>81.8753621990667</v>
      </c>
      <c r="V7" s="342">
        <v>40.93768109953335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40.937681099533393</v>
      </c>
      <c r="D8" s="344">
        <f t="shared" si="0"/>
        <v>40.937681099533393</v>
      </c>
      <c r="E8" s="344">
        <f t="shared" si="0"/>
        <v>0</v>
      </c>
      <c r="F8" s="344">
        <f t="shared" si="0"/>
        <v>40.937681099533393</v>
      </c>
      <c r="G8" s="344">
        <f t="shared" si="0"/>
        <v>0</v>
      </c>
      <c r="H8" s="344">
        <f t="shared" si="0"/>
        <v>40.937681099533393</v>
      </c>
      <c r="I8" s="344">
        <f t="shared" si="0"/>
        <v>40.937681099533279</v>
      </c>
      <c r="J8" s="344">
        <f t="shared" si="0"/>
        <v>0</v>
      </c>
      <c r="K8" s="344">
        <f t="shared" si="0"/>
        <v>40.937681099533393</v>
      </c>
      <c r="L8" s="344">
        <f t="shared" si="0"/>
        <v>40.937681099533393</v>
      </c>
      <c r="M8" s="344">
        <f t="shared" si="0"/>
        <v>40.937681099533393</v>
      </c>
      <c r="N8" s="344">
        <f t="shared" si="0"/>
        <v>0</v>
      </c>
      <c r="O8" s="344">
        <f t="shared" si="0"/>
        <v>40.937681099533393</v>
      </c>
      <c r="P8" s="344">
        <f t="shared" si="0"/>
        <v>0</v>
      </c>
      <c r="Q8" s="344">
        <f t="shared" si="0"/>
        <v>40.937681099533279</v>
      </c>
      <c r="R8" s="344">
        <f t="shared" si="0"/>
        <v>40.937681099533393</v>
      </c>
      <c r="S8" s="344">
        <f t="shared" si="0"/>
        <v>0</v>
      </c>
      <c r="T8" s="344">
        <f t="shared" si="0"/>
        <v>40.937681099533393</v>
      </c>
      <c r="U8" s="344">
        <f t="shared" si="0"/>
        <v>40.937681099533279</v>
      </c>
      <c r="V8" s="344">
        <f t="shared" si="0"/>
        <v>0</v>
      </c>
      <c r="W8" s="344">
        <f t="shared" si="0"/>
        <v>40.937681099533393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163.75072439813334</v>
      </c>
      <c r="C9" s="345">
        <f t="shared" si="1"/>
        <v>94.286568157068814</v>
      </c>
      <c r="D9" s="345">
        <f t="shared" si="1"/>
        <v>60.084641372937199</v>
      </c>
      <c r="E9" s="345">
        <f t="shared" si="1"/>
        <v>225.65482669030655</v>
      </c>
      <c r="F9" s="345">
        <f t="shared" si="1"/>
        <v>95.440840306046084</v>
      </c>
      <c r="G9" s="345">
        <f t="shared" si="1"/>
        <v>53.95310632516032</v>
      </c>
      <c r="H9" s="345">
        <f t="shared" si="1"/>
        <v>36.960470708063895</v>
      </c>
      <c r="I9" s="345">
        <f t="shared" si="1"/>
        <v>52.234893378126685</v>
      </c>
      <c r="J9" s="345">
        <f t="shared" si="1"/>
        <v>105.89570840522526</v>
      </c>
      <c r="K9" s="345">
        <f t="shared" si="1"/>
        <v>118.12134942777595</v>
      </c>
      <c r="L9" s="345">
        <f t="shared" si="1"/>
        <v>38.841630418969544</v>
      </c>
      <c r="M9" s="345">
        <f t="shared" si="1"/>
        <v>61.982923041897777</v>
      </c>
      <c r="N9" s="345">
        <f t="shared" si="1"/>
        <v>72.53191245488199</v>
      </c>
      <c r="O9" s="345">
        <f t="shared" si="1"/>
        <v>35.524688559234505</v>
      </c>
      <c r="P9" s="345">
        <f t="shared" si="1"/>
        <v>32.64732304412405</v>
      </c>
      <c r="Q9" s="345">
        <f t="shared" si="1"/>
        <v>55.841734240938536</v>
      </c>
      <c r="R9" s="345">
        <f t="shared" si="1"/>
        <v>41.787550390073534</v>
      </c>
      <c r="S9" s="345">
        <f t="shared" si="1"/>
        <v>129.61719111114718</v>
      </c>
      <c r="T9" s="345">
        <f t="shared" si="1"/>
        <v>96.971678277558112</v>
      </c>
      <c r="U9" s="345">
        <f t="shared" si="1"/>
        <v>47.065475769097588</v>
      </c>
      <c r="V9" s="345">
        <f t="shared" si="1"/>
        <v>50.816058946013413</v>
      </c>
      <c r="W9" s="345">
        <f t="shared" si="1"/>
        <v>85.537964622342884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86.277214101461738</v>
      </c>
      <c r="C12" s="212">
        <v>90.463886500429908</v>
      </c>
      <c r="D12" s="212">
        <v>91.186930352536535</v>
      </c>
      <c r="E12" s="212">
        <v>69.310404127257087</v>
      </c>
      <c r="F12" s="212">
        <v>79.882889079965622</v>
      </c>
      <c r="G12" s="212">
        <v>82.396044711951845</v>
      </c>
      <c r="H12" s="212">
        <v>76.332760103181428</v>
      </c>
      <c r="I12" s="212">
        <v>79.15588993981082</v>
      </c>
      <c r="J12" s="212">
        <v>72.234135855545986</v>
      </c>
      <c r="K12" s="212">
        <v>63.191401547721398</v>
      </c>
      <c r="L12" s="212">
        <v>69.426655202063614</v>
      </c>
      <c r="M12" s="212">
        <v>61.450042992261388</v>
      </c>
      <c r="N12" s="212">
        <v>60.634393809114357</v>
      </c>
      <c r="O12" s="212">
        <v>63.99681857265692</v>
      </c>
      <c r="P12" s="212">
        <v>63.480997420464313</v>
      </c>
      <c r="Q12" s="212">
        <v>64.439122957867582</v>
      </c>
      <c r="R12" s="212">
        <v>66.949011177987956</v>
      </c>
      <c r="S12" s="212">
        <v>56.794926913155628</v>
      </c>
      <c r="T12" s="212">
        <v>56.390971625107468</v>
      </c>
      <c r="U12" s="212">
        <v>65.59131556319862</v>
      </c>
      <c r="V12" s="212">
        <v>70.827773000859835</v>
      </c>
      <c r="W12" s="212">
        <v>66.456577815993128</v>
      </c>
      <c r="DA12" s="109" t="s">
        <v>2120</v>
      </c>
    </row>
    <row r="13" spans="1:105" ht="12" customHeight="1" x14ac:dyDescent="0.25">
      <c r="A13" s="24" t="s">
        <v>30</v>
      </c>
      <c r="B13" s="215">
        <v>1.016423043852106</v>
      </c>
      <c r="C13" s="215">
        <v>1.4770421324161651</v>
      </c>
      <c r="D13" s="215">
        <v>1.063198624247635</v>
      </c>
      <c r="E13" s="215">
        <v>1.234479793637145</v>
      </c>
      <c r="F13" s="215">
        <v>0.2181427343078246</v>
      </c>
      <c r="G13" s="215">
        <v>0.221152192605331</v>
      </c>
      <c r="H13" s="215">
        <v>0</v>
      </c>
      <c r="I13" s="215">
        <v>0</v>
      </c>
      <c r="J13" s="215">
        <v>0</v>
      </c>
      <c r="K13" s="215">
        <v>0</v>
      </c>
      <c r="L13" s="215">
        <v>0.64866723989681851</v>
      </c>
      <c r="M13" s="215">
        <v>0.65081685296646596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32.798280309544282</v>
      </c>
      <c r="C14" s="206">
        <f t="shared" si="2"/>
        <v>31.864402407566637</v>
      </c>
      <c r="D14" s="206">
        <f t="shared" si="2"/>
        <v>32.68847807394669</v>
      </c>
      <c r="E14" s="206">
        <f t="shared" si="2"/>
        <v>13.833963886500428</v>
      </c>
      <c r="F14" s="206">
        <f t="shared" si="2"/>
        <v>25.026311263972488</v>
      </c>
      <c r="G14" s="206">
        <f t="shared" si="2"/>
        <v>21.233361994840926</v>
      </c>
      <c r="H14" s="206">
        <f t="shared" si="2"/>
        <v>16.368099742046432</v>
      </c>
      <c r="I14" s="206">
        <f t="shared" si="2"/>
        <v>16.554428202923475</v>
      </c>
      <c r="J14" s="206">
        <f t="shared" si="2"/>
        <v>14.595872742906277</v>
      </c>
      <c r="K14" s="206">
        <f t="shared" si="2"/>
        <v>11.68907996560619</v>
      </c>
      <c r="L14" s="206">
        <f t="shared" si="2"/>
        <v>13.585554600171967</v>
      </c>
      <c r="M14" s="206">
        <f t="shared" si="2"/>
        <v>6.5572656921754078</v>
      </c>
      <c r="N14" s="206">
        <f t="shared" si="2"/>
        <v>7.5675838349097155</v>
      </c>
      <c r="O14" s="206">
        <f t="shared" si="2"/>
        <v>10.672141014617369</v>
      </c>
      <c r="P14" s="206">
        <f t="shared" si="2"/>
        <v>10.672141014617369</v>
      </c>
      <c r="Q14" s="206">
        <f t="shared" si="2"/>
        <v>10.598538263112639</v>
      </c>
      <c r="R14" s="206">
        <f t="shared" si="2"/>
        <v>11.758899398108341</v>
      </c>
      <c r="S14" s="206">
        <f t="shared" si="2"/>
        <v>4.0067927773000864</v>
      </c>
      <c r="T14" s="206">
        <f t="shared" si="2"/>
        <v>2.020636285468616</v>
      </c>
      <c r="U14" s="206">
        <f t="shared" si="2"/>
        <v>11.889595872742907</v>
      </c>
      <c r="V14" s="206">
        <f t="shared" si="2"/>
        <v>8.9969045571797075</v>
      </c>
      <c r="W14" s="206">
        <f t="shared" si="2"/>
        <v>7.1000859845227859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0</v>
      </c>
      <c r="C16" s="206">
        <v>1.086758383490972</v>
      </c>
      <c r="D16" s="206">
        <v>1.086758383490972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1.086758383490972</v>
      </c>
      <c r="S16" s="206">
        <v>1.086758383490972</v>
      </c>
      <c r="T16" s="206">
        <v>0</v>
      </c>
      <c r="U16" s="206">
        <v>1.086758383490972</v>
      </c>
      <c r="V16" s="206">
        <v>0.51074806534823736</v>
      </c>
      <c r="W16" s="206">
        <v>0.40206362854686162</v>
      </c>
      <c r="DA16" s="71" t="s">
        <v>2123</v>
      </c>
    </row>
    <row r="17" spans="1:105" ht="12" customHeight="1" x14ac:dyDescent="0.25">
      <c r="A17" s="18" t="s">
        <v>69</v>
      </c>
      <c r="B17" s="206">
        <v>9.0928632846087698</v>
      </c>
      <c r="C17" s="206">
        <v>7.0722269991401543</v>
      </c>
      <c r="D17" s="206">
        <v>5.0515907136715388</v>
      </c>
      <c r="E17" s="206">
        <v>9.0928632846087698</v>
      </c>
      <c r="F17" s="206">
        <v>6.0619088564058474</v>
      </c>
      <c r="G17" s="206">
        <v>6.0619088564058474</v>
      </c>
      <c r="H17" s="206">
        <v>4.041272570937231</v>
      </c>
      <c r="I17" s="206">
        <v>7.0722269991401543</v>
      </c>
      <c r="J17" s="206">
        <v>6.0619088564058474</v>
      </c>
      <c r="K17" s="206">
        <v>5.0515907136715388</v>
      </c>
      <c r="L17" s="206">
        <v>5.0515907136715388</v>
      </c>
      <c r="M17" s="206">
        <v>0</v>
      </c>
      <c r="N17" s="206">
        <v>1.010318142734308</v>
      </c>
      <c r="O17" s="206">
        <v>5.0515907136715388</v>
      </c>
      <c r="P17" s="206">
        <v>5.0515907136715388</v>
      </c>
      <c r="Q17" s="206">
        <v>4.041272570937231</v>
      </c>
      <c r="R17" s="206">
        <v>5.0515907136715388</v>
      </c>
      <c r="S17" s="206">
        <v>1.8691315563198621</v>
      </c>
      <c r="T17" s="206">
        <v>2.020636285468616</v>
      </c>
      <c r="U17" s="206">
        <v>3.9402407566638011</v>
      </c>
      <c r="V17" s="206">
        <v>2.4247635425623391</v>
      </c>
      <c r="W17" s="206">
        <v>3.0309544282029228</v>
      </c>
      <c r="DA17" s="71" t="s">
        <v>2124</v>
      </c>
    </row>
    <row r="18" spans="1:105" ht="12" customHeight="1" x14ac:dyDescent="0.25">
      <c r="A18" s="18" t="s">
        <v>70</v>
      </c>
      <c r="B18" s="206">
        <v>23.70541702493551</v>
      </c>
      <c r="C18" s="206">
        <v>23.70541702493551</v>
      </c>
      <c r="D18" s="206">
        <v>26.55012897678418</v>
      </c>
      <c r="E18" s="206">
        <v>4.7411006018916586</v>
      </c>
      <c r="F18" s="206">
        <v>18.964402407566642</v>
      </c>
      <c r="G18" s="206">
        <v>15.17145313843508</v>
      </c>
      <c r="H18" s="206">
        <v>12.326827171109199</v>
      </c>
      <c r="I18" s="206">
        <v>9.482201203783319</v>
      </c>
      <c r="J18" s="206">
        <v>8.5339638865004286</v>
      </c>
      <c r="K18" s="206">
        <v>6.6374892519346513</v>
      </c>
      <c r="L18" s="206">
        <v>8.5339638865004286</v>
      </c>
      <c r="M18" s="206">
        <v>6.5572656921754078</v>
      </c>
      <c r="N18" s="206">
        <v>6.5572656921754078</v>
      </c>
      <c r="O18" s="206">
        <v>5.6205503009458297</v>
      </c>
      <c r="P18" s="206">
        <v>5.6205503009458297</v>
      </c>
      <c r="Q18" s="206">
        <v>6.5572656921754078</v>
      </c>
      <c r="R18" s="206">
        <v>5.6205503009458297</v>
      </c>
      <c r="S18" s="206">
        <v>0</v>
      </c>
      <c r="T18" s="206">
        <v>0</v>
      </c>
      <c r="U18" s="206">
        <v>5.8116938950988821</v>
      </c>
      <c r="V18" s="206">
        <v>5.7460877042132408</v>
      </c>
      <c r="W18" s="206">
        <v>3.5619948409286328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1.050902837489252</v>
      </c>
      <c r="T19" s="206">
        <v>0</v>
      </c>
      <c r="U19" s="206">
        <v>1.050902837489252</v>
      </c>
      <c r="V19" s="206">
        <v>0.31530524505588992</v>
      </c>
      <c r="W19" s="206">
        <v>0.105073086844368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26.375752364574371</v>
      </c>
      <c r="C20" s="206">
        <f t="shared" si="3"/>
        <v>28.718830610490109</v>
      </c>
      <c r="D20" s="206">
        <f t="shared" si="3"/>
        <v>26.54772141014617</v>
      </c>
      <c r="E20" s="206">
        <f t="shared" si="3"/>
        <v>25.451418744625961</v>
      </c>
      <c r="F20" s="206">
        <f t="shared" si="3"/>
        <v>22.44196044711952</v>
      </c>
      <c r="G20" s="206">
        <f t="shared" si="3"/>
        <v>27.493551160791061</v>
      </c>
      <c r="H20" s="206">
        <f t="shared" si="3"/>
        <v>26.827171109200339</v>
      </c>
      <c r="I20" s="206">
        <f t="shared" si="3"/>
        <v>27.300085984522781</v>
      </c>
      <c r="J20" s="206">
        <f t="shared" si="3"/>
        <v>24.03267411865864</v>
      </c>
      <c r="K20" s="206">
        <f t="shared" si="3"/>
        <v>24.527085124677551</v>
      </c>
      <c r="L20" s="206">
        <f t="shared" si="3"/>
        <v>26.225279449699048</v>
      </c>
      <c r="M20" s="206">
        <f t="shared" si="3"/>
        <v>26.01031814273431</v>
      </c>
      <c r="N20" s="206">
        <f t="shared" si="3"/>
        <v>22.098022355975921</v>
      </c>
      <c r="O20" s="206">
        <f t="shared" si="3"/>
        <v>25.408426483233011</v>
      </c>
      <c r="P20" s="206">
        <f t="shared" si="3"/>
        <v>22.098022355975921</v>
      </c>
      <c r="Q20" s="206">
        <f t="shared" si="3"/>
        <v>22.226999140154771</v>
      </c>
      <c r="R20" s="206">
        <f t="shared" si="3"/>
        <v>24.14015477214101</v>
      </c>
      <c r="S20" s="206">
        <f t="shared" si="3"/>
        <v>22.803439380911431</v>
      </c>
      <c r="T20" s="206">
        <f t="shared" si="3"/>
        <v>26.067067927773</v>
      </c>
      <c r="U20" s="206">
        <f t="shared" si="3"/>
        <v>24.757265692175409</v>
      </c>
      <c r="V20" s="206">
        <f t="shared" si="3"/>
        <v>30.275666380051589</v>
      </c>
      <c r="W20" s="206">
        <f t="shared" si="3"/>
        <v>25.995958727429059</v>
      </c>
      <c r="DA20" s="71"/>
    </row>
    <row r="21" spans="1:105" ht="12" customHeight="1" x14ac:dyDescent="0.25">
      <c r="A21" s="18" t="s">
        <v>72</v>
      </c>
      <c r="B21" s="206">
        <v>26.375752364574371</v>
      </c>
      <c r="C21" s="206">
        <v>28.718830610490109</v>
      </c>
      <c r="D21" s="206">
        <v>26.54772141014617</v>
      </c>
      <c r="E21" s="206">
        <v>25.451418744625961</v>
      </c>
      <c r="F21" s="206">
        <v>22.44196044711952</v>
      </c>
      <c r="G21" s="206">
        <v>27.493551160791061</v>
      </c>
      <c r="H21" s="206">
        <v>26.827171109200339</v>
      </c>
      <c r="I21" s="206">
        <v>27.300085984522781</v>
      </c>
      <c r="J21" s="206">
        <v>24.03267411865864</v>
      </c>
      <c r="K21" s="206">
        <v>24.527085124677551</v>
      </c>
      <c r="L21" s="206">
        <v>26.225279449699048</v>
      </c>
      <c r="M21" s="206">
        <v>26.01031814273431</v>
      </c>
      <c r="N21" s="206">
        <v>22.098022355975921</v>
      </c>
      <c r="O21" s="206">
        <v>25.408426483233011</v>
      </c>
      <c r="P21" s="206">
        <v>22.098022355975921</v>
      </c>
      <c r="Q21" s="206">
        <v>22.226999140154771</v>
      </c>
      <c r="R21" s="206">
        <v>24.14015477214101</v>
      </c>
      <c r="S21" s="206">
        <v>22.803439380911431</v>
      </c>
      <c r="T21" s="206">
        <v>26.067067927773</v>
      </c>
      <c r="U21" s="206">
        <v>24.757265692175409</v>
      </c>
      <c r="V21" s="206">
        <v>30.275666380051589</v>
      </c>
      <c r="W21" s="206">
        <v>25.995958727429059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2.1735167669819431</v>
      </c>
      <c r="C23" s="206">
        <f t="shared" si="4"/>
        <v>1.7435941530524499</v>
      </c>
      <c r="D23" s="206">
        <f t="shared" si="4"/>
        <v>1.7435941530524499</v>
      </c>
      <c r="E23" s="206">
        <f t="shared" si="4"/>
        <v>1.337575236457438</v>
      </c>
      <c r="F23" s="206">
        <f t="shared" si="4"/>
        <v>0.90765262252794487</v>
      </c>
      <c r="G23" s="206">
        <f t="shared" si="4"/>
        <v>1.0748065348237319</v>
      </c>
      <c r="H23" s="206">
        <f t="shared" si="4"/>
        <v>1.050902837489252</v>
      </c>
      <c r="I23" s="206">
        <f t="shared" si="4"/>
        <v>1.886844368013757</v>
      </c>
      <c r="J23" s="206">
        <f t="shared" si="4"/>
        <v>0.81203783319002576</v>
      </c>
      <c r="K23" s="206">
        <f t="shared" si="4"/>
        <v>0.83594153052450548</v>
      </c>
      <c r="L23" s="206">
        <f t="shared" si="4"/>
        <v>0.3821152192605331</v>
      </c>
      <c r="M23" s="206">
        <f t="shared" si="4"/>
        <v>0.35829750644883918</v>
      </c>
      <c r="N23" s="206">
        <f t="shared" si="4"/>
        <v>0.42992261392949271</v>
      </c>
      <c r="O23" s="206">
        <f t="shared" si="4"/>
        <v>0.50154772141014614</v>
      </c>
      <c r="P23" s="206">
        <f t="shared" si="4"/>
        <v>0.64488392089423896</v>
      </c>
      <c r="Q23" s="206">
        <f t="shared" si="4"/>
        <v>0.7165090283748925</v>
      </c>
      <c r="R23" s="206">
        <f t="shared" si="4"/>
        <v>0.19105760963026661</v>
      </c>
      <c r="S23" s="206">
        <f t="shared" si="4"/>
        <v>0.3821152192605331</v>
      </c>
      <c r="T23" s="206">
        <f t="shared" si="4"/>
        <v>0.47773000859845233</v>
      </c>
      <c r="U23" s="206">
        <f t="shared" si="4"/>
        <v>0.74273430782459149</v>
      </c>
      <c r="V23" s="206">
        <f t="shared" si="4"/>
        <v>1.9256233877901978</v>
      </c>
      <c r="W23" s="206">
        <f t="shared" si="4"/>
        <v>1.8817712811693887</v>
      </c>
      <c r="DA23" s="71"/>
    </row>
    <row r="24" spans="1:105" ht="12" customHeight="1" x14ac:dyDescent="0.25">
      <c r="A24" s="18" t="s">
        <v>73</v>
      </c>
      <c r="B24" s="206">
        <v>2.1735167669819431</v>
      </c>
      <c r="C24" s="206">
        <v>1.7435941530524499</v>
      </c>
      <c r="D24" s="206">
        <v>1.7435941530524499</v>
      </c>
      <c r="E24" s="206">
        <v>1.337575236457438</v>
      </c>
      <c r="F24" s="206">
        <v>0.90765262252794487</v>
      </c>
      <c r="G24" s="206">
        <v>1.0748065348237319</v>
      </c>
      <c r="H24" s="206">
        <v>1.050902837489252</v>
      </c>
      <c r="I24" s="206">
        <v>1.886844368013757</v>
      </c>
      <c r="J24" s="206">
        <v>0.81203783319002576</v>
      </c>
      <c r="K24" s="206">
        <v>0.83594153052450548</v>
      </c>
      <c r="L24" s="206">
        <v>0.3821152192605331</v>
      </c>
      <c r="M24" s="206">
        <v>0.35829750644883918</v>
      </c>
      <c r="N24" s="206">
        <v>0.42992261392949271</v>
      </c>
      <c r="O24" s="206">
        <v>0.50154772141014614</v>
      </c>
      <c r="P24" s="206">
        <v>0.64488392089423896</v>
      </c>
      <c r="Q24" s="206">
        <v>0.7165090283748925</v>
      </c>
      <c r="R24" s="206">
        <v>0.19105760963026661</v>
      </c>
      <c r="S24" s="206">
        <v>0.3821152192605331</v>
      </c>
      <c r="T24" s="206">
        <v>0.47773000859845233</v>
      </c>
      <c r="U24" s="206">
        <v>0.5970765262252794</v>
      </c>
      <c r="V24" s="206">
        <v>0.86036113499570077</v>
      </c>
      <c r="W24" s="206">
        <v>1.055460017196904</v>
      </c>
      <c r="DA24" s="71" t="s">
        <v>2129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0.14565778159931209</v>
      </c>
      <c r="V25" s="206">
        <v>1.065262252794497</v>
      </c>
      <c r="W25" s="206">
        <v>0.82631126397248489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2134</v>
      </c>
    </row>
    <row r="30" spans="1:105" ht="12" customHeight="1" x14ac:dyDescent="0.25">
      <c r="A30" s="14" t="s">
        <v>79</v>
      </c>
      <c r="B30" s="206">
        <v>0.95537403267411869</v>
      </c>
      <c r="C30" s="206">
        <v>1.982459157351677</v>
      </c>
      <c r="D30" s="206">
        <v>4.0364574376612206</v>
      </c>
      <c r="E30" s="206">
        <v>2.603439380911436</v>
      </c>
      <c r="F30" s="206">
        <v>5.4934651762682716</v>
      </c>
      <c r="G30" s="206">
        <v>6.2338779019776434</v>
      </c>
      <c r="H30" s="206">
        <v>6.8071367153912297</v>
      </c>
      <c r="I30" s="206">
        <v>6.3294067067927768</v>
      </c>
      <c r="J30" s="206">
        <v>6.1383490971625099</v>
      </c>
      <c r="K30" s="206">
        <v>4.7291487532244192</v>
      </c>
      <c r="L30" s="206">
        <v>4.6813413585554597</v>
      </c>
      <c r="M30" s="206">
        <v>5.0874462596732588</v>
      </c>
      <c r="N30" s="206">
        <v>2.937833190025795</v>
      </c>
      <c r="O30" s="206">
        <v>2.6511607910576092</v>
      </c>
      <c r="P30" s="206">
        <v>2.7228718830610492</v>
      </c>
      <c r="Q30" s="206">
        <v>3.2960447119518479</v>
      </c>
      <c r="R30" s="206">
        <v>3.3438521066208078</v>
      </c>
      <c r="S30" s="206">
        <v>3.0333619948409281</v>
      </c>
      <c r="T30" s="206">
        <v>2.8900257953568351</v>
      </c>
      <c r="U30" s="206">
        <v>2.6273430782459162</v>
      </c>
      <c r="V30" s="206">
        <v>2.9855546001719691</v>
      </c>
      <c r="W30" s="206">
        <v>2.603439380911436</v>
      </c>
      <c r="DA30" s="71" t="s">
        <v>2135</v>
      </c>
    </row>
    <row r="31" spans="1:105" ht="12" customHeight="1" x14ac:dyDescent="0.25">
      <c r="A31" s="21" t="s">
        <v>38</v>
      </c>
      <c r="B31" s="209">
        <v>22.957867583834911</v>
      </c>
      <c r="C31" s="209">
        <v>24.677558039552881</v>
      </c>
      <c r="D31" s="209">
        <v>25.107480653482369</v>
      </c>
      <c r="E31" s="209">
        <v>24.849527085124681</v>
      </c>
      <c r="F31" s="209">
        <v>25.79535683576956</v>
      </c>
      <c r="G31" s="209">
        <v>26.139294926913159</v>
      </c>
      <c r="H31" s="209">
        <v>25.279449699054169</v>
      </c>
      <c r="I31" s="209">
        <v>27.085124677558039</v>
      </c>
      <c r="J31" s="209">
        <v>26.65520206362854</v>
      </c>
      <c r="K31" s="209">
        <v>21.41014617368873</v>
      </c>
      <c r="L31" s="209">
        <v>23.903697334479791</v>
      </c>
      <c r="M31" s="209">
        <v>22.785898538263108</v>
      </c>
      <c r="N31" s="209">
        <v>27.60103181427343</v>
      </c>
      <c r="O31" s="209">
        <v>24.763542562338781</v>
      </c>
      <c r="P31" s="209">
        <v>27.343078245915731</v>
      </c>
      <c r="Q31" s="209">
        <v>27.60103181427343</v>
      </c>
      <c r="R31" s="209">
        <v>27.51504729148753</v>
      </c>
      <c r="S31" s="209">
        <v>26.569217540842651</v>
      </c>
      <c r="T31" s="209">
        <v>24.93551160791057</v>
      </c>
      <c r="U31" s="209">
        <v>25.5743766122098</v>
      </c>
      <c r="V31" s="209">
        <v>26.64402407566638</v>
      </c>
      <c r="W31" s="209">
        <v>28.875322441960449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171.1963893329619</v>
      </c>
      <c r="C33" s="205">
        <f>FBT_emi!C5</f>
        <v>175.34520333654461</v>
      </c>
      <c r="D33" s="205">
        <f>FBT_emi!D5</f>
        <v>171.36589238497211</v>
      </c>
      <c r="E33" s="205">
        <f>FBT_emi!E5</f>
        <v>108.5422966434528</v>
      </c>
      <c r="F33" s="205">
        <f>FBT_emi!F5</f>
        <v>133.93579033308691</v>
      </c>
      <c r="G33" s="205">
        <f>FBT_emi!G5</f>
        <v>133.5223882115136</v>
      </c>
      <c r="H33" s="205">
        <f>FBT_emi!H5</f>
        <v>115.495349041099</v>
      </c>
      <c r="I33" s="205">
        <f>FBT_emi!I5</f>
        <v>116.791171921968</v>
      </c>
      <c r="J33" s="205">
        <f>FBT_emi!J5</f>
        <v>102.90942000164959</v>
      </c>
      <c r="K33" s="205">
        <f>FBT_emi!K5</f>
        <v>94.790576161495551</v>
      </c>
      <c r="L33" s="205">
        <f>FBT_emi!L5</f>
        <v>107.52428469271651</v>
      </c>
      <c r="M33" s="205">
        <f>FBT_emi!M5</f>
        <v>84.949890043617245</v>
      </c>
      <c r="N33" s="205">
        <f>FBT_emi!N5</f>
        <v>76.287515041424172</v>
      </c>
      <c r="O33" s="205">
        <f>FBT_emi!O5</f>
        <v>93.565190882268126</v>
      </c>
      <c r="P33" s="205">
        <f>FBT_emi!P5</f>
        <v>85.789730882149371</v>
      </c>
      <c r="Q33" s="205">
        <f>FBT_emi!Q5</f>
        <v>85.993745042084868</v>
      </c>
      <c r="R33" s="205">
        <f>FBT_emi!R5</f>
        <v>93.457356121571777</v>
      </c>
      <c r="S33" s="205">
        <f>FBT_emi!S5</f>
        <v>65.279648521655801</v>
      </c>
      <c r="T33" s="205">
        <f>FBT_emi!T5</f>
        <v>67.495053600931215</v>
      </c>
      <c r="U33" s="205">
        <f>FBT_emi!U5</f>
        <v>95.127511321057881</v>
      </c>
      <c r="V33" s="205">
        <f>FBT_emi!V5</f>
        <v>99.518808601941316</v>
      </c>
      <c r="W33" s="205">
        <f>FBT_emi!W5</f>
        <v>83.372468040985979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248.50481798316028</v>
      </c>
      <c r="C35" s="286">
        <f t="shared" si="5"/>
        <v>251.74714630885131</v>
      </c>
      <c r="D35" s="286">
        <f t="shared" si="5"/>
        <v>268.10086191169444</v>
      </c>
      <c r="E35" s="286">
        <f t="shared" si="5"/>
        <v>198.97247397596084</v>
      </c>
      <c r="F35" s="286">
        <f t="shared" si="5"/>
        <v>256.22860262472989</v>
      </c>
      <c r="G35" s="286">
        <f t="shared" si="5"/>
        <v>245.94844819041666</v>
      </c>
      <c r="H35" s="286">
        <f t="shared" si="5"/>
        <v>214.88545548383763</v>
      </c>
      <c r="I35" s="286">
        <f t="shared" si="5"/>
        <v>224.50854439663482</v>
      </c>
      <c r="J35" s="286">
        <f t="shared" si="5"/>
        <v>205.08045965916671</v>
      </c>
      <c r="K35" s="286">
        <f t="shared" si="5"/>
        <v>170.9683043370996</v>
      </c>
      <c r="L35" s="286">
        <f t="shared" si="5"/>
        <v>217.26261939775051</v>
      </c>
      <c r="M35" s="286">
        <f t="shared" si="5"/>
        <v>190.33888621441378</v>
      </c>
      <c r="N35" s="286">
        <f t="shared" si="5"/>
        <v>181.52495136899924</v>
      </c>
      <c r="O35" s="286">
        <f t="shared" si="5"/>
        <v>184.86887599677004</v>
      </c>
      <c r="P35" s="286">
        <f t="shared" si="5"/>
        <v>158.68492648269222</v>
      </c>
      <c r="Q35" s="286">
        <f t="shared" si="5"/>
        <v>169.48743544941499</v>
      </c>
      <c r="R35" s="286">
        <f t="shared" si="5"/>
        <v>176.6066350825763</v>
      </c>
      <c r="S35" s="286">
        <f t="shared" si="5"/>
        <v>150.40079827779965</v>
      </c>
      <c r="T35" s="286">
        <f t="shared" si="5"/>
        <v>144.8086014772521</v>
      </c>
      <c r="U35" s="286">
        <f t="shared" si="5"/>
        <v>165.42354570742293</v>
      </c>
      <c r="V35" s="286">
        <f t="shared" si="5"/>
        <v>176.69812045496289</v>
      </c>
      <c r="W35" s="286">
        <f t="shared" si="5"/>
        <v>169.88233150799081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131.72035485426716</v>
      </c>
      <c r="C36" s="346">
        <f t="shared" si="6"/>
        <v>132.34820639613679</v>
      </c>
      <c r="D36" s="346">
        <f t="shared" si="6"/>
        <v>134.73373251597138</v>
      </c>
      <c r="E36" s="346">
        <f t="shared" si="6"/>
        <v>135.57751785122878</v>
      </c>
      <c r="F36" s="346">
        <f t="shared" si="6"/>
        <v>133.02735034434653</v>
      </c>
      <c r="G36" s="346">
        <f t="shared" si="6"/>
        <v>128.34525323083119</v>
      </c>
      <c r="H36" s="346">
        <f t="shared" si="6"/>
        <v>123.50731403339449</v>
      </c>
      <c r="I36" s="346">
        <f t="shared" si="6"/>
        <v>122.96907071933953</v>
      </c>
      <c r="J36" s="346">
        <f t="shared" si="6"/>
        <v>122.42142842531695</v>
      </c>
      <c r="K36" s="346">
        <f t="shared" si="6"/>
        <v>117.70082574774821</v>
      </c>
      <c r="L36" s="346">
        <f t="shared" si="6"/>
        <v>120.69507732794619</v>
      </c>
      <c r="M36" s="346">
        <f t="shared" si="6"/>
        <v>120.22046502565036</v>
      </c>
      <c r="N36" s="346">
        <f t="shared" si="6"/>
        <v>121.12449855869647</v>
      </c>
      <c r="O36" s="346">
        <f t="shared" si="6"/>
        <v>119.04107083791189</v>
      </c>
      <c r="P36" s="346">
        <f t="shared" si="6"/>
        <v>117.45295381773015</v>
      </c>
      <c r="Q36" s="346">
        <f t="shared" si="6"/>
        <v>115.43606639028954</v>
      </c>
      <c r="R36" s="346">
        <f t="shared" si="6"/>
        <v>116.98693683766248</v>
      </c>
      <c r="S36" s="346">
        <f t="shared" si="6"/>
        <v>117.23636786090435</v>
      </c>
      <c r="T36" s="346">
        <f t="shared" si="6"/>
        <v>118.42965025500142</v>
      </c>
      <c r="U36" s="346">
        <f t="shared" si="6"/>
        <v>115.6813854614053</v>
      </c>
      <c r="V36" s="346">
        <f t="shared" si="6"/>
        <v>117.22826197195216</v>
      </c>
      <c r="W36" s="346">
        <f t="shared" si="6"/>
        <v>125.73916970369694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61.044963720768692</v>
      </c>
      <c r="C37" s="346">
        <f>IF(FBT_ued!C$5=0,"",FBT_ued!C$5/C$5*1000)</f>
        <v>61.637985521249284</v>
      </c>
      <c r="D37" s="346">
        <f>IF(FBT_ued!D$5=0,"",FBT_ued!D$5/D$5*1000)</f>
        <v>62.696168312389808</v>
      </c>
      <c r="E37" s="346">
        <f>IF(FBT_ued!E$5=0,"",FBT_ued!E$5/E$5*1000)</f>
        <v>65.797547568699514</v>
      </c>
      <c r="F37" s="346">
        <f>IF(FBT_ued!F$5=0,"",FBT_ued!F$5/F$5*1000)</f>
        <v>63.12265859644085</v>
      </c>
      <c r="G37" s="346">
        <f>IF(FBT_ued!G$5=0,"",FBT_ued!G$5/G$5*1000)</f>
        <v>61.291850283429383</v>
      </c>
      <c r="H37" s="346">
        <f>IF(FBT_ued!H$5=0,"",FBT_ued!H$5/H$5*1000)</f>
        <v>59.441311720755813</v>
      </c>
      <c r="I37" s="346">
        <f>IF(FBT_ued!I$5=0,"",FBT_ued!I$5/I$5*1000)</f>
        <v>59.41621793936968</v>
      </c>
      <c r="J37" s="346">
        <f>IF(FBT_ued!J$5=0,"",FBT_ued!J$5/J$5*1000)</f>
        <v>59.608137857897347</v>
      </c>
      <c r="K37" s="346">
        <f>IF(FBT_ued!K$5=0,"",FBT_ued!K$5/K$5*1000)</f>
        <v>57.063140862788927</v>
      </c>
      <c r="L37" s="346">
        <f>IF(FBT_ued!L$5=0,"",FBT_ued!L$5/L$5*1000)</f>
        <v>58.424826835678424</v>
      </c>
      <c r="M37" s="346">
        <f>IF(FBT_ued!M$5=0,"",FBT_ued!M$5/M$5*1000)</f>
        <v>58.87791247596941</v>
      </c>
      <c r="N37" s="346">
        <f>IF(FBT_ued!N$5=0,"",FBT_ued!N$5/N$5*1000)</f>
        <v>60.236624300345163</v>
      </c>
      <c r="O37" s="346">
        <f>IF(FBT_ued!O$5=0,"",FBT_ued!O$5/O$5*1000)</f>
        <v>58.379847410654129</v>
      </c>
      <c r="P37" s="346">
        <f>IF(FBT_ued!P$5=0,"",FBT_ued!P$5/P$5*1000)</f>
        <v>58.053204745569602</v>
      </c>
      <c r="Q37" s="346">
        <f>IF(FBT_ued!Q$5=0,"",FBT_ued!Q$5/Q$5*1000)</f>
        <v>56.989246983721223</v>
      </c>
      <c r="R37" s="346">
        <f>IF(FBT_ued!R$5=0,"",FBT_ued!R$5/R$5*1000)</f>
        <v>57.704362900122909</v>
      </c>
      <c r="S37" s="346">
        <f>IF(FBT_ued!S$5=0,"",FBT_ued!S$5/S$5*1000)</f>
        <v>59.067301986944621</v>
      </c>
      <c r="T37" s="346">
        <f>IF(FBT_ued!T$5=0,"",FBT_ued!T$5/T$5*1000)</f>
        <v>59.52355816772932</v>
      </c>
      <c r="U37" s="346">
        <f>IF(FBT_ued!U$5=0,"",FBT_ued!U$5/U$5*1000)</f>
        <v>56.669589894810478</v>
      </c>
      <c r="V37" s="346">
        <f>IF(FBT_ued!V$5=0,"",FBT_ued!V$5/V$5*1000)</f>
        <v>57.495916275576782</v>
      </c>
      <c r="W37" s="346">
        <f>IF(FBT_ued!W$5=0,"",FBT_ued!W$5/W$5*1000)</f>
        <v>62.522216665130969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1.9842595883037608</v>
      </c>
      <c r="C38" s="347">
        <f t="shared" si="7"/>
        <v>1.9382895221477283</v>
      </c>
      <c r="D38" s="347">
        <f t="shared" si="7"/>
        <v>1.8792812930806728</v>
      </c>
      <c r="E38" s="347">
        <f t="shared" si="7"/>
        <v>1.5660317958060692</v>
      </c>
      <c r="F38" s="347">
        <f t="shared" si="7"/>
        <v>1.6766518071099357</v>
      </c>
      <c r="G38" s="347">
        <f t="shared" si="7"/>
        <v>1.6204951181612446</v>
      </c>
      <c r="H38" s="347">
        <f t="shared" si="7"/>
        <v>1.513050869442953</v>
      </c>
      <c r="I38" s="347">
        <f t="shared" si="7"/>
        <v>1.4754577582385164</v>
      </c>
      <c r="J38" s="347">
        <f t="shared" si="7"/>
        <v>1.4246646517298707</v>
      </c>
      <c r="K38" s="347">
        <f t="shared" si="7"/>
        <v>1.5000549733006132</v>
      </c>
      <c r="L38" s="347">
        <f t="shared" si="7"/>
        <v>1.5487464343452988</v>
      </c>
      <c r="M38" s="347">
        <f t="shared" si="7"/>
        <v>1.3824219790100924</v>
      </c>
      <c r="N38" s="347">
        <f t="shared" si="7"/>
        <v>1.2581558130454482</v>
      </c>
      <c r="O38" s="347">
        <f t="shared" si="7"/>
        <v>1.4620287846971896</v>
      </c>
      <c r="P38" s="347">
        <f t="shared" si="7"/>
        <v>1.3514238018965563</v>
      </c>
      <c r="Q38" s="347">
        <f t="shared" si="7"/>
        <v>1.3344958946494416</v>
      </c>
      <c r="R38" s="347">
        <f t="shared" si="7"/>
        <v>1.3959482668550518</v>
      </c>
      <c r="S38" s="347">
        <f t="shared" si="7"/>
        <v>1.1493922445128602</v>
      </c>
      <c r="T38" s="347">
        <f t="shared" si="7"/>
        <v>1.1969124073556443</v>
      </c>
      <c r="U38" s="347">
        <f t="shared" si="7"/>
        <v>1.4503065002469804</v>
      </c>
      <c r="V38" s="347">
        <f t="shared" si="7"/>
        <v>1.4050817128011801</v>
      </c>
      <c r="W38" s="347">
        <f t="shared" si="7"/>
        <v>1.2545404951761141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EE: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86.277214101461752</v>
      </c>
      <c r="C5" s="225">
        <v>90.463886500429908</v>
      </c>
      <c r="D5" s="225">
        <v>91.186930352536535</v>
      </c>
      <c r="E5" s="225">
        <v>69.310404127257087</v>
      </c>
      <c r="F5" s="225">
        <v>79.882889079965622</v>
      </c>
      <c r="G5" s="225">
        <v>82.396044711951873</v>
      </c>
      <c r="H5" s="225">
        <v>76.332760103181442</v>
      </c>
      <c r="I5" s="225">
        <v>79.15588993981082</v>
      </c>
      <c r="J5" s="225">
        <v>72.234135855545986</v>
      </c>
      <c r="K5" s="225">
        <v>63.191401547721398</v>
      </c>
      <c r="L5" s="225">
        <v>69.426655202063628</v>
      </c>
      <c r="M5" s="225">
        <v>61.450042992261402</v>
      </c>
      <c r="N5" s="225">
        <v>60.634393809114357</v>
      </c>
      <c r="O5" s="225">
        <v>63.996818572656913</v>
      </c>
      <c r="P5" s="225">
        <v>63.48099742046432</v>
      </c>
      <c r="Q5" s="225">
        <v>64.439122957867568</v>
      </c>
      <c r="R5" s="225">
        <v>66.949011177987984</v>
      </c>
      <c r="S5" s="225">
        <v>56.794926913155649</v>
      </c>
      <c r="T5" s="225">
        <v>56.390971625107483</v>
      </c>
      <c r="U5" s="225">
        <v>65.591315563198634</v>
      </c>
      <c r="V5" s="225">
        <v>70.82777300085985</v>
      </c>
      <c r="W5" s="225">
        <v>66.456577815993114</v>
      </c>
      <c r="DA5" s="89" t="s">
        <v>2120</v>
      </c>
    </row>
    <row r="6" spans="1:105" ht="12" customHeight="1" x14ac:dyDescent="0.25">
      <c r="A6" s="55" t="s">
        <v>92</v>
      </c>
      <c r="B6" s="261">
        <v>1.1422867981567699</v>
      </c>
      <c r="C6" s="261">
        <v>1.220400735621832</v>
      </c>
      <c r="D6" s="261">
        <v>1.234013198766478</v>
      </c>
      <c r="E6" s="261">
        <v>1.154382640091872</v>
      </c>
      <c r="F6" s="261">
        <v>1.2204789188135421</v>
      </c>
      <c r="G6" s="261">
        <v>1.24299654562391</v>
      </c>
      <c r="H6" s="261">
        <v>1.186959820711571</v>
      </c>
      <c r="I6" s="261">
        <v>1.2623762497322031</v>
      </c>
      <c r="J6" s="261">
        <v>1.219064342296003</v>
      </c>
      <c r="K6" s="261">
        <v>1.0036955285094</v>
      </c>
      <c r="L6" s="261">
        <v>1.1178424094977859</v>
      </c>
      <c r="M6" s="261">
        <v>1.0422037724295159</v>
      </c>
      <c r="N6" s="261">
        <v>1.201757698476642</v>
      </c>
      <c r="O6" s="261">
        <v>1.1284943127730951</v>
      </c>
      <c r="P6" s="261">
        <v>1.209552794917061</v>
      </c>
      <c r="Q6" s="261">
        <v>1.2202698387764861</v>
      </c>
      <c r="R6" s="261">
        <v>1.232346967053684</v>
      </c>
      <c r="S6" s="261">
        <v>1.1466766874411061</v>
      </c>
      <c r="T6" s="261">
        <v>1.096687848267992</v>
      </c>
      <c r="U6" s="261">
        <v>1.1592107553504061</v>
      </c>
      <c r="V6" s="261">
        <v>1.221457485803122</v>
      </c>
      <c r="W6" s="261">
        <v>1.274589415855</v>
      </c>
      <c r="DA6" s="67" t="s">
        <v>2139</v>
      </c>
    </row>
    <row r="7" spans="1:105" ht="12" customHeight="1" x14ac:dyDescent="0.25">
      <c r="A7" s="202" t="s">
        <v>93</v>
      </c>
      <c r="B7" s="226">
        <v>1.3326679311828979</v>
      </c>
      <c r="C7" s="226">
        <v>1.423800858225472</v>
      </c>
      <c r="D7" s="226">
        <v>1.439682065227557</v>
      </c>
      <c r="E7" s="226">
        <v>1.346779746773852</v>
      </c>
      <c r="F7" s="226">
        <v>1.423892071949133</v>
      </c>
      <c r="G7" s="226">
        <v>1.4501626365612279</v>
      </c>
      <c r="H7" s="226">
        <v>1.3847864574968329</v>
      </c>
      <c r="I7" s="226">
        <v>1.4727722913542369</v>
      </c>
      <c r="J7" s="226">
        <v>1.42224173267867</v>
      </c>
      <c r="K7" s="226">
        <v>1.1709781165943001</v>
      </c>
      <c r="L7" s="226">
        <v>1.304149477747417</v>
      </c>
      <c r="M7" s="226">
        <v>1.2159044011677691</v>
      </c>
      <c r="N7" s="226">
        <v>1.4020506482227491</v>
      </c>
      <c r="O7" s="226">
        <v>1.3165766982352769</v>
      </c>
      <c r="P7" s="226">
        <v>1.4111449274032379</v>
      </c>
      <c r="Q7" s="226">
        <v>1.4236481452392351</v>
      </c>
      <c r="R7" s="226">
        <v>1.437738128229298</v>
      </c>
      <c r="S7" s="226">
        <v>1.337789468681291</v>
      </c>
      <c r="T7" s="226">
        <v>1.279469156312659</v>
      </c>
      <c r="U7" s="226">
        <v>1.3524125479088069</v>
      </c>
      <c r="V7" s="226">
        <v>1.425033733436976</v>
      </c>
      <c r="W7" s="226">
        <v>1.4870209851641669</v>
      </c>
      <c r="DA7" s="174" t="s">
        <v>2140</v>
      </c>
    </row>
    <row r="8" spans="1:105" ht="12" customHeight="1" x14ac:dyDescent="0.25">
      <c r="A8" s="202" t="s">
        <v>94</v>
      </c>
      <c r="B8" s="226">
        <v>3.0460981284180528</v>
      </c>
      <c r="C8" s="226">
        <v>3.2544019616582198</v>
      </c>
      <c r="D8" s="226">
        <v>3.290701863377274</v>
      </c>
      <c r="E8" s="226">
        <v>3.0783537069116589</v>
      </c>
      <c r="F8" s="226">
        <v>3.2546104501694462</v>
      </c>
      <c r="G8" s="226">
        <v>3.314657454997092</v>
      </c>
      <c r="H8" s="226">
        <v>3.1652261885641879</v>
      </c>
      <c r="I8" s="226">
        <v>3.3663366659525411</v>
      </c>
      <c r="J8" s="226">
        <v>3.250838246122675</v>
      </c>
      <c r="K8" s="226">
        <v>2.6765214093583989</v>
      </c>
      <c r="L8" s="226">
        <v>2.980913091994096</v>
      </c>
      <c r="M8" s="226">
        <v>2.7792100598120428</v>
      </c>
      <c r="N8" s="226">
        <v>3.2046871959377108</v>
      </c>
      <c r="O8" s="226">
        <v>3.0093181673949192</v>
      </c>
      <c r="P8" s="226">
        <v>3.225474119778831</v>
      </c>
      <c r="Q8" s="226">
        <v>3.2540529034039629</v>
      </c>
      <c r="R8" s="226">
        <v>3.2862585788098242</v>
      </c>
      <c r="S8" s="226">
        <v>3.0578044998429501</v>
      </c>
      <c r="T8" s="226">
        <v>2.924500928714648</v>
      </c>
      <c r="U8" s="226">
        <v>3.0912286809344169</v>
      </c>
      <c r="V8" s="226">
        <v>3.2572199621416602</v>
      </c>
      <c r="W8" s="226">
        <v>3.3989051089466691</v>
      </c>
      <c r="DA8" s="174" t="s">
        <v>2141</v>
      </c>
    </row>
    <row r="9" spans="1:105" ht="12" customHeight="1" x14ac:dyDescent="0.25">
      <c r="A9" s="202" t="s">
        <v>95</v>
      </c>
      <c r="B9" s="226">
        <v>2.2845735963135398</v>
      </c>
      <c r="C9" s="226">
        <v>2.440801471243665</v>
      </c>
      <c r="D9" s="226">
        <v>2.4680263975329551</v>
      </c>
      <c r="E9" s="226">
        <v>2.3087652801837448</v>
      </c>
      <c r="F9" s="226">
        <v>2.4409578376270851</v>
      </c>
      <c r="G9" s="226">
        <v>2.4859930912478192</v>
      </c>
      <c r="H9" s="226">
        <v>2.3739196414231412</v>
      </c>
      <c r="I9" s="226">
        <v>2.5247524994644048</v>
      </c>
      <c r="J9" s="226">
        <v>2.438128684592006</v>
      </c>
      <c r="K9" s="226">
        <v>2.0073910570188001</v>
      </c>
      <c r="L9" s="226">
        <v>2.2356848189955718</v>
      </c>
      <c r="M9" s="226">
        <v>2.0844075448590331</v>
      </c>
      <c r="N9" s="226">
        <v>2.4035153969532841</v>
      </c>
      <c r="O9" s="226">
        <v>2.2569886255461902</v>
      </c>
      <c r="P9" s="226">
        <v>2.419105589834122</v>
      </c>
      <c r="Q9" s="226">
        <v>2.4405396775529731</v>
      </c>
      <c r="R9" s="226">
        <v>2.4646939341073679</v>
      </c>
      <c r="S9" s="226">
        <v>2.2933533748822121</v>
      </c>
      <c r="T9" s="226">
        <v>2.193375696535985</v>
      </c>
      <c r="U9" s="226">
        <v>2.3184215107008121</v>
      </c>
      <c r="V9" s="226">
        <v>2.4429149716062448</v>
      </c>
      <c r="W9" s="226">
        <v>2.5491788317100008</v>
      </c>
      <c r="DA9" s="174" t="s">
        <v>2142</v>
      </c>
    </row>
    <row r="10" spans="1:105" ht="12" customHeight="1" x14ac:dyDescent="0.25">
      <c r="A10" s="56" t="s">
        <v>96</v>
      </c>
      <c r="B10" s="262">
        <v>1.680968294937077</v>
      </c>
      <c r="C10" s="262">
        <v>1.760271142427299</v>
      </c>
      <c r="D10" s="262">
        <v>1.759347840561275</v>
      </c>
      <c r="E10" s="262">
        <v>1.403236749589613</v>
      </c>
      <c r="F10" s="262">
        <v>1.5815953677046031</v>
      </c>
      <c r="G10" s="262">
        <v>1.626024570511255</v>
      </c>
      <c r="H10" s="262">
        <v>1.516061964003053</v>
      </c>
      <c r="I10" s="262">
        <v>1.582176152985947</v>
      </c>
      <c r="J10" s="262">
        <v>1.4741825547643079</v>
      </c>
      <c r="K10" s="262">
        <v>1.2620233277807249</v>
      </c>
      <c r="L10" s="262">
        <v>1.393891279818497</v>
      </c>
      <c r="M10" s="262">
        <v>1.256273053291076</v>
      </c>
      <c r="N10" s="262">
        <v>1.360544746056948</v>
      </c>
      <c r="O10" s="262">
        <v>1.3243967254203901</v>
      </c>
      <c r="P10" s="262">
        <v>1.3746434772266489</v>
      </c>
      <c r="Q10" s="262">
        <v>1.395658830833832</v>
      </c>
      <c r="R10" s="262">
        <v>1.4205882240059171</v>
      </c>
      <c r="S10" s="262">
        <v>1.2719311228309349</v>
      </c>
      <c r="T10" s="262">
        <v>1.217650992585634</v>
      </c>
      <c r="U10" s="262">
        <v>1.363509680234066</v>
      </c>
      <c r="V10" s="262">
        <v>1.452416374975007</v>
      </c>
      <c r="W10" s="262">
        <v>1.437960118870611</v>
      </c>
      <c r="DA10" s="68" t="s">
        <v>2143</v>
      </c>
    </row>
    <row r="11" spans="1:105" ht="12" customHeight="1" x14ac:dyDescent="0.25">
      <c r="A11" s="37" t="s">
        <v>160</v>
      </c>
      <c r="B11" s="228">
        <v>0.30495766181970629</v>
      </c>
      <c r="C11" s="228">
        <v>0.23698071986132799</v>
      </c>
      <c r="D11" s="228">
        <v>0.18140500811059659</v>
      </c>
      <c r="E11" s="228">
        <v>0.1895170731096458</v>
      </c>
      <c r="F11" s="228">
        <v>0.17528404589663779</v>
      </c>
      <c r="G11" s="228">
        <v>0.16693850874562541</v>
      </c>
      <c r="H11" s="228">
        <v>0.105371964882242</v>
      </c>
      <c r="I11" s="228">
        <v>0.16948876574700919</v>
      </c>
      <c r="J11" s="228">
        <v>0.13237530145999951</v>
      </c>
      <c r="K11" s="228">
        <v>0.1178777367544309</v>
      </c>
      <c r="L11" s="228">
        <v>0.1178730963578353</v>
      </c>
      <c r="M11" s="228">
        <v>0</v>
      </c>
      <c r="N11" s="228">
        <v>1.51377198327534E-2</v>
      </c>
      <c r="O11" s="228">
        <v>9.56276467330643E-2</v>
      </c>
      <c r="P11" s="228">
        <v>8.1923655992372932E-2</v>
      </c>
      <c r="Q11" s="228">
        <v>6.7633652662733329E-2</v>
      </c>
      <c r="R11" s="228">
        <v>8.9325507405105878E-2</v>
      </c>
      <c r="S11" s="228">
        <v>2.4966299984852669E-2</v>
      </c>
      <c r="T11" s="228">
        <v>2.9032809850306849E-2</v>
      </c>
      <c r="U11" s="228">
        <v>7.6463760487112578E-2</v>
      </c>
      <c r="V11" s="228">
        <v>4.8044446077185519E-2</v>
      </c>
      <c r="W11" s="228">
        <v>4.7265933872169569E-2</v>
      </c>
      <c r="DA11" s="69" t="s">
        <v>2144</v>
      </c>
    </row>
    <row r="12" spans="1:105" ht="12" customHeight="1" x14ac:dyDescent="0.25">
      <c r="A12" s="37" t="s">
        <v>162</v>
      </c>
      <c r="B12" s="228">
        <v>0.83377248740692456</v>
      </c>
      <c r="C12" s="228">
        <v>0.90942244169729269</v>
      </c>
      <c r="D12" s="228">
        <v>0.89665062398094941</v>
      </c>
      <c r="E12" s="228">
        <v>0.50736463922747377</v>
      </c>
      <c r="F12" s="228">
        <v>0.61090222539167383</v>
      </c>
      <c r="G12" s="228">
        <v>0.71939919472194769</v>
      </c>
      <c r="H12" s="228">
        <v>0.66687196030679641</v>
      </c>
      <c r="I12" s="228">
        <v>0.62354266037616934</v>
      </c>
      <c r="J12" s="228">
        <v>0.50002993284425457</v>
      </c>
      <c r="K12" s="228">
        <v>0.54826570915140771</v>
      </c>
      <c r="L12" s="228">
        <v>0.58563746271845307</v>
      </c>
      <c r="M12" s="228">
        <v>0.53851393471406261</v>
      </c>
      <c r="N12" s="228">
        <v>0.31825304855630898</v>
      </c>
      <c r="O12" s="228">
        <v>0.46220846853060021</v>
      </c>
      <c r="P12" s="228">
        <v>0.34332643087084691</v>
      </c>
      <c r="Q12" s="228">
        <v>0.35618708871174931</v>
      </c>
      <c r="R12" s="228">
        <v>0.40909387833748628</v>
      </c>
      <c r="S12" s="228">
        <v>0.29405823232427608</v>
      </c>
      <c r="T12" s="228">
        <v>0.36282189143699101</v>
      </c>
      <c r="U12" s="228">
        <v>0.46364718367037999</v>
      </c>
      <c r="V12" s="228">
        <v>0.59892659647360069</v>
      </c>
      <c r="W12" s="228">
        <v>0.4031675113278626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2147</v>
      </c>
    </row>
    <row r="15" spans="1:105" ht="12" customHeight="1" x14ac:dyDescent="0.25">
      <c r="A15" s="37" t="s">
        <v>38</v>
      </c>
      <c r="B15" s="228">
        <v>0.5422381457104456</v>
      </c>
      <c r="C15" s="228">
        <v>0.61386798086867866</v>
      </c>
      <c r="D15" s="228">
        <v>0.68129220846972949</v>
      </c>
      <c r="E15" s="228">
        <v>0.7063550372524936</v>
      </c>
      <c r="F15" s="228">
        <v>0.79540909641629109</v>
      </c>
      <c r="G15" s="228">
        <v>0.73968686704368214</v>
      </c>
      <c r="H15" s="228">
        <v>0.74381803881401476</v>
      </c>
      <c r="I15" s="228">
        <v>0.78914472686276893</v>
      </c>
      <c r="J15" s="228">
        <v>0.84177732046005393</v>
      </c>
      <c r="K15" s="228">
        <v>0.59587988187488639</v>
      </c>
      <c r="L15" s="228">
        <v>0.69038072074220891</v>
      </c>
      <c r="M15" s="228">
        <v>0.71775911857701347</v>
      </c>
      <c r="N15" s="228">
        <v>1.027153977667886</v>
      </c>
      <c r="O15" s="228">
        <v>0.76656061015672539</v>
      </c>
      <c r="P15" s="228">
        <v>0.94939339036342929</v>
      </c>
      <c r="Q15" s="228">
        <v>0.97183808945934902</v>
      </c>
      <c r="R15" s="228">
        <v>0.9221688382633253</v>
      </c>
      <c r="S15" s="228">
        <v>0.95290659052180615</v>
      </c>
      <c r="T15" s="228">
        <v>0.82579629129833632</v>
      </c>
      <c r="U15" s="228">
        <v>0.82339873607657366</v>
      </c>
      <c r="V15" s="228">
        <v>0.80544533242422112</v>
      </c>
      <c r="W15" s="228">
        <v>0.98752667367057845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5.2865430713971699</v>
      </c>
      <c r="C16" s="263">
        <f t="shared" si="0"/>
        <v>5.5290295948076675</v>
      </c>
      <c r="D16" s="263">
        <f t="shared" si="0"/>
        <v>5.5517321938601301</v>
      </c>
      <c r="E16" s="263">
        <f t="shared" si="0"/>
        <v>4.2829611544020878</v>
      </c>
      <c r="F16" s="263">
        <f t="shared" si="0"/>
        <v>4.8562092326887081</v>
      </c>
      <c r="G16" s="263">
        <f t="shared" si="0"/>
        <v>4.9972942294697456</v>
      </c>
      <c r="H16" s="263">
        <f t="shared" si="0"/>
        <v>4.6396660390853617</v>
      </c>
      <c r="I16" s="263">
        <f t="shared" si="0"/>
        <v>4.8328273932757329</v>
      </c>
      <c r="J16" s="263">
        <f t="shared" si="0"/>
        <v>4.4792448032972638</v>
      </c>
      <c r="K16" s="263">
        <f t="shared" si="0"/>
        <v>3.8587935200823265</v>
      </c>
      <c r="L16" s="263">
        <f t="shared" si="0"/>
        <v>4.2549010560523168</v>
      </c>
      <c r="M16" s="263">
        <f t="shared" si="0"/>
        <v>3.8165322005510713</v>
      </c>
      <c r="N16" s="263">
        <f t="shared" si="0"/>
        <v>4.0752889523961198</v>
      </c>
      <c r="O16" s="263">
        <f t="shared" si="0"/>
        <v>4.0274414703782426</v>
      </c>
      <c r="P16" s="263">
        <f t="shared" si="0"/>
        <v>4.1533375295867954</v>
      </c>
      <c r="Q16" s="263">
        <f t="shared" si="0"/>
        <v>4.2059271874415867</v>
      </c>
      <c r="R16" s="263">
        <f t="shared" si="0"/>
        <v>4.2964410647022193</v>
      </c>
      <c r="S16" s="263">
        <f t="shared" si="0"/>
        <v>3.8894720901847553</v>
      </c>
      <c r="T16" s="263">
        <f t="shared" si="0"/>
        <v>3.7406880056183431</v>
      </c>
      <c r="U16" s="263">
        <f t="shared" si="0"/>
        <v>4.1346113177906405</v>
      </c>
      <c r="V16" s="263">
        <f t="shared" si="0"/>
        <v>4.4222869546309971</v>
      </c>
      <c r="W16" s="263">
        <f t="shared" si="0"/>
        <v>4.3674309912665334</v>
      </c>
      <c r="DA16" s="70"/>
    </row>
    <row r="17" spans="1:105" ht="12" customHeight="1" x14ac:dyDescent="0.25">
      <c r="A17" s="60" t="s">
        <v>2150</v>
      </c>
      <c r="B17" s="331">
        <v>4.0856036576175416</v>
      </c>
      <c r="C17" s="331">
        <v>4.1831321539054054</v>
      </c>
      <c r="D17" s="331">
        <v>4.1395008046987574</v>
      </c>
      <c r="E17" s="331">
        <v>2.25647923720003</v>
      </c>
      <c r="F17" s="331">
        <v>3.0003804373731162</v>
      </c>
      <c r="G17" s="331">
        <v>3.140817218000175</v>
      </c>
      <c r="H17" s="331">
        <v>2.7135620359429509</v>
      </c>
      <c r="I17" s="331">
        <v>2.674480210805608</v>
      </c>
      <c r="J17" s="331">
        <v>2.1660472717632908</v>
      </c>
      <c r="K17" s="331">
        <v>2.1935915826449151</v>
      </c>
      <c r="L17" s="331">
        <v>2.3829134191425951</v>
      </c>
      <c r="M17" s="331">
        <v>1.8390950394033529</v>
      </c>
      <c r="N17" s="331">
        <v>1.1802488049030671</v>
      </c>
      <c r="O17" s="331">
        <v>1.8308160563500011</v>
      </c>
      <c r="P17" s="331">
        <v>1.431825568251637</v>
      </c>
      <c r="Q17" s="331">
        <v>1.4594006473053549</v>
      </c>
      <c r="R17" s="331">
        <v>1.686295688210008</v>
      </c>
      <c r="S17" s="331">
        <v>0.98507920550231698</v>
      </c>
      <c r="T17" s="331">
        <v>1.175564103861894</v>
      </c>
      <c r="U17" s="331">
        <v>1.823201672880667</v>
      </c>
      <c r="V17" s="331">
        <v>2.1184685508516878</v>
      </c>
      <c r="W17" s="331">
        <v>1.4587065558837491</v>
      </c>
      <c r="DA17" s="72" t="s">
        <v>2151</v>
      </c>
    </row>
    <row r="18" spans="1:105" ht="12" customHeight="1" x14ac:dyDescent="0.25">
      <c r="A18" s="59" t="s">
        <v>30</v>
      </c>
      <c r="B18" s="232">
        <v>7.2175202556598636E-2</v>
      </c>
      <c r="C18" s="232">
        <v>0.1041318720384255</v>
      </c>
      <c r="D18" s="232">
        <v>7.6351615115407903E-2</v>
      </c>
      <c r="E18" s="232">
        <v>7.1951851289461979E-2</v>
      </c>
      <c r="F18" s="232">
        <v>1.4357940731694359E-2</v>
      </c>
      <c r="G18" s="232">
        <v>1.4876447176193229E-2</v>
      </c>
      <c r="H18" s="232">
        <v>0</v>
      </c>
      <c r="I18" s="232">
        <v>0</v>
      </c>
      <c r="J18" s="232">
        <v>0</v>
      </c>
      <c r="K18" s="232">
        <v>0</v>
      </c>
      <c r="L18" s="232">
        <v>4.0014549286765073E-2</v>
      </c>
      <c r="M18" s="232">
        <v>3.7744406717984527E-2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2152</v>
      </c>
    </row>
    <row r="19" spans="1:105" ht="12" customHeight="1" x14ac:dyDescent="0.25">
      <c r="A19" s="59" t="s">
        <v>33</v>
      </c>
      <c r="B19" s="232">
        <v>0</v>
      </c>
      <c r="C19" s="232">
        <v>7.6616761595858729E-2</v>
      </c>
      <c r="D19" s="232">
        <v>7.8043515037900607E-2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5.3279632818425973E-2</v>
      </c>
      <c r="S19" s="232">
        <v>4.3426423278655549E-2</v>
      </c>
      <c r="T19" s="232">
        <v>0</v>
      </c>
      <c r="U19" s="232">
        <v>5.7950829865406422E-2</v>
      </c>
      <c r="V19" s="232">
        <v>2.827883709077194E-2</v>
      </c>
      <c r="W19" s="232">
        <v>1.8102792536957572E-2</v>
      </c>
      <c r="DA19" s="71" t="s">
        <v>2153</v>
      </c>
    </row>
    <row r="20" spans="1:105" ht="12" customHeight="1" x14ac:dyDescent="0.25">
      <c r="A20" s="59" t="s">
        <v>160</v>
      </c>
      <c r="B20" s="232">
        <v>0.62402055149137303</v>
      </c>
      <c r="C20" s="232">
        <v>0.48188672163382118</v>
      </c>
      <c r="D20" s="232">
        <v>0.34974325215548008</v>
      </c>
      <c r="E20" s="232">
        <v>0.51893295126431827</v>
      </c>
      <c r="F20" s="232">
        <v>0.38745186910386098</v>
      </c>
      <c r="G20" s="232">
        <v>0.39654237178953439</v>
      </c>
      <c r="H20" s="232">
        <v>0.25940696544916858</v>
      </c>
      <c r="I20" s="232">
        <v>0.44186940714741502</v>
      </c>
      <c r="J20" s="232">
        <v>0.34842979569489291</v>
      </c>
      <c r="K20" s="232">
        <v>0.31352823400093188</v>
      </c>
      <c r="L20" s="232">
        <v>0.30434786069407871</v>
      </c>
      <c r="M20" s="232">
        <v>0</v>
      </c>
      <c r="N20" s="232">
        <v>4.1248885630378908E-2</v>
      </c>
      <c r="O20" s="232">
        <v>0.26276447809888243</v>
      </c>
      <c r="P20" s="232">
        <v>0.22649086555279729</v>
      </c>
      <c r="Q20" s="232">
        <v>0.18434667201588109</v>
      </c>
      <c r="R20" s="232">
        <v>0.24328100169624109</v>
      </c>
      <c r="S20" s="232">
        <v>7.3692094060612001E-2</v>
      </c>
      <c r="T20" s="232">
        <v>8.7098429550920564E-2</v>
      </c>
      <c r="U20" s="232">
        <v>0.2060339140186942</v>
      </c>
      <c r="V20" s="232">
        <v>0.131592964711848</v>
      </c>
      <c r="W20" s="232">
        <v>0.134339666592037</v>
      </c>
      <c r="DA20" s="71" t="s">
        <v>2154</v>
      </c>
    </row>
    <row r="21" spans="1:105" ht="12" customHeight="1" x14ac:dyDescent="0.25">
      <c r="A21" s="59" t="s">
        <v>70</v>
      </c>
      <c r="B21" s="232">
        <v>1.683298392152855</v>
      </c>
      <c r="C21" s="232">
        <v>1.671238347290819</v>
      </c>
      <c r="D21" s="232">
        <v>1.906647716304523</v>
      </c>
      <c r="E21" s="232">
        <v>0.27633580331891361</v>
      </c>
      <c r="F21" s="232">
        <v>1.248218358699086</v>
      </c>
      <c r="G21" s="232">
        <v>1.020552039485318</v>
      </c>
      <c r="H21" s="232">
        <v>0.81243536108483039</v>
      </c>
      <c r="I21" s="232">
        <v>0.60699022369121847</v>
      </c>
      <c r="J21" s="232">
        <v>0.50147069173113268</v>
      </c>
      <c r="K21" s="232">
        <v>0.42180003034144609</v>
      </c>
      <c r="L21" s="232">
        <v>0.52643743593735826</v>
      </c>
      <c r="M21" s="232">
        <v>0.38029147849388539</v>
      </c>
      <c r="N21" s="232">
        <v>0.27178981455040718</v>
      </c>
      <c r="O21" s="232">
        <v>0.29800080156152048</v>
      </c>
      <c r="P21" s="232">
        <v>0.25615464532529902</v>
      </c>
      <c r="Q21" s="232">
        <v>0.30420733557787072</v>
      </c>
      <c r="R21" s="232">
        <v>0.27555421777372008</v>
      </c>
      <c r="S21" s="232">
        <v>0</v>
      </c>
      <c r="T21" s="232">
        <v>0</v>
      </c>
      <c r="U21" s="232">
        <v>0.30990557722943418</v>
      </c>
      <c r="V21" s="232">
        <v>0.31814643876515408</v>
      </c>
      <c r="W21" s="232">
        <v>0.1603777338828066</v>
      </c>
      <c r="DA21" s="71" t="s">
        <v>2155</v>
      </c>
    </row>
    <row r="22" spans="1:105" ht="12" customHeight="1" x14ac:dyDescent="0.25">
      <c r="A22" s="59" t="s">
        <v>162</v>
      </c>
      <c r="B22" s="232">
        <v>1.706109511416714</v>
      </c>
      <c r="C22" s="232">
        <v>1.8492584513464809</v>
      </c>
      <c r="D22" s="232">
        <v>1.728714706085446</v>
      </c>
      <c r="E22" s="232">
        <v>1.3892586313273361</v>
      </c>
      <c r="F22" s="232">
        <v>1.3503522688384739</v>
      </c>
      <c r="G22" s="232">
        <v>1.7088463595491279</v>
      </c>
      <c r="H22" s="232">
        <v>1.641719709408952</v>
      </c>
      <c r="I22" s="232">
        <v>1.625620579966975</v>
      </c>
      <c r="J22" s="232">
        <v>1.3161467843372661</v>
      </c>
      <c r="K22" s="232">
        <v>1.4582633183025371</v>
      </c>
      <c r="L22" s="232">
        <v>1.5121135732243931</v>
      </c>
      <c r="M22" s="232">
        <v>1.421059154191483</v>
      </c>
      <c r="N22" s="232">
        <v>0.86721010472228044</v>
      </c>
      <c r="O22" s="232">
        <v>1.2700507766895981</v>
      </c>
      <c r="P22" s="232">
        <v>0.9491800573735405</v>
      </c>
      <c r="Q22" s="232">
        <v>0.97084663971160334</v>
      </c>
      <c r="R22" s="232">
        <v>1.114180835921621</v>
      </c>
      <c r="S22" s="232">
        <v>0.86796068816304939</v>
      </c>
      <c r="T22" s="232">
        <v>1.0884656743109731</v>
      </c>
      <c r="U22" s="232">
        <v>1.2493113517671319</v>
      </c>
      <c r="V22" s="232">
        <v>1.6404503102839141</v>
      </c>
      <c r="W22" s="232">
        <v>1.145886362871948</v>
      </c>
      <c r="DA22" s="71" t="s">
        <v>2156</v>
      </c>
    </row>
    <row r="23" spans="1:105" ht="12" customHeight="1" x14ac:dyDescent="0.25">
      <c r="A23" s="60" t="s">
        <v>2157</v>
      </c>
      <c r="B23" s="331">
        <v>1.109556469927087</v>
      </c>
      <c r="C23" s="331">
        <v>1.248265382052516</v>
      </c>
      <c r="D23" s="331">
        <v>1.313510333260054</v>
      </c>
      <c r="E23" s="331">
        <v>1.9341313059947089</v>
      </c>
      <c r="F23" s="331">
        <v>1.758190481810509</v>
      </c>
      <c r="G23" s="331">
        <v>1.7570372878196581</v>
      </c>
      <c r="H23" s="331">
        <v>1.831147217485485</v>
      </c>
      <c r="I23" s="331">
        <v>2.0573570824915488</v>
      </c>
      <c r="J23" s="331">
        <v>2.215672384150293</v>
      </c>
      <c r="K23" s="331">
        <v>1.584906295156659</v>
      </c>
      <c r="L23" s="331">
        <v>1.7825602441498991</v>
      </c>
      <c r="M23" s="331">
        <v>1.894060859353357</v>
      </c>
      <c r="N23" s="331">
        <v>2.798899531614921</v>
      </c>
      <c r="O23" s="331">
        <v>2.1063458690063941</v>
      </c>
      <c r="P23" s="331">
        <v>2.624747737741794</v>
      </c>
      <c r="Q23" s="331">
        <v>2.6489049530341129</v>
      </c>
      <c r="R23" s="331">
        <v>2.5115576191279159</v>
      </c>
      <c r="S23" s="331">
        <v>2.81265874968715</v>
      </c>
      <c r="T23" s="331">
        <v>2.4773888738950101</v>
      </c>
      <c r="U23" s="331">
        <v>2.2186727844819409</v>
      </c>
      <c r="V23" s="331">
        <v>2.2061018049150589</v>
      </c>
      <c r="W23" s="331">
        <v>2.8067572821143849</v>
      </c>
      <c r="DA23" s="72" t="s">
        <v>2158</v>
      </c>
    </row>
    <row r="24" spans="1:105" ht="12" customHeight="1" x14ac:dyDescent="0.25">
      <c r="A24" s="60" t="s">
        <v>2159</v>
      </c>
      <c r="B24" s="331">
        <v>9.1382943852541587E-2</v>
      </c>
      <c r="C24" s="331">
        <v>9.7632058849746614E-2</v>
      </c>
      <c r="D24" s="331">
        <v>9.8721055901318175E-2</v>
      </c>
      <c r="E24" s="331">
        <v>9.2350611207349775E-2</v>
      </c>
      <c r="F24" s="331">
        <v>9.7638313505083368E-2</v>
      </c>
      <c r="G24" s="331">
        <v>9.9439723649912742E-2</v>
      </c>
      <c r="H24" s="331">
        <v>9.4956785656925641E-2</v>
      </c>
      <c r="I24" s="331">
        <v>0.10099009997857621</v>
      </c>
      <c r="J24" s="331">
        <v>9.7525147383680233E-2</v>
      </c>
      <c r="K24" s="331">
        <v>8.0295642280751978E-2</v>
      </c>
      <c r="L24" s="331">
        <v>8.9427392759822866E-2</v>
      </c>
      <c r="M24" s="331">
        <v>8.3376301794361285E-2</v>
      </c>
      <c r="N24" s="331">
        <v>9.6140615878131316E-2</v>
      </c>
      <c r="O24" s="331">
        <v>9.0279545021847568E-2</v>
      </c>
      <c r="P24" s="331">
        <v>9.6764223593364895E-2</v>
      </c>
      <c r="Q24" s="331">
        <v>9.7621587102118892E-2</v>
      </c>
      <c r="R24" s="331">
        <v>9.8587757364294704E-2</v>
      </c>
      <c r="S24" s="331">
        <v>9.1734134995288472E-2</v>
      </c>
      <c r="T24" s="331">
        <v>8.7735027861439413E-2</v>
      </c>
      <c r="U24" s="331">
        <v>9.2736860428032489E-2</v>
      </c>
      <c r="V24" s="331">
        <v>9.7716598864249798E-2</v>
      </c>
      <c r="W24" s="331">
        <v>0.1019671532684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4.4054525594976406</v>
      </c>
      <c r="C25" s="263">
        <f t="shared" si="1"/>
        <v>4.6075246623397241</v>
      </c>
      <c r="D25" s="263">
        <f t="shared" si="1"/>
        <v>4.626443494883441</v>
      </c>
      <c r="E25" s="263">
        <f t="shared" si="1"/>
        <v>3.5691342953350738</v>
      </c>
      <c r="F25" s="263">
        <f t="shared" si="1"/>
        <v>4.0468410272405899</v>
      </c>
      <c r="G25" s="263">
        <f t="shared" si="1"/>
        <v>4.1644118578914542</v>
      </c>
      <c r="H25" s="263">
        <f t="shared" si="1"/>
        <v>3.8663883659044678</v>
      </c>
      <c r="I25" s="263">
        <f t="shared" si="1"/>
        <v>4.0273561610631115</v>
      </c>
      <c r="J25" s="263">
        <f t="shared" si="1"/>
        <v>3.7327040027477199</v>
      </c>
      <c r="K25" s="263">
        <f t="shared" si="1"/>
        <v>3.215661266735272</v>
      </c>
      <c r="L25" s="263">
        <f t="shared" si="1"/>
        <v>3.545750880043598</v>
      </c>
      <c r="M25" s="263">
        <f t="shared" si="1"/>
        <v>3.1804435004592269</v>
      </c>
      <c r="N25" s="263">
        <f t="shared" si="1"/>
        <v>3.3960741269967665</v>
      </c>
      <c r="O25" s="263">
        <f t="shared" si="1"/>
        <v>3.356201225315202</v>
      </c>
      <c r="P25" s="263">
        <f t="shared" si="1"/>
        <v>3.4611146079889981</v>
      </c>
      <c r="Q25" s="263">
        <f t="shared" si="1"/>
        <v>3.5049393228679899</v>
      </c>
      <c r="R25" s="263">
        <f t="shared" si="1"/>
        <v>3.5803675539185162</v>
      </c>
      <c r="S25" s="263">
        <f t="shared" si="1"/>
        <v>3.2412267418206291</v>
      </c>
      <c r="T25" s="263">
        <f t="shared" si="1"/>
        <v>3.1172400046819528</v>
      </c>
      <c r="U25" s="263">
        <f t="shared" si="1"/>
        <v>3.445509431492201</v>
      </c>
      <c r="V25" s="263">
        <f t="shared" si="1"/>
        <v>3.6852391288591657</v>
      </c>
      <c r="W25" s="263">
        <f t="shared" si="1"/>
        <v>3.6395258260554457</v>
      </c>
      <c r="DA25" s="70"/>
    </row>
    <row r="26" spans="1:105" ht="12" customHeight="1" x14ac:dyDescent="0.25">
      <c r="A26" s="60" t="s">
        <v>2162</v>
      </c>
      <c r="B26" s="331">
        <v>3.4046697146812841</v>
      </c>
      <c r="C26" s="331">
        <v>3.485943461587838</v>
      </c>
      <c r="D26" s="331">
        <v>3.4495840039156311</v>
      </c>
      <c r="E26" s="331">
        <v>1.8803993643333581</v>
      </c>
      <c r="F26" s="331">
        <v>2.5003170311442631</v>
      </c>
      <c r="G26" s="331">
        <v>2.617347681666812</v>
      </c>
      <c r="H26" s="331">
        <v>2.2613016966191259</v>
      </c>
      <c r="I26" s="331">
        <v>2.228733509004674</v>
      </c>
      <c r="J26" s="331">
        <v>1.805039393136076</v>
      </c>
      <c r="K26" s="331">
        <v>1.8279929855374291</v>
      </c>
      <c r="L26" s="331">
        <v>1.9857611826188291</v>
      </c>
      <c r="M26" s="331">
        <v>1.5325791995027951</v>
      </c>
      <c r="N26" s="331">
        <v>0.9835406707525558</v>
      </c>
      <c r="O26" s="331">
        <v>1.525680046958334</v>
      </c>
      <c r="P26" s="331">
        <v>1.1931879735430311</v>
      </c>
      <c r="Q26" s="331">
        <v>1.2161672060877959</v>
      </c>
      <c r="R26" s="331">
        <v>1.4052464068416739</v>
      </c>
      <c r="S26" s="331">
        <v>0.82089933791859737</v>
      </c>
      <c r="T26" s="331">
        <v>0.97963675321824495</v>
      </c>
      <c r="U26" s="331">
        <v>1.519334727400556</v>
      </c>
      <c r="V26" s="331">
        <v>1.765390459043074</v>
      </c>
      <c r="W26" s="331">
        <v>1.2155887965697909</v>
      </c>
      <c r="DA26" s="72" t="s">
        <v>2163</v>
      </c>
    </row>
    <row r="27" spans="1:105" ht="12" customHeight="1" x14ac:dyDescent="0.25">
      <c r="A27" s="59" t="s">
        <v>30</v>
      </c>
      <c r="B27" s="232">
        <v>6.0146002130498852E-2</v>
      </c>
      <c r="C27" s="232">
        <v>8.6776560032021263E-2</v>
      </c>
      <c r="D27" s="232">
        <v>6.3626345929506584E-2</v>
      </c>
      <c r="E27" s="232">
        <v>5.9959876074551673E-2</v>
      </c>
      <c r="F27" s="232">
        <v>1.19649506097453E-2</v>
      </c>
      <c r="G27" s="232">
        <v>1.2397039313494359E-2</v>
      </c>
      <c r="H27" s="232">
        <v>0</v>
      </c>
      <c r="I27" s="232">
        <v>0</v>
      </c>
      <c r="J27" s="232">
        <v>0</v>
      </c>
      <c r="K27" s="232">
        <v>0</v>
      </c>
      <c r="L27" s="232">
        <v>3.33454577389709E-2</v>
      </c>
      <c r="M27" s="232">
        <v>3.1453672264987118E-2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2164</v>
      </c>
    </row>
    <row r="28" spans="1:105" ht="12" customHeight="1" x14ac:dyDescent="0.25">
      <c r="A28" s="59" t="s">
        <v>33</v>
      </c>
      <c r="B28" s="232">
        <v>0</v>
      </c>
      <c r="C28" s="232">
        <v>6.3847301329882283E-2</v>
      </c>
      <c r="D28" s="232">
        <v>6.5036262531583858E-2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4.4399694015354971E-2</v>
      </c>
      <c r="S28" s="232">
        <v>3.6188686065546281E-2</v>
      </c>
      <c r="T28" s="232">
        <v>0</v>
      </c>
      <c r="U28" s="232">
        <v>4.8292358221172019E-2</v>
      </c>
      <c r="V28" s="232">
        <v>2.356569757564329E-2</v>
      </c>
      <c r="W28" s="232">
        <v>1.5085660447464641E-2</v>
      </c>
      <c r="DA28" s="71" t="s">
        <v>2165</v>
      </c>
    </row>
    <row r="29" spans="1:105" ht="12" customHeight="1" x14ac:dyDescent="0.25">
      <c r="A29" s="59" t="s">
        <v>160</v>
      </c>
      <c r="B29" s="232">
        <v>0.52001712624281082</v>
      </c>
      <c r="C29" s="232">
        <v>0.40157226802818452</v>
      </c>
      <c r="D29" s="232">
        <v>0.29145271012956669</v>
      </c>
      <c r="E29" s="232">
        <v>0.43244412605359861</v>
      </c>
      <c r="F29" s="232">
        <v>0.32287655758655082</v>
      </c>
      <c r="G29" s="232">
        <v>0.33045197649127872</v>
      </c>
      <c r="H29" s="232">
        <v>0.21617247120764049</v>
      </c>
      <c r="I29" s="232">
        <v>0.36822450595617923</v>
      </c>
      <c r="J29" s="232">
        <v>0.29035816307907741</v>
      </c>
      <c r="K29" s="232">
        <v>0.26127352833410999</v>
      </c>
      <c r="L29" s="232">
        <v>0.25362321724506559</v>
      </c>
      <c r="M29" s="232">
        <v>0</v>
      </c>
      <c r="N29" s="232">
        <v>3.4374071358649103E-2</v>
      </c>
      <c r="O29" s="232">
        <v>0.21897039841573529</v>
      </c>
      <c r="P29" s="232">
        <v>0.18874238796066439</v>
      </c>
      <c r="Q29" s="232">
        <v>0.15362222667990089</v>
      </c>
      <c r="R29" s="232">
        <v>0.202734168080201</v>
      </c>
      <c r="S29" s="232">
        <v>6.1410078383843318E-2</v>
      </c>
      <c r="T29" s="232">
        <v>7.2582024625767141E-2</v>
      </c>
      <c r="U29" s="232">
        <v>0.1716949283489119</v>
      </c>
      <c r="V29" s="232">
        <v>0.10966080392654</v>
      </c>
      <c r="W29" s="232">
        <v>0.11194972216003091</v>
      </c>
      <c r="DA29" s="71" t="s">
        <v>2166</v>
      </c>
    </row>
    <row r="30" spans="1:105" ht="12" customHeight="1" x14ac:dyDescent="0.25">
      <c r="A30" s="59" t="s">
        <v>70</v>
      </c>
      <c r="B30" s="232">
        <v>1.4027486601273791</v>
      </c>
      <c r="C30" s="232">
        <v>1.392698622742349</v>
      </c>
      <c r="D30" s="232">
        <v>1.5888730969204361</v>
      </c>
      <c r="E30" s="232">
        <v>0.23027983609909469</v>
      </c>
      <c r="F30" s="232">
        <v>1.0401819655825719</v>
      </c>
      <c r="G30" s="232">
        <v>0.85046003290443206</v>
      </c>
      <c r="H30" s="232">
        <v>0.67702946757069193</v>
      </c>
      <c r="I30" s="232">
        <v>0.50582518640934881</v>
      </c>
      <c r="J30" s="232">
        <v>0.41789224310927731</v>
      </c>
      <c r="K30" s="232">
        <v>0.3515000252845385</v>
      </c>
      <c r="L30" s="232">
        <v>0.43869786328113192</v>
      </c>
      <c r="M30" s="232">
        <v>0.31690956541157128</v>
      </c>
      <c r="N30" s="232">
        <v>0.22649151212533941</v>
      </c>
      <c r="O30" s="232">
        <v>0.2483340013012672</v>
      </c>
      <c r="P30" s="232">
        <v>0.21346220443774919</v>
      </c>
      <c r="Q30" s="232">
        <v>0.25350611298155901</v>
      </c>
      <c r="R30" s="232">
        <v>0.22962851481143351</v>
      </c>
      <c r="S30" s="232">
        <v>0</v>
      </c>
      <c r="T30" s="232">
        <v>0</v>
      </c>
      <c r="U30" s="232">
        <v>0.25825464769119522</v>
      </c>
      <c r="V30" s="232">
        <v>0.26512203230429521</v>
      </c>
      <c r="W30" s="232">
        <v>0.13364811156900561</v>
      </c>
      <c r="DA30" s="71" t="s">
        <v>2167</v>
      </c>
    </row>
    <row r="31" spans="1:105" ht="12" customHeight="1" x14ac:dyDescent="0.25">
      <c r="A31" s="59" t="s">
        <v>162</v>
      </c>
      <c r="B31" s="232">
        <v>1.421757926180595</v>
      </c>
      <c r="C31" s="232">
        <v>1.5410487094554011</v>
      </c>
      <c r="D31" s="232">
        <v>1.4405955884045381</v>
      </c>
      <c r="E31" s="232">
        <v>1.1577155261061129</v>
      </c>
      <c r="F31" s="232">
        <v>1.125293557365395</v>
      </c>
      <c r="G31" s="232">
        <v>1.4240386329576069</v>
      </c>
      <c r="H31" s="232">
        <v>1.368099757840793</v>
      </c>
      <c r="I31" s="232">
        <v>1.3546838166391459</v>
      </c>
      <c r="J31" s="232">
        <v>1.096788986947721</v>
      </c>
      <c r="K31" s="232">
        <v>1.215219431918781</v>
      </c>
      <c r="L31" s="232">
        <v>1.2600946443536609</v>
      </c>
      <c r="M31" s="232">
        <v>1.184215961826236</v>
      </c>
      <c r="N31" s="232">
        <v>0.72267508726856733</v>
      </c>
      <c r="O31" s="232">
        <v>1.0583756472413319</v>
      </c>
      <c r="P31" s="232">
        <v>0.7909833811446173</v>
      </c>
      <c r="Q31" s="232">
        <v>0.80903886642633627</v>
      </c>
      <c r="R31" s="232">
        <v>0.9284840299346846</v>
      </c>
      <c r="S31" s="232">
        <v>0.72330057346920773</v>
      </c>
      <c r="T31" s="232">
        <v>0.90705472859247782</v>
      </c>
      <c r="U31" s="232">
        <v>1.0410927931392771</v>
      </c>
      <c r="V31" s="232">
        <v>1.367041925236596</v>
      </c>
      <c r="W31" s="232">
        <v>0.95490530239328997</v>
      </c>
      <c r="DA31" s="71" t="s">
        <v>2168</v>
      </c>
    </row>
    <row r="32" spans="1:105" ht="12" customHeight="1" x14ac:dyDescent="0.25">
      <c r="A32" s="60" t="s">
        <v>2169</v>
      </c>
      <c r="B32" s="331">
        <v>0.92463039160590588</v>
      </c>
      <c r="C32" s="331">
        <v>1.0402211517104309</v>
      </c>
      <c r="D32" s="331">
        <v>1.094591944383378</v>
      </c>
      <c r="E32" s="331">
        <v>1.6117760883289241</v>
      </c>
      <c r="F32" s="331">
        <v>1.4651587348420909</v>
      </c>
      <c r="G32" s="331">
        <v>1.464197739849715</v>
      </c>
      <c r="H32" s="331">
        <v>1.525956014571237</v>
      </c>
      <c r="I32" s="331">
        <v>1.714464235409624</v>
      </c>
      <c r="J32" s="331">
        <v>1.846393653458577</v>
      </c>
      <c r="K32" s="331">
        <v>1.3207552459638829</v>
      </c>
      <c r="L32" s="331">
        <v>1.4854668701249161</v>
      </c>
      <c r="M32" s="331">
        <v>1.578384049461131</v>
      </c>
      <c r="N32" s="331">
        <v>2.3324162763457679</v>
      </c>
      <c r="O32" s="331">
        <v>1.7552882241719949</v>
      </c>
      <c r="P32" s="331">
        <v>2.1872897814514962</v>
      </c>
      <c r="Q32" s="331">
        <v>2.207420794195095</v>
      </c>
      <c r="R32" s="331">
        <v>2.0929646826065968</v>
      </c>
      <c r="S32" s="331">
        <v>2.3438822914059578</v>
      </c>
      <c r="T32" s="331">
        <v>2.064490728245842</v>
      </c>
      <c r="U32" s="331">
        <v>1.848893987068285</v>
      </c>
      <c r="V32" s="331">
        <v>1.83841817076255</v>
      </c>
      <c r="W32" s="331">
        <v>2.3389644017619879</v>
      </c>
      <c r="DA32" s="72" t="s">
        <v>2170</v>
      </c>
    </row>
    <row r="33" spans="1:105" ht="12" customHeight="1" x14ac:dyDescent="0.25">
      <c r="A33" s="60" t="s">
        <v>2171</v>
      </c>
      <c r="B33" s="331">
        <v>7.6152453210451318E-2</v>
      </c>
      <c r="C33" s="331">
        <v>8.1360049041455496E-2</v>
      </c>
      <c r="D33" s="331">
        <v>8.2267546584431861E-2</v>
      </c>
      <c r="E33" s="331">
        <v>7.6958842672791503E-2</v>
      </c>
      <c r="F33" s="331">
        <v>8.1365261254236168E-2</v>
      </c>
      <c r="G33" s="331">
        <v>8.2866436374927299E-2</v>
      </c>
      <c r="H33" s="331">
        <v>7.9130654714104728E-2</v>
      </c>
      <c r="I33" s="331">
        <v>8.4158416648813517E-2</v>
      </c>
      <c r="J33" s="331">
        <v>8.1270956153066884E-2</v>
      </c>
      <c r="K33" s="331">
        <v>6.6913035233959972E-2</v>
      </c>
      <c r="L33" s="331">
        <v>7.4522827299852393E-2</v>
      </c>
      <c r="M33" s="331">
        <v>6.9480251495301085E-2</v>
      </c>
      <c r="N33" s="331">
        <v>8.0117179898442775E-2</v>
      </c>
      <c r="O33" s="331">
        <v>7.5232954184872983E-2</v>
      </c>
      <c r="P33" s="331">
        <v>8.0636852994470751E-2</v>
      </c>
      <c r="Q33" s="331">
        <v>8.1351322585099098E-2</v>
      </c>
      <c r="R33" s="331">
        <v>8.2156464470245605E-2</v>
      </c>
      <c r="S33" s="331">
        <v>7.6445112496073733E-2</v>
      </c>
      <c r="T33" s="331">
        <v>7.3112523217866182E-2</v>
      </c>
      <c r="U33" s="331">
        <v>7.7280717023360437E-2</v>
      </c>
      <c r="V33" s="331">
        <v>8.1430499053541508E-2</v>
      </c>
      <c r="W33" s="331">
        <v>8.4972627723666705E-2</v>
      </c>
      <c r="DA33" s="72" t="s">
        <v>2172</v>
      </c>
    </row>
    <row r="34" spans="1:105" ht="12" customHeight="1" x14ac:dyDescent="0.25">
      <c r="A34" s="57" t="s">
        <v>2173</v>
      </c>
      <c r="B34" s="263">
        <v>45.416359583509511</v>
      </c>
      <c r="C34" s="263">
        <v>47.313449571076653</v>
      </c>
      <c r="D34" s="263">
        <v>47.707598344771483</v>
      </c>
      <c r="E34" s="263">
        <v>32.909350332339848</v>
      </c>
      <c r="F34" s="263">
        <v>39.731449374925603</v>
      </c>
      <c r="G34" s="263">
        <v>41.238742308041893</v>
      </c>
      <c r="H34" s="263">
        <v>37.669654311046237</v>
      </c>
      <c r="I34" s="263">
        <v>38.557675655955023</v>
      </c>
      <c r="J34" s="263">
        <v>34.061863754346589</v>
      </c>
      <c r="K34" s="263">
        <v>30.827030758808899</v>
      </c>
      <c r="L34" s="263">
        <v>33.606179515415583</v>
      </c>
      <c r="M34" s="263">
        <v>28.880634535290419</v>
      </c>
      <c r="N34" s="263">
        <v>25.355941347155849</v>
      </c>
      <c r="O34" s="263">
        <v>29.324359229625738</v>
      </c>
      <c r="P34" s="263">
        <v>27.474549524304411</v>
      </c>
      <c r="Q34" s="263">
        <v>28.021093475455341</v>
      </c>
      <c r="R34" s="263">
        <v>29.7634515306199</v>
      </c>
      <c r="S34" s="263">
        <v>23.34326992927372</v>
      </c>
      <c r="T34" s="263">
        <v>24.003029192039818</v>
      </c>
      <c r="U34" s="263">
        <v>30.012548249873909</v>
      </c>
      <c r="V34" s="263">
        <v>32.92797166686843</v>
      </c>
      <c r="W34" s="263">
        <v>28.610542995467188</v>
      </c>
      <c r="DA34" s="70" t="s">
        <v>2174</v>
      </c>
    </row>
    <row r="35" spans="1:105" ht="12" customHeight="1" x14ac:dyDescent="0.25">
      <c r="A35" s="64" t="s">
        <v>30</v>
      </c>
      <c r="B35" s="231">
        <v>0.75141104594466546</v>
      </c>
      <c r="C35" s="231">
        <v>1.092369201069902</v>
      </c>
      <c r="D35" s="231">
        <v>0.78177065656191125</v>
      </c>
      <c r="E35" s="231">
        <v>0.93364600239365447</v>
      </c>
      <c r="F35" s="231">
        <v>0.16192079111550209</v>
      </c>
      <c r="G35" s="231">
        <v>0.16344730552065079</v>
      </c>
      <c r="H35" s="231">
        <v>0</v>
      </c>
      <c r="I35" s="231">
        <v>0</v>
      </c>
      <c r="J35" s="231">
        <v>0</v>
      </c>
      <c r="K35" s="231">
        <v>0</v>
      </c>
      <c r="L35" s="231">
        <v>0.48602230298268578</v>
      </c>
      <c r="M35" s="231">
        <v>0.48980231692080128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0</v>
      </c>
      <c r="C37" s="231">
        <v>0.80372885855876686</v>
      </c>
      <c r="D37" s="231">
        <v>0.79909416322571769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0.83754176068702912</v>
      </c>
      <c r="S37" s="231">
        <v>0.84774533782496686</v>
      </c>
      <c r="T37" s="231">
        <v>0</v>
      </c>
      <c r="U37" s="231">
        <v>0.82881076580782087</v>
      </c>
      <c r="V37" s="231">
        <v>0.38839250337515763</v>
      </c>
      <c r="W37" s="231">
        <v>0.31204458229471932</v>
      </c>
      <c r="DA37" s="73" t="s">
        <v>2177</v>
      </c>
    </row>
    <row r="38" spans="1:105" ht="12" customHeight="1" x14ac:dyDescent="0.25">
      <c r="A38" s="64" t="s">
        <v>160</v>
      </c>
      <c r="B38" s="231">
        <v>6.4966348368665612</v>
      </c>
      <c r="C38" s="231">
        <v>5.0551113968553834</v>
      </c>
      <c r="D38" s="231">
        <v>3.5810507931286879</v>
      </c>
      <c r="E38" s="231">
        <v>6.7336651771353599</v>
      </c>
      <c r="F38" s="231">
        <v>4.3694645587991419</v>
      </c>
      <c r="G38" s="231">
        <v>4.3568051851445393</v>
      </c>
      <c r="H38" s="231">
        <v>2.909298862387927</v>
      </c>
      <c r="I38" s="231">
        <v>5.1202807857601469</v>
      </c>
      <c r="J38" s="231">
        <v>4.4495722610868222</v>
      </c>
      <c r="K38" s="231">
        <v>3.6735787345587241</v>
      </c>
      <c r="L38" s="231">
        <v>3.6966516129500619</v>
      </c>
      <c r="M38" s="231">
        <v>0</v>
      </c>
      <c r="N38" s="231">
        <v>0.77778111716418485</v>
      </c>
      <c r="O38" s="231">
        <v>3.7920254475604871</v>
      </c>
      <c r="P38" s="231">
        <v>3.8554255282725891</v>
      </c>
      <c r="Q38" s="231">
        <v>3.072767191372372</v>
      </c>
      <c r="R38" s="231">
        <v>3.824313114108159</v>
      </c>
      <c r="S38" s="231">
        <v>1.438574132011198</v>
      </c>
      <c r="T38" s="231">
        <v>1.548617808945743</v>
      </c>
      <c r="U38" s="231">
        <v>2.9466899172422929</v>
      </c>
      <c r="V38" s="231">
        <v>1.8073487543683939</v>
      </c>
      <c r="W38" s="231">
        <v>2.31566290459015</v>
      </c>
      <c r="DA38" s="73" t="s">
        <v>2178</v>
      </c>
    </row>
    <row r="39" spans="1:105" ht="12" customHeight="1" x14ac:dyDescent="0.25">
      <c r="A39" s="64" t="s">
        <v>70</v>
      </c>
      <c r="B39" s="231">
        <v>17.524703231593652</v>
      </c>
      <c r="C39" s="231">
        <v>17.53170535101674</v>
      </c>
      <c r="D39" s="231">
        <v>19.522327520572091</v>
      </c>
      <c r="E39" s="231">
        <v>3.5857286986127819</v>
      </c>
      <c r="F39" s="231">
        <v>14.076705559822891</v>
      </c>
      <c r="G39" s="231">
        <v>11.21279019256832</v>
      </c>
      <c r="H39" s="231">
        <v>9.1116183702899747</v>
      </c>
      <c r="I39" s="231">
        <v>7.0336627275794461</v>
      </c>
      <c r="J39" s="231">
        <v>6.4039588670216983</v>
      </c>
      <c r="K39" s="231">
        <v>4.9421884655337118</v>
      </c>
      <c r="L39" s="231">
        <v>6.3941826048557218</v>
      </c>
      <c r="M39" s="231">
        <v>4.9349735091421882</v>
      </c>
      <c r="N39" s="231">
        <v>5.124816885699718</v>
      </c>
      <c r="O39" s="231">
        <v>4.3005303878611079</v>
      </c>
      <c r="P39" s="231">
        <v>4.3603752246800989</v>
      </c>
      <c r="Q39" s="231">
        <v>5.0706547067904699</v>
      </c>
      <c r="R39" s="231">
        <v>4.3316395498717482</v>
      </c>
      <c r="S39" s="231">
        <v>0</v>
      </c>
      <c r="T39" s="231">
        <v>0</v>
      </c>
      <c r="U39" s="231">
        <v>4.432258854414953</v>
      </c>
      <c r="V39" s="231">
        <v>4.369546434857182</v>
      </c>
      <c r="W39" s="231">
        <v>2.7644907754792629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0.96778539549329889</v>
      </c>
      <c r="T40" s="231">
        <v>0</v>
      </c>
      <c r="U40" s="231">
        <v>0.96778539547785625</v>
      </c>
      <c r="V40" s="231">
        <v>0.29036729219872032</v>
      </c>
      <c r="W40" s="231">
        <v>9.6762702771618941E-2</v>
      </c>
      <c r="DA40" s="73" t="s">
        <v>2180</v>
      </c>
    </row>
    <row r="41" spans="1:105" ht="12" customHeight="1" x14ac:dyDescent="0.25">
      <c r="A41" s="64" t="s">
        <v>162</v>
      </c>
      <c r="B41" s="231">
        <v>17.76218821782259</v>
      </c>
      <c r="C41" s="231">
        <v>19.399180457676731</v>
      </c>
      <c r="D41" s="231">
        <v>17.700456352388588</v>
      </c>
      <c r="E41" s="231">
        <v>18.026996445324482</v>
      </c>
      <c r="F41" s="231">
        <v>15.228514432594149</v>
      </c>
      <c r="G41" s="231">
        <v>18.775069726597899</v>
      </c>
      <c r="H41" s="231">
        <v>18.412201363495079</v>
      </c>
      <c r="I41" s="231">
        <v>18.837316378783068</v>
      </c>
      <c r="J41" s="231">
        <v>16.80766196078666</v>
      </c>
      <c r="K41" s="231">
        <v>17.08632440256503</v>
      </c>
      <c r="L41" s="231">
        <v>18.366342601114219</v>
      </c>
      <c r="M41" s="231">
        <v>18.44082678011344</v>
      </c>
      <c r="N41" s="231">
        <v>16.351948271063371</v>
      </c>
      <c r="O41" s="231">
        <v>18.328447207725532</v>
      </c>
      <c r="P41" s="231">
        <v>16.15735369809925</v>
      </c>
      <c r="Q41" s="231">
        <v>16.182476579251372</v>
      </c>
      <c r="R41" s="231">
        <v>17.514628567763271</v>
      </c>
      <c r="S41" s="231">
        <v>16.943822936650459</v>
      </c>
      <c r="T41" s="231">
        <v>19.35301630988241</v>
      </c>
      <c r="U41" s="231">
        <v>17.86760777361404</v>
      </c>
      <c r="V41" s="231">
        <v>22.530580045727451</v>
      </c>
      <c r="W41" s="231">
        <v>19.75207033553545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2.0016101477893682</v>
      </c>
      <c r="C43" s="231">
        <v>1.605690742027565</v>
      </c>
      <c r="D43" s="231">
        <v>1.605690742028834</v>
      </c>
      <c r="E43" s="231">
        <v>1.2317844552523729</v>
      </c>
      <c r="F43" s="231">
        <v>0.83586504947358997</v>
      </c>
      <c r="G43" s="231">
        <v>0.98979851444271605</v>
      </c>
      <c r="H43" s="231">
        <v>0.96778539547627163</v>
      </c>
      <c r="I43" s="231">
        <v>1.7376110880805531</v>
      </c>
      <c r="J43" s="231">
        <v>0.74781257363357945</v>
      </c>
      <c r="K43" s="231">
        <v>0.76982569259454636</v>
      </c>
      <c r="L43" s="231">
        <v>0.35189316785714059</v>
      </c>
      <c r="M43" s="231">
        <v>0.32995923277572869</v>
      </c>
      <c r="N43" s="231">
        <v>0.39591940577891732</v>
      </c>
      <c r="O43" s="231">
        <v>0.46187957878497132</v>
      </c>
      <c r="P43" s="231">
        <v>0.59387910867295268</v>
      </c>
      <c r="Q43" s="231">
        <v>0.65983928167566763</v>
      </c>
      <c r="R43" s="231">
        <v>0.17594658392784179</v>
      </c>
      <c r="S43" s="231">
        <v>0.35189316785896102</v>
      </c>
      <c r="T43" s="231">
        <v>0.43994564369913591</v>
      </c>
      <c r="U43" s="231">
        <v>0.54985287074114164</v>
      </c>
      <c r="V43" s="231">
        <v>0.79231391484603109</v>
      </c>
      <c r="W43" s="231">
        <v>0.97198214117972348</v>
      </c>
      <c r="DA43" s="73" t="s">
        <v>2183</v>
      </c>
    </row>
    <row r="44" spans="1:105" ht="12" customHeight="1" x14ac:dyDescent="0.25">
      <c r="A44" s="64" t="s">
        <v>79</v>
      </c>
      <c r="B44" s="231">
        <v>0.87981210349266836</v>
      </c>
      <c r="C44" s="231">
        <v>1.825663563871563</v>
      </c>
      <c r="D44" s="231">
        <v>3.7172081168656481</v>
      </c>
      <c r="E44" s="231">
        <v>2.3975295536211978</v>
      </c>
      <c r="F44" s="231">
        <v>5.0589789831203289</v>
      </c>
      <c r="G44" s="231">
        <v>5.7408313837677483</v>
      </c>
      <c r="H44" s="231">
        <v>6.2687503193969887</v>
      </c>
      <c r="I44" s="231">
        <v>5.8288046757518046</v>
      </c>
      <c r="J44" s="231">
        <v>5.6528580918178299</v>
      </c>
      <c r="K44" s="231">
        <v>4.3551134635568847</v>
      </c>
      <c r="L44" s="231">
        <v>4.3110872256557524</v>
      </c>
      <c r="M44" s="231">
        <v>4.6850726963382634</v>
      </c>
      <c r="N44" s="231">
        <v>2.7054756674496532</v>
      </c>
      <c r="O44" s="231">
        <v>2.4414766076936418</v>
      </c>
      <c r="P44" s="231">
        <v>2.50751596457952</v>
      </c>
      <c r="Q44" s="231">
        <v>3.0353557163654581</v>
      </c>
      <c r="R44" s="231">
        <v>3.079381954261855</v>
      </c>
      <c r="S44" s="231">
        <v>2.7934489594348388</v>
      </c>
      <c r="T44" s="231">
        <v>2.6614494295125359</v>
      </c>
      <c r="U44" s="231">
        <v>2.4195426725757971</v>
      </c>
      <c r="V44" s="231">
        <v>2.7494227214954918</v>
      </c>
      <c r="W44" s="231">
        <v>2.397529553616268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8.3702568517780946</v>
      </c>
      <c r="C45" s="263">
        <f t="shared" si="2"/>
        <v>8.7483777519711001</v>
      </c>
      <c r="D45" s="263">
        <f t="shared" si="2"/>
        <v>8.8052074504268649</v>
      </c>
      <c r="E45" s="263">
        <f t="shared" si="2"/>
        <v>6.4041380472567626</v>
      </c>
      <c r="F45" s="263">
        <f t="shared" si="2"/>
        <v>7.5274530837423432</v>
      </c>
      <c r="G45" s="263">
        <f t="shared" si="2"/>
        <v>7.7798357343019697</v>
      </c>
      <c r="H45" s="263">
        <f t="shared" si="2"/>
        <v>7.1506982545344204</v>
      </c>
      <c r="I45" s="263">
        <f t="shared" si="2"/>
        <v>7.3694696538894098</v>
      </c>
      <c r="J45" s="263">
        <f t="shared" si="2"/>
        <v>6.627781222909582</v>
      </c>
      <c r="K45" s="263">
        <f t="shared" si="2"/>
        <v>5.8960474283546063</v>
      </c>
      <c r="L45" s="263">
        <f t="shared" si="2"/>
        <v>6.4635499290030696</v>
      </c>
      <c r="M45" s="263">
        <f t="shared" si="2"/>
        <v>5.6334099759083314</v>
      </c>
      <c r="N45" s="263">
        <f t="shared" si="2"/>
        <v>5.2717016666028176</v>
      </c>
      <c r="O45" s="263">
        <f t="shared" si="2"/>
        <v>5.8184214703692447</v>
      </c>
      <c r="P45" s="263">
        <f t="shared" si="2"/>
        <v>5.6136024773850721</v>
      </c>
      <c r="Q45" s="263">
        <f t="shared" si="2"/>
        <v>5.7060038762390413</v>
      </c>
      <c r="R45" s="263">
        <f t="shared" si="2"/>
        <v>5.9973701394929462</v>
      </c>
      <c r="S45" s="263">
        <f t="shared" si="2"/>
        <v>4.8858227723558167</v>
      </c>
      <c r="T45" s="263">
        <f t="shared" si="2"/>
        <v>4.9441259524987249</v>
      </c>
      <c r="U45" s="263">
        <f t="shared" si="2"/>
        <v>5.9504548739755503</v>
      </c>
      <c r="V45" s="263">
        <f t="shared" si="2"/>
        <v>6.4781924559131836</v>
      </c>
      <c r="W45" s="263">
        <f t="shared" si="2"/>
        <v>5.8598784564581141</v>
      </c>
      <c r="DA45" s="70"/>
    </row>
    <row r="46" spans="1:105" ht="12" customHeight="1" x14ac:dyDescent="0.25">
      <c r="A46" s="165" t="s">
        <v>2186</v>
      </c>
      <c r="B46" s="348">
        <v>3.858116938261634</v>
      </c>
      <c r="C46" s="348">
        <v>4.0150309065074854</v>
      </c>
      <c r="D46" s="348">
        <v>4.0287190624353517</v>
      </c>
      <c r="E46" s="348">
        <v>2.7828668259022979</v>
      </c>
      <c r="F46" s="348">
        <v>3.3419794734686041</v>
      </c>
      <c r="G46" s="348">
        <v>3.4611848414197528</v>
      </c>
      <c r="H46" s="348">
        <v>3.150321170974363</v>
      </c>
      <c r="I46" s="348">
        <v>3.2237161795065239</v>
      </c>
      <c r="J46" s="348">
        <v>2.8535762725454061</v>
      </c>
      <c r="K46" s="348">
        <v>2.5875069514814628</v>
      </c>
      <c r="L46" s="348">
        <v>2.8312599356916781</v>
      </c>
      <c r="M46" s="348">
        <v>2.4240766180609779</v>
      </c>
      <c r="N46" s="348">
        <v>2.1453144010643399</v>
      </c>
      <c r="O46" s="348">
        <v>2.484113614171378</v>
      </c>
      <c r="P46" s="348">
        <v>2.3257089296651698</v>
      </c>
      <c r="Q46" s="348">
        <v>2.3670724621585708</v>
      </c>
      <c r="R46" s="348">
        <v>2.51951402916277</v>
      </c>
      <c r="S46" s="348">
        <v>1.964196820012843</v>
      </c>
      <c r="T46" s="348">
        <v>2.0286399705075291</v>
      </c>
      <c r="U46" s="348">
        <v>2.5333396594054358</v>
      </c>
      <c r="V46" s="348">
        <v>2.7833582047930112</v>
      </c>
      <c r="W46" s="348">
        <v>2.4198629610416398</v>
      </c>
      <c r="DA46" s="167" t="s">
        <v>2187</v>
      </c>
    </row>
    <row r="47" spans="1:105" ht="12" customHeight="1" x14ac:dyDescent="0.25">
      <c r="A47" s="59" t="s">
        <v>30</v>
      </c>
      <c r="B47" s="232">
        <v>6.8156481842503919E-2</v>
      </c>
      <c r="C47" s="232">
        <v>9.9947280937903518E-2</v>
      </c>
      <c r="D47" s="232">
        <v>7.4308285413065819E-2</v>
      </c>
      <c r="E47" s="232">
        <v>8.8736655190392616E-2</v>
      </c>
      <c r="F47" s="232">
        <v>1.5992619672128009E-2</v>
      </c>
      <c r="G47" s="232">
        <v>1.6393864999634258E-2</v>
      </c>
      <c r="H47" s="232">
        <v>0</v>
      </c>
      <c r="I47" s="232">
        <v>0</v>
      </c>
      <c r="J47" s="232">
        <v>0</v>
      </c>
      <c r="K47" s="232">
        <v>0</v>
      </c>
      <c r="L47" s="232">
        <v>4.7543309517784231E-2</v>
      </c>
      <c r="M47" s="232">
        <v>4.9750193343642141E-2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2188</v>
      </c>
    </row>
    <row r="48" spans="1:105" ht="12" customHeight="1" x14ac:dyDescent="0.25">
      <c r="A48" s="59" t="s">
        <v>33</v>
      </c>
      <c r="B48" s="232">
        <v>0</v>
      </c>
      <c r="C48" s="232">
        <v>7.3537878901744305E-2</v>
      </c>
      <c r="D48" s="232">
        <v>7.5954906537463757E-2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</v>
      </c>
      <c r="K48" s="232">
        <v>0</v>
      </c>
      <c r="L48" s="232">
        <v>0</v>
      </c>
      <c r="M48" s="232">
        <v>0</v>
      </c>
      <c r="N48" s="232">
        <v>0</v>
      </c>
      <c r="O48" s="232">
        <v>0</v>
      </c>
      <c r="P48" s="232">
        <v>0</v>
      </c>
      <c r="Q48" s="232">
        <v>0</v>
      </c>
      <c r="R48" s="232">
        <v>7.9605719977353981E-2</v>
      </c>
      <c r="S48" s="232">
        <v>8.6590034620587994E-2</v>
      </c>
      <c r="T48" s="232">
        <v>0</v>
      </c>
      <c r="U48" s="232">
        <v>8.0522707815165601E-2</v>
      </c>
      <c r="V48" s="232">
        <v>3.7154260896137048E-2</v>
      </c>
      <c r="W48" s="232">
        <v>3.003090441659451E-2</v>
      </c>
      <c r="DA48" s="71" t="s">
        <v>2189</v>
      </c>
    </row>
    <row r="49" spans="1:105" ht="12" customHeight="1" x14ac:dyDescent="0.25">
      <c r="A49" s="59" t="s">
        <v>160</v>
      </c>
      <c r="B49" s="232">
        <v>0.58927504018736732</v>
      </c>
      <c r="C49" s="232">
        <v>0.4625218639074134</v>
      </c>
      <c r="D49" s="232">
        <v>0.34038338760981468</v>
      </c>
      <c r="E49" s="232">
        <v>0.63998873605103279</v>
      </c>
      <c r="F49" s="232">
        <v>0.4315640034754446</v>
      </c>
      <c r="G49" s="232">
        <v>0.43699023246328128</v>
      </c>
      <c r="H49" s="232">
        <v>0.30115959920140623</v>
      </c>
      <c r="I49" s="232">
        <v>0.53261248720213938</v>
      </c>
      <c r="J49" s="232">
        <v>0.45902553033082888</v>
      </c>
      <c r="K49" s="232">
        <v>0.36983023247424601</v>
      </c>
      <c r="L49" s="232">
        <v>0.36161108396739988</v>
      </c>
      <c r="M49" s="232">
        <v>0</v>
      </c>
      <c r="N49" s="232">
        <v>7.4977265813012714E-2</v>
      </c>
      <c r="O49" s="232">
        <v>0.35652779813794971</v>
      </c>
      <c r="P49" s="232">
        <v>0.36788826808487318</v>
      </c>
      <c r="Q49" s="232">
        <v>0.29900077927543151</v>
      </c>
      <c r="R49" s="232">
        <v>0.36348897829009641</v>
      </c>
      <c r="S49" s="232">
        <v>0.14693821167418911</v>
      </c>
      <c r="T49" s="232">
        <v>0.15030346280136969</v>
      </c>
      <c r="U49" s="232">
        <v>0.28628422918315899</v>
      </c>
      <c r="V49" s="232">
        <v>0.17289393221178931</v>
      </c>
      <c r="W49" s="232">
        <v>0.22285742260738889</v>
      </c>
      <c r="DA49" s="71" t="s">
        <v>2190</v>
      </c>
    </row>
    <row r="50" spans="1:105" ht="12" customHeight="1" x14ac:dyDescent="0.25">
      <c r="A50" s="59" t="s">
        <v>70</v>
      </c>
      <c r="B50" s="232">
        <v>1.589572210903246</v>
      </c>
      <c r="C50" s="232">
        <v>1.604078802590196</v>
      </c>
      <c r="D50" s="232">
        <v>1.855621815873485</v>
      </c>
      <c r="E50" s="232">
        <v>0.34079894341039629</v>
      </c>
      <c r="F50" s="232">
        <v>1.3903303998446459</v>
      </c>
      <c r="G50" s="232">
        <v>1.1246497340573349</v>
      </c>
      <c r="H50" s="232">
        <v>0.9432002232388067</v>
      </c>
      <c r="I50" s="232">
        <v>0.73164280558510775</v>
      </c>
      <c r="J50" s="232">
        <v>0.66064341529166382</v>
      </c>
      <c r="K50" s="232">
        <v>0.49754499391706247</v>
      </c>
      <c r="L50" s="232">
        <v>0.62548693924179277</v>
      </c>
      <c r="M50" s="232">
        <v>0.50125505279158344</v>
      </c>
      <c r="N50" s="232">
        <v>0.49402685331715501</v>
      </c>
      <c r="O50" s="232">
        <v>0.40433764256404242</v>
      </c>
      <c r="P50" s="232">
        <v>0.41607103492061948</v>
      </c>
      <c r="Q50" s="232">
        <v>0.49340858397080323</v>
      </c>
      <c r="R50" s="232">
        <v>0.41170876633908499</v>
      </c>
      <c r="S50" s="232">
        <v>0</v>
      </c>
      <c r="T50" s="232">
        <v>0</v>
      </c>
      <c r="U50" s="232">
        <v>0.43061395847986722</v>
      </c>
      <c r="V50" s="232">
        <v>0.4179979449336953</v>
      </c>
      <c r="W50" s="232">
        <v>0.26605223403803319</v>
      </c>
      <c r="DA50" s="71" t="s">
        <v>2191</v>
      </c>
    </row>
    <row r="51" spans="1:105" ht="12" customHeight="1" x14ac:dyDescent="0.25">
      <c r="A51" s="59" t="s">
        <v>162</v>
      </c>
      <c r="B51" s="232">
        <v>1.611113205328516</v>
      </c>
      <c r="C51" s="232">
        <v>1.774945080170228</v>
      </c>
      <c r="D51" s="232">
        <v>1.682450667001522</v>
      </c>
      <c r="E51" s="232">
        <v>1.713342491250476</v>
      </c>
      <c r="F51" s="232">
        <v>1.504092450476386</v>
      </c>
      <c r="G51" s="232">
        <v>1.8831510098995019</v>
      </c>
      <c r="H51" s="232">
        <v>1.9059613485341489</v>
      </c>
      <c r="I51" s="232">
        <v>1.9594608867192771</v>
      </c>
      <c r="J51" s="232">
        <v>1.7339073269229131</v>
      </c>
      <c r="K51" s="232">
        <v>1.7201317250901551</v>
      </c>
      <c r="L51" s="232">
        <v>1.7966186029647011</v>
      </c>
      <c r="M51" s="232">
        <v>1.873071371925753</v>
      </c>
      <c r="N51" s="232">
        <v>1.576310281934173</v>
      </c>
      <c r="O51" s="232">
        <v>1.723248173469385</v>
      </c>
      <c r="P51" s="232">
        <v>1.541749626659678</v>
      </c>
      <c r="Q51" s="232">
        <v>1.5746630989123369</v>
      </c>
      <c r="R51" s="232">
        <v>1.664710564556235</v>
      </c>
      <c r="S51" s="232">
        <v>1.730668573718066</v>
      </c>
      <c r="T51" s="232">
        <v>1.8783365077061589</v>
      </c>
      <c r="U51" s="232">
        <v>1.735918763927244</v>
      </c>
      <c r="V51" s="232">
        <v>2.1553120667513892</v>
      </c>
      <c r="W51" s="232">
        <v>1.900922399979623</v>
      </c>
      <c r="DA51" s="71" t="s">
        <v>2192</v>
      </c>
    </row>
    <row r="52" spans="1:105" ht="12" customHeight="1" x14ac:dyDescent="0.25">
      <c r="A52" s="165" t="s">
        <v>2193</v>
      </c>
      <c r="B52" s="348">
        <v>3.2822777941676708</v>
      </c>
      <c r="C52" s="348">
        <v>3.4193820534441088</v>
      </c>
      <c r="D52" s="348">
        <v>3.4478675106529399</v>
      </c>
      <c r="E52" s="348">
        <v>2.378385912188882</v>
      </c>
      <c r="F52" s="348">
        <v>2.8714246410178261</v>
      </c>
      <c r="G52" s="348">
        <v>2.9803579454271412</v>
      </c>
      <c r="H52" s="348">
        <v>2.7224170099272671</v>
      </c>
      <c r="I52" s="348">
        <v>2.786595045504547</v>
      </c>
      <c r="J52" s="348">
        <v>2.4616790084921458</v>
      </c>
      <c r="K52" s="348">
        <v>2.2278949578446898</v>
      </c>
      <c r="L52" s="348">
        <v>2.428746332418775</v>
      </c>
      <c r="M52" s="348">
        <v>2.0872272961982419</v>
      </c>
      <c r="N52" s="348">
        <v>1.8324948101786269</v>
      </c>
      <c r="O52" s="348">
        <v>2.1192956461121679</v>
      </c>
      <c r="P52" s="348">
        <v>1.9856083718591999</v>
      </c>
      <c r="Q52" s="348">
        <v>2.0251075543311199</v>
      </c>
      <c r="R52" s="348">
        <v>2.1510292091357099</v>
      </c>
      <c r="S52" s="348">
        <v>1.6870373855313829</v>
      </c>
      <c r="T52" s="348">
        <v>1.7347187320226569</v>
      </c>
      <c r="U52" s="348">
        <v>2.1690316346428449</v>
      </c>
      <c r="V52" s="348">
        <v>2.3797316914054778</v>
      </c>
      <c r="W52" s="348">
        <v>2.067707557679257</v>
      </c>
      <c r="DA52" s="167" t="s">
        <v>2194</v>
      </c>
    </row>
    <row r="53" spans="1:105" ht="12" customHeight="1" x14ac:dyDescent="0.25">
      <c r="A53" s="64" t="s">
        <v>30</v>
      </c>
      <c r="B53" s="231">
        <v>5.4305096511786409E-2</v>
      </c>
      <c r="C53" s="231">
        <v>7.8946423812583252E-2</v>
      </c>
      <c r="D53" s="231">
        <v>5.6499210630187563E-2</v>
      </c>
      <c r="E53" s="231">
        <v>6.7475367232709915E-2</v>
      </c>
      <c r="F53" s="231">
        <v>1.170214922477953E-2</v>
      </c>
      <c r="G53" s="231">
        <v>1.181247168083821E-2</v>
      </c>
      <c r="H53" s="231">
        <v>0</v>
      </c>
      <c r="I53" s="231">
        <v>0</v>
      </c>
      <c r="J53" s="231">
        <v>0</v>
      </c>
      <c r="K53" s="231">
        <v>0</v>
      </c>
      <c r="L53" s="231">
        <v>3.5125233003693537E-2</v>
      </c>
      <c r="M53" s="231">
        <v>3.5398417731058278E-2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0</v>
      </c>
      <c r="C55" s="231">
        <v>5.8086148012995713E-2</v>
      </c>
      <c r="D55" s="231">
        <v>5.7751194755757462E-2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6.0529834359275593E-2</v>
      </c>
      <c r="S55" s="231">
        <v>6.126725530115773E-2</v>
      </c>
      <c r="T55" s="231">
        <v>0</v>
      </c>
      <c r="U55" s="231">
        <v>5.9898838152714323E-2</v>
      </c>
      <c r="V55" s="231">
        <v>2.8069446801551899E-2</v>
      </c>
      <c r="W55" s="231">
        <v>2.255171952681501E-2</v>
      </c>
      <c r="DA55" s="73" t="s">
        <v>2197</v>
      </c>
    </row>
    <row r="56" spans="1:105" ht="12" customHeight="1" x14ac:dyDescent="0.25">
      <c r="A56" s="64" t="s">
        <v>160</v>
      </c>
      <c r="B56" s="231">
        <v>0.46951716204056559</v>
      </c>
      <c r="C56" s="231">
        <v>0.36533707318467967</v>
      </c>
      <c r="D56" s="231">
        <v>0.25880549665060881</v>
      </c>
      <c r="E56" s="231">
        <v>0.48664754037874408</v>
      </c>
      <c r="F56" s="231">
        <v>0.31578481025935218</v>
      </c>
      <c r="G56" s="231">
        <v>0.31486990687617428</v>
      </c>
      <c r="H56" s="231">
        <v>0.21025743014595141</v>
      </c>
      <c r="I56" s="231">
        <v>0.37004691871222062</v>
      </c>
      <c r="J56" s="231">
        <v>0.32157426002529332</v>
      </c>
      <c r="K56" s="231">
        <v>0.26549256735114402</v>
      </c>
      <c r="L56" s="231">
        <v>0.26716006331704523</v>
      </c>
      <c r="M56" s="231">
        <v>0</v>
      </c>
      <c r="N56" s="231">
        <v>5.6210883324912572E-2</v>
      </c>
      <c r="O56" s="231">
        <v>0.27405280906675261</v>
      </c>
      <c r="P56" s="231">
        <v>0.27863478523080709</v>
      </c>
      <c r="Q56" s="231">
        <v>0.22207142120987089</v>
      </c>
      <c r="R56" s="231">
        <v>0.27638626537868022</v>
      </c>
      <c r="S56" s="231">
        <v>0.1039669399323422</v>
      </c>
      <c r="T56" s="231">
        <v>0.11191988729543211</v>
      </c>
      <c r="U56" s="231">
        <v>0.21295971254318591</v>
      </c>
      <c r="V56" s="231">
        <v>0.1306185862799524</v>
      </c>
      <c r="W56" s="231">
        <v>0.1673548694835027</v>
      </c>
      <c r="DA56" s="73" t="s">
        <v>2198</v>
      </c>
    </row>
    <row r="57" spans="1:105" ht="12" customHeight="1" x14ac:dyDescent="0.25">
      <c r="A57" s="64" t="s">
        <v>70</v>
      </c>
      <c r="B57" s="231">
        <v>1.266524767593304</v>
      </c>
      <c r="C57" s="231">
        <v>1.267030816543621</v>
      </c>
      <c r="D57" s="231">
        <v>1.410894723814643</v>
      </c>
      <c r="E57" s="231">
        <v>0.2591435727411292</v>
      </c>
      <c r="F57" s="231">
        <v>1.017335129846463</v>
      </c>
      <c r="G57" s="231">
        <v>0.81035760235373921</v>
      </c>
      <c r="H57" s="231">
        <v>0.6585041804317594</v>
      </c>
      <c r="I57" s="231">
        <v>0.50832861096998661</v>
      </c>
      <c r="J57" s="231">
        <v>0.46281939320430687</v>
      </c>
      <c r="K57" s="231">
        <v>0.3571760397304698</v>
      </c>
      <c r="L57" s="231">
        <v>0.46211285466815782</v>
      </c>
      <c r="M57" s="231">
        <v>0.35665460887676509</v>
      </c>
      <c r="N57" s="231">
        <v>0.3703747463989906</v>
      </c>
      <c r="O57" s="231">
        <v>0.31080288082678242</v>
      </c>
      <c r="P57" s="231">
        <v>0.31512791658015171</v>
      </c>
      <c r="Q57" s="231">
        <v>0.36646040102327482</v>
      </c>
      <c r="R57" s="231">
        <v>0.31305116564307051</v>
      </c>
      <c r="S57" s="231">
        <v>0</v>
      </c>
      <c r="T57" s="231">
        <v>0</v>
      </c>
      <c r="U57" s="231">
        <v>0.32032300583447731</v>
      </c>
      <c r="V57" s="231">
        <v>0.31579072750964798</v>
      </c>
      <c r="W57" s="231">
        <v>0.1997920301791784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6.9942649350980143E-2</v>
      </c>
      <c r="T58" s="231">
        <v>0</v>
      </c>
      <c r="U58" s="231">
        <v>6.9942649349864064E-2</v>
      </c>
      <c r="V58" s="231">
        <v>2.0985083878948971E-2</v>
      </c>
      <c r="W58" s="231">
        <v>6.9931203981010263E-3</v>
      </c>
      <c r="DA58" s="73" t="s">
        <v>2200</v>
      </c>
    </row>
    <row r="59" spans="1:105" ht="12" customHeight="1" x14ac:dyDescent="0.25">
      <c r="A59" s="64" t="s">
        <v>162</v>
      </c>
      <c r="B59" s="231">
        <v>1.28368800357029</v>
      </c>
      <c r="C59" s="231">
        <v>1.401994783932514</v>
      </c>
      <c r="D59" s="231">
        <v>1.2792265907013429</v>
      </c>
      <c r="E59" s="231">
        <v>1.3028259127469191</v>
      </c>
      <c r="F59" s="231">
        <v>1.100577307794937</v>
      </c>
      <c r="G59" s="231">
        <v>1.356889786250894</v>
      </c>
      <c r="H59" s="231">
        <v>1.3306649901346761</v>
      </c>
      <c r="I59" s="231">
        <v>1.361388403183257</v>
      </c>
      <c r="J59" s="231">
        <v>1.214703603099835</v>
      </c>
      <c r="K59" s="231">
        <v>1.234842767777617</v>
      </c>
      <c r="L59" s="231">
        <v>1.3273507395251809</v>
      </c>
      <c r="M59" s="231">
        <v>1.3327337726213591</v>
      </c>
      <c r="N59" s="231">
        <v>1.1817687985933969</v>
      </c>
      <c r="O59" s="231">
        <v>1.3246120081657859</v>
      </c>
      <c r="P59" s="231">
        <v>1.167705288185187</v>
      </c>
      <c r="Q59" s="231">
        <v>1.1695209395427011</v>
      </c>
      <c r="R59" s="231">
        <v>1.2657966633225639</v>
      </c>
      <c r="S59" s="231">
        <v>1.2245440692139919</v>
      </c>
      <c r="T59" s="231">
        <v>1.398658462867119</v>
      </c>
      <c r="U59" s="231">
        <v>1.291306761881577</v>
      </c>
      <c r="V59" s="231">
        <v>1.628303616846031</v>
      </c>
      <c r="W59" s="231">
        <v>1.4274984266838091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0.1446580175275694</v>
      </c>
      <c r="C61" s="231">
        <v>0.1160445952777624</v>
      </c>
      <c r="D61" s="231">
        <v>0.1160445952778541</v>
      </c>
      <c r="E61" s="231">
        <v>8.902207930694217E-2</v>
      </c>
      <c r="F61" s="231">
        <v>6.0408657055907977E-2</v>
      </c>
      <c r="G61" s="231">
        <v>7.1533555627278811E-2</v>
      </c>
      <c r="H61" s="231">
        <v>6.9942649349749558E-2</v>
      </c>
      <c r="I61" s="231">
        <v>0.12557858757523971</v>
      </c>
      <c r="J61" s="231">
        <v>5.404503194765313E-2</v>
      </c>
      <c r="K61" s="231">
        <v>5.5635938224786539E-2</v>
      </c>
      <c r="L61" s="231">
        <v>2.5431609696788399E-2</v>
      </c>
      <c r="M61" s="231">
        <v>2.3846426103989519E-2</v>
      </c>
      <c r="N61" s="231">
        <v>2.8613422251043848E-2</v>
      </c>
      <c r="O61" s="231">
        <v>3.3380418398305273E-2</v>
      </c>
      <c r="P61" s="231">
        <v>4.2920133376896541E-2</v>
      </c>
      <c r="Q61" s="231">
        <v>4.7687129523916627E-2</v>
      </c>
      <c r="R61" s="231">
        <v>1.2715804848341559E-2</v>
      </c>
      <c r="S61" s="231">
        <v>2.543160969691996E-2</v>
      </c>
      <c r="T61" s="231">
        <v>3.179523480518668E-2</v>
      </c>
      <c r="U61" s="231">
        <v>3.9738320821915897E-2</v>
      </c>
      <c r="V61" s="231">
        <v>5.7261180608880149E-2</v>
      </c>
      <c r="W61" s="231">
        <v>7.0245951625769271E-2</v>
      </c>
      <c r="DA61" s="73" t="s">
        <v>2203</v>
      </c>
    </row>
    <row r="62" spans="1:105" ht="12" customHeight="1" x14ac:dyDescent="0.25">
      <c r="A62" s="64" t="s">
        <v>79</v>
      </c>
      <c r="B62" s="231">
        <v>6.3584746924156346E-2</v>
      </c>
      <c r="C62" s="231">
        <v>0.13194221267995321</v>
      </c>
      <c r="D62" s="231">
        <v>0.26864569882254591</v>
      </c>
      <c r="E62" s="231">
        <v>0.17327143978243731</v>
      </c>
      <c r="F62" s="231">
        <v>0.36561658683638742</v>
      </c>
      <c r="G62" s="231">
        <v>0.41489462263821669</v>
      </c>
      <c r="H62" s="231">
        <v>0.45304775986513041</v>
      </c>
      <c r="I62" s="231">
        <v>0.42125252506384292</v>
      </c>
      <c r="J62" s="231">
        <v>0.40853672021505821</v>
      </c>
      <c r="K62" s="231">
        <v>0.31474764476067257</v>
      </c>
      <c r="L62" s="231">
        <v>0.31156583220790901</v>
      </c>
      <c r="M62" s="231">
        <v>0.33859407086507032</v>
      </c>
      <c r="N62" s="231">
        <v>0.19552695961028299</v>
      </c>
      <c r="O62" s="231">
        <v>0.17644752965454241</v>
      </c>
      <c r="P62" s="231">
        <v>0.1812202484861577</v>
      </c>
      <c r="Q62" s="231">
        <v>0.21936766303135671</v>
      </c>
      <c r="R62" s="231">
        <v>0.22254947558377799</v>
      </c>
      <c r="S62" s="231">
        <v>0.2018848620359906</v>
      </c>
      <c r="T62" s="231">
        <v>0.1923451470549189</v>
      </c>
      <c r="U62" s="231">
        <v>0.17486234605911041</v>
      </c>
      <c r="V62" s="231">
        <v>0.19870304948046541</v>
      </c>
      <c r="W62" s="231">
        <v>0.17327143978208101</v>
      </c>
      <c r="DA62" s="73" t="s">
        <v>2204</v>
      </c>
    </row>
    <row r="63" spans="1:105" ht="12" customHeight="1" x14ac:dyDescent="0.25">
      <c r="A63" s="166" t="s">
        <v>2205</v>
      </c>
      <c r="B63" s="349">
        <v>0.36172415274964381</v>
      </c>
      <c r="C63" s="349">
        <v>0.38646023294691362</v>
      </c>
      <c r="D63" s="349">
        <v>0.39077084627605119</v>
      </c>
      <c r="E63" s="349">
        <v>0.36555450269575951</v>
      </c>
      <c r="F63" s="349">
        <v>0.38648499095762168</v>
      </c>
      <c r="G63" s="349">
        <v>0.39361557278090459</v>
      </c>
      <c r="H63" s="349">
        <v>0.37587060989199739</v>
      </c>
      <c r="I63" s="349">
        <v>0.39975247908186429</v>
      </c>
      <c r="J63" s="349">
        <v>0.38603704172706771</v>
      </c>
      <c r="K63" s="349">
        <v>0.31783691736130992</v>
      </c>
      <c r="L63" s="349">
        <v>0.35398342967429891</v>
      </c>
      <c r="M63" s="349">
        <v>0.33003119460267999</v>
      </c>
      <c r="N63" s="349">
        <v>0.38055660451760309</v>
      </c>
      <c r="O63" s="349">
        <v>0.35735653237814669</v>
      </c>
      <c r="P63" s="349">
        <v>0.38302505172373602</v>
      </c>
      <c r="Q63" s="349">
        <v>0.38641878227922061</v>
      </c>
      <c r="R63" s="349">
        <v>0.39024320623366671</v>
      </c>
      <c r="S63" s="349">
        <v>0.36311428435635029</v>
      </c>
      <c r="T63" s="349">
        <v>0.34728448528486439</v>
      </c>
      <c r="U63" s="349">
        <v>0.36708340586096189</v>
      </c>
      <c r="V63" s="349">
        <v>0.38679487050432221</v>
      </c>
      <c r="W63" s="349">
        <v>0.40361998168741692</v>
      </c>
      <c r="DA63" s="168" t="s">
        <v>2206</v>
      </c>
    </row>
    <row r="64" spans="1:105" ht="12" customHeight="1" x14ac:dyDescent="0.25">
      <c r="A64" s="60" t="s">
        <v>2207</v>
      </c>
      <c r="B64" s="264">
        <v>0.72344830549928762</v>
      </c>
      <c r="C64" s="264">
        <v>0.77292046589382724</v>
      </c>
      <c r="D64" s="264">
        <v>0.78154169255210248</v>
      </c>
      <c r="E64" s="264">
        <v>0.73110900539151902</v>
      </c>
      <c r="F64" s="264">
        <v>0.77296998191524335</v>
      </c>
      <c r="G64" s="264">
        <v>0.78723114556180929</v>
      </c>
      <c r="H64" s="264">
        <v>0.75174121978399477</v>
      </c>
      <c r="I64" s="264">
        <v>0.79950495816372857</v>
      </c>
      <c r="J64" s="264">
        <v>0.77207408345413531</v>
      </c>
      <c r="K64" s="264">
        <v>0.63567383472261973</v>
      </c>
      <c r="L64" s="264">
        <v>0.70796685934859771</v>
      </c>
      <c r="M64" s="264">
        <v>0.66006238920535998</v>
      </c>
      <c r="N64" s="264">
        <v>0.7611132090352063</v>
      </c>
      <c r="O64" s="264">
        <v>0.71471306475629348</v>
      </c>
      <c r="P64" s="264">
        <v>0.76605010344747204</v>
      </c>
      <c r="Q64" s="264">
        <v>0.77283756455844121</v>
      </c>
      <c r="R64" s="264">
        <v>0.7804864124673333</v>
      </c>
      <c r="S64" s="264">
        <v>0.7262285687127007</v>
      </c>
      <c r="T64" s="264">
        <v>0.69456897056972888</v>
      </c>
      <c r="U64" s="264">
        <v>0.73416681172192388</v>
      </c>
      <c r="V64" s="264">
        <v>0.77358974100864442</v>
      </c>
      <c r="W64" s="264">
        <v>0.80723996337483372</v>
      </c>
      <c r="DA64" s="72" t="s">
        <v>2208</v>
      </c>
    </row>
    <row r="65" spans="1:105" ht="12" customHeight="1" x14ac:dyDescent="0.25">
      <c r="A65" s="101" t="s">
        <v>2209</v>
      </c>
      <c r="B65" s="280">
        <v>0.14468966109985751</v>
      </c>
      <c r="C65" s="280">
        <v>0.15458409317876551</v>
      </c>
      <c r="D65" s="280">
        <v>0.1563083385104205</v>
      </c>
      <c r="E65" s="280">
        <v>0.14622180107830379</v>
      </c>
      <c r="F65" s="280">
        <v>0.15459399638304869</v>
      </c>
      <c r="G65" s="280">
        <v>0.15744622911236189</v>
      </c>
      <c r="H65" s="280">
        <v>0.15034824395679899</v>
      </c>
      <c r="I65" s="280">
        <v>0.15990099163274571</v>
      </c>
      <c r="J65" s="280">
        <v>0.1544148166908271</v>
      </c>
      <c r="K65" s="280">
        <v>0.127134766944524</v>
      </c>
      <c r="L65" s="280">
        <v>0.1415933718697196</v>
      </c>
      <c r="M65" s="280">
        <v>0.13201247784107201</v>
      </c>
      <c r="N65" s="280">
        <v>0.15222264180704129</v>
      </c>
      <c r="O65" s="280">
        <v>0.14294261295125871</v>
      </c>
      <c r="P65" s="280">
        <v>0.15321002068949441</v>
      </c>
      <c r="Q65" s="280">
        <v>0.1545675129116883</v>
      </c>
      <c r="R65" s="280">
        <v>0.1560972824934666</v>
      </c>
      <c r="S65" s="280">
        <v>0.14524571374254011</v>
      </c>
      <c r="T65" s="280">
        <v>0.1389137941139458</v>
      </c>
      <c r="U65" s="280">
        <v>0.14683336234438479</v>
      </c>
      <c r="V65" s="280">
        <v>0.15471794820172879</v>
      </c>
      <c r="W65" s="280">
        <v>0.16144799267496671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6.8489485822999852</v>
      </c>
      <c r="C66" s="263">
        <f t="shared" si="3"/>
        <v>7.2608013889099503</v>
      </c>
      <c r="D66" s="263">
        <f t="shared" si="3"/>
        <v>7.3221308245083527</v>
      </c>
      <c r="E66" s="263">
        <f t="shared" si="3"/>
        <v>6.3218051967327575</v>
      </c>
      <c r="F66" s="263">
        <f t="shared" si="3"/>
        <v>6.8939319924575404</v>
      </c>
      <c r="G66" s="263">
        <f t="shared" si="3"/>
        <v>7.0630518281654453</v>
      </c>
      <c r="H66" s="263">
        <f t="shared" si="3"/>
        <v>6.6635803948261021</v>
      </c>
      <c r="I66" s="263">
        <f t="shared" si="3"/>
        <v>7.0176223951534062</v>
      </c>
      <c r="J66" s="263">
        <f t="shared" si="3"/>
        <v>6.630620463080378</v>
      </c>
      <c r="K66" s="263">
        <f t="shared" si="3"/>
        <v>5.5943498341724833</v>
      </c>
      <c r="L66" s="263">
        <f t="shared" si="3"/>
        <v>6.1990403905572249</v>
      </c>
      <c r="M66" s="263">
        <f t="shared" si="3"/>
        <v>5.6642350040867067</v>
      </c>
      <c r="N66" s="263">
        <f t="shared" si="3"/>
        <v>6.1632869723346335</v>
      </c>
      <c r="O66" s="263">
        <f t="shared" si="3"/>
        <v>6.0495998259284356</v>
      </c>
      <c r="P66" s="263">
        <f t="shared" si="3"/>
        <v>6.2948226583984104</v>
      </c>
      <c r="Q66" s="263">
        <f t="shared" si="3"/>
        <v>6.3627029522597729</v>
      </c>
      <c r="R66" s="263">
        <f t="shared" si="3"/>
        <v>6.4971359174585555</v>
      </c>
      <c r="S66" s="263">
        <f t="shared" si="3"/>
        <v>5.839683528300454</v>
      </c>
      <c r="T66" s="263">
        <f t="shared" si="3"/>
        <v>5.6691440023514126</v>
      </c>
      <c r="U66" s="263">
        <f t="shared" si="3"/>
        <v>6.2045940611652179</v>
      </c>
      <c r="V66" s="263">
        <f t="shared" si="3"/>
        <v>6.604033811950992</v>
      </c>
      <c r="W66" s="263">
        <f t="shared" si="3"/>
        <v>6.6199181712917916</v>
      </c>
      <c r="DA66" s="70"/>
    </row>
    <row r="67" spans="1:105" ht="12" customHeight="1" x14ac:dyDescent="0.25">
      <c r="A67" s="165" t="s">
        <v>2212</v>
      </c>
      <c r="B67" s="348">
        <v>1.5153202861476149</v>
      </c>
      <c r="C67" s="348">
        <v>1.578893025852502</v>
      </c>
      <c r="D67" s="348">
        <v>1.5786645318995021</v>
      </c>
      <c r="E67" s="348">
        <v>1.108507447827292</v>
      </c>
      <c r="F67" s="348">
        <v>1.314917243879969</v>
      </c>
      <c r="G67" s="348">
        <v>1.370565023317355</v>
      </c>
      <c r="H67" s="348">
        <v>1.2510004026432699</v>
      </c>
      <c r="I67" s="348">
        <v>1.281634446523944</v>
      </c>
      <c r="J67" s="348">
        <v>1.13462708916983</v>
      </c>
      <c r="K67" s="348">
        <v>1.0314358084595341</v>
      </c>
      <c r="L67" s="348">
        <v>1.1270945402044461</v>
      </c>
      <c r="M67" s="348">
        <v>0.96885590312791248</v>
      </c>
      <c r="N67" s="348">
        <v>0.85725211520547451</v>
      </c>
      <c r="O67" s="348">
        <v>0.99197279882429423</v>
      </c>
      <c r="P67" s="348">
        <v>0.92776830744497807</v>
      </c>
      <c r="Q67" s="348">
        <v>0.94396835503554533</v>
      </c>
      <c r="R67" s="348">
        <v>1.0048276202276281</v>
      </c>
      <c r="S67" s="348">
        <v>0.788422267208018</v>
      </c>
      <c r="T67" s="348">
        <v>0.81525514149465572</v>
      </c>
      <c r="U67" s="348">
        <v>1.0108010072457381</v>
      </c>
      <c r="V67" s="348">
        <v>1.1135976013712909</v>
      </c>
      <c r="W67" s="348">
        <v>0.96892798252548085</v>
      </c>
      <c r="DA67" s="167" t="s">
        <v>2213</v>
      </c>
    </row>
    <row r="68" spans="1:105" ht="12" customHeight="1" x14ac:dyDescent="0.25">
      <c r="A68" s="165" t="s">
        <v>2214</v>
      </c>
      <c r="B68" s="348">
        <v>0.61826839336122319</v>
      </c>
      <c r="C68" s="348">
        <v>0.64409412641052455</v>
      </c>
      <c r="D68" s="348">
        <v>0.64945980810083093</v>
      </c>
      <c r="E68" s="348">
        <v>0.44800621060621593</v>
      </c>
      <c r="F68" s="348">
        <v>0.54087777171526918</v>
      </c>
      <c r="G68" s="348">
        <v>0.56139706451259186</v>
      </c>
      <c r="H68" s="348">
        <v>0.5128098522854686</v>
      </c>
      <c r="I68" s="348">
        <v>0.52489878973492876</v>
      </c>
      <c r="J68" s="348">
        <v>0.46369576891264791</v>
      </c>
      <c r="K68" s="348">
        <v>0.41965888402614659</v>
      </c>
      <c r="L68" s="348">
        <v>0.45749238394591879</v>
      </c>
      <c r="M68" s="348">
        <v>0.39316192836975211</v>
      </c>
      <c r="N68" s="348">
        <v>0.34517907781758073</v>
      </c>
      <c r="O68" s="348">
        <v>0.39920250397680729</v>
      </c>
      <c r="P68" s="348">
        <v>0.37402041353580501</v>
      </c>
      <c r="Q68" s="348">
        <v>0.38146070275489241</v>
      </c>
      <c r="R68" s="348">
        <v>0.40518001723331931</v>
      </c>
      <c r="S68" s="348">
        <v>0.31777989533555129</v>
      </c>
      <c r="T68" s="348">
        <v>0.32676142320648388</v>
      </c>
      <c r="U68" s="348">
        <v>0.40857105583300141</v>
      </c>
      <c r="V68" s="348">
        <v>0.44825970918441121</v>
      </c>
      <c r="W68" s="348">
        <v>0.38948508011686828</v>
      </c>
      <c r="DA68" s="167" t="s">
        <v>2215</v>
      </c>
    </row>
    <row r="69" spans="1:105" ht="12" customHeight="1" x14ac:dyDescent="0.25">
      <c r="A69" s="64" t="s">
        <v>30</v>
      </c>
      <c r="B69" s="231">
        <v>1.022921485540574E-2</v>
      </c>
      <c r="C69" s="231">
        <v>1.4870794513173569E-2</v>
      </c>
      <c r="D69" s="231">
        <v>1.0642510589619821E-2</v>
      </c>
      <c r="E69" s="231">
        <v>1.2710041473197429E-2</v>
      </c>
      <c r="F69" s="231">
        <v>2.2042829564681669E-3</v>
      </c>
      <c r="G69" s="231">
        <v>2.2250639177202169E-3</v>
      </c>
      <c r="H69" s="231">
        <v>0</v>
      </c>
      <c r="I69" s="231">
        <v>0</v>
      </c>
      <c r="J69" s="231">
        <v>0</v>
      </c>
      <c r="K69" s="231">
        <v>0</v>
      </c>
      <c r="L69" s="231">
        <v>6.6163873801971191E-3</v>
      </c>
      <c r="M69" s="231">
        <v>6.6678459992021146E-3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0</v>
      </c>
      <c r="C71" s="231">
        <v>1.094143508278035E-2</v>
      </c>
      <c r="D71" s="231">
        <v>1.0878341394436299E-2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1.1401741652162709E-2</v>
      </c>
      <c r="S71" s="231">
        <v>1.154064642791891E-2</v>
      </c>
      <c r="T71" s="231">
        <v>0</v>
      </c>
      <c r="U71" s="231">
        <v>1.12828836409545E-2</v>
      </c>
      <c r="V71" s="231">
        <v>5.28731961912889E-3</v>
      </c>
      <c r="W71" s="231">
        <v>4.2479693291507482E-3</v>
      </c>
      <c r="DA71" s="73" t="s">
        <v>2218</v>
      </c>
    </row>
    <row r="72" spans="1:105" ht="12" customHeight="1" x14ac:dyDescent="0.25">
      <c r="A72" s="64" t="s">
        <v>160</v>
      </c>
      <c r="B72" s="231">
        <v>8.8440905869136999E-2</v>
      </c>
      <c r="C72" s="231">
        <v>6.8816955613734659E-2</v>
      </c>
      <c r="D72" s="231">
        <v>4.8750065851084212E-2</v>
      </c>
      <c r="E72" s="231">
        <v>9.1667680736162313E-2</v>
      </c>
      <c r="F72" s="231">
        <v>5.9483011350792092E-2</v>
      </c>
      <c r="G72" s="231">
        <v>5.9310674979445567E-2</v>
      </c>
      <c r="H72" s="231">
        <v>3.9605277700622429E-2</v>
      </c>
      <c r="I72" s="231">
        <v>6.970412873249586E-2</v>
      </c>
      <c r="J72" s="231">
        <v>6.0573544824708968E-2</v>
      </c>
      <c r="K72" s="231">
        <v>5.0009680276669778E-2</v>
      </c>
      <c r="L72" s="231">
        <v>5.0323779239775823E-2</v>
      </c>
      <c r="M72" s="231">
        <v>0</v>
      </c>
      <c r="N72" s="231">
        <v>1.05881996290694E-2</v>
      </c>
      <c r="O72" s="231">
        <v>5.1622135779886898E-2</v>
      </c>
      <c r="P72" s="231">
        <v>5.2485222702755921E-2</v>
      </c>
      <c r="Q72" s="231">
        <v>4.1830627817925833E-2</v>
      </c>
      <c r="R72" s="231">
        <v>5.2061678797092122E-2</v>
      </c>
      <c r="S72" s="231">
        <v>1.9583800319665549E-2</v>
      </c>
      <c r="T72" s="231">
        <v>2.10818624268404E-2</v>
      </c>
      <c r="U72" s="231">
        <v>4.0114294883480991E-2</v>
      </c>
      <c r="V72" s="231">
        <v>2.4604055033342839E-2</v>
      </c>
      <c r="W72" s="231">
        <v>3.1523908933180557E-2</v>
      </c>
      <c r="DA72" s="73" t="s">
        <v>2219</v>
      </c>
    </row>
    <row r="73" spans="1:105" ht="12" customHeight="1" x14ac:dyDescent="0.25">
      <c r="A73" s="64" t="s">
        <v>70</v>
      </c>
      <c r="B73" s="231">
        <v>0.23856976231674409</v>
      </c>
      <c r="C73" s="231">
        <v>0.23866508455669319</v>
      </c>
      <c r="D73" s="231">
        <v>0.26576410310081922</v>
      </c>
      <c r="E73" s="231">
        <v>4.8813747773952303E-2</v>
      </c>
      <c r="F73" s="231">
        <v>0.19163099398769931</v>
      </c>
      <c r="G73" s="231">
        <v>0.15264353728546889</v>
      </c>
      <c r="H73" s="231">
        <v>0.1240395686131846</v>
      </c>
      <c r="I73" s="231">
        <v>9.5751649711798045E-2</v>
      </c>
      <c r="J73" s="231">
        <v>8.717927628225168E-2</v>
      </c>
      <c r="K73" s="231">
        <v>6.7279697234548339E-2</v>
      </c>
      <c r="L73" s="231">
        <v>8.7046188690954943E-2</v>
      </c>
      <c r="M73" s="231">
        <v>6.7181477572354653E-2</v>
      </c>
      <c r="N73" s="231">
        <v>6.9765880208120093E-2</v>
      </c>
      <c r="O73" s="231">
        <v>5.8544586970141817E-2</v>
      </c>
      <c r="P73" s="231">
        <v>5.9359275145291733E-2</v>
      </c>
      <c r="Q73" s="231">
        <v>6.9028551993303836E-2</v>
      </c>
      <c r="R73" s="231">
        <v>5.8968086603126843E-2</v>
      </c>
      <c r="S73" s="231">
        <v>0</v>
      </c>
      <c r="T73" s="231">
        <v>0</v>
      </c>
      <c r="U73" s="231">
        <v>6.0337851514527571E-2</v>
      </c>
      <c r="V73" s="231">
        <v>5.9484125957496012E-2</v>
      </c>
      <c r="W73" s="231">
        <v>3.7633955823224742E-2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1.3174792675530881E-2</v>
      </c>
      <c r="T74" s="231">
        <v>0</v>
      </c>
      <c r="U74" s="231">
        <v>1.317479267532065E-2</v>
      </c>
      <c r="V74" s="231">
        <v>3.9528689855083954E-3</v>
      </c>
      <c r="W74" s="231">
        <v>1.3172636760965921E-3</v>
      </c>
      <c r="DA74" s="73" t="s">
        <v>2221</v>
      </c>
    </row>
    <row r="75" spans="1:105" ht="12" customHeight="1" x14ac:dyDescent="0.25">
      <c r="A75" s="64" t="s">
        <v>162</v>
      </c>
      <c r="B75" s="231">
        <v>0.24180272643429279</v>
      </c>
      <c r="C75" s="231">
        <v>0.26408766013133222</v>
      </c>
      <c r="D75" s="231">
        <v>0.2409623494949899</v>
      </c>
      <c r="E75" s="231">
        <v>0.2454076511545443</v>
      </c>
      <c r="F75" s="231">
        <v>0.20731096102508489</v>
      </c>
      <c r="G75" s="231">
        <v>0.25559142788105488</v>
      </c>
      <c r="H75" s="231">
        <v>0.25065157708908031</v>
      </c>
      <c r="I75" s="231">
        <v>0.25643881278798208</v>
      </c>
      <c r="J75" s="231">
        <v>0.22880843493293279</v>
      </c>
      <c r="K75" s="231">
        <v>0.23260196179744591</v>
      </c>
      <c r="L75" s="231">
        <v>0.25002728611554659</v>
      </c>
      <c r="M75" s="231">
        <v>0.25104126464889859</v>
      </c>
      <c r="N75" s="231">
        <v>0.2226046490425235</v>
      </c>
      <c r="O75" s="231">
        <v>0.2495114032002034</v>
      </c>
      <c r="P75" s="231">
        <v>0.21995556674956429</v>
      </c>
      <c r="Q75" s="231">
        <v>0.22029757309945611</v>
      </c>
      <c r="R75" s="231">
        <v>0.23843261248181261</v>
      </c>
      <c r="S75" s="231">
        <v>0.23066204073836971</v>
      </c>
      <c r="T75" s="231">
        <v>0.26345921184200588</v>
      </c>
      <c r="U75" s="231">
        <v>0.24323783880317801</v>
      </c>
      <c r="V75" s="231">
        <v>0.30671647076324121</v>
      </c>
      <c r="W75" s="231">
        <v>0.26889167040027429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2.724860163954216E-2</v>
      </c>
      <c r="C77" s="231">
        <v>2.1858815730991261E-2</v>
      </c>
      <c r="D77" s="231">
        <v>2.1858815731008532E-2</v>
      </c>
      <c r="E77" s="231">
        <v>1.6768701919313199E-2</v>
      </c>
      <c r="F77" s="231">
        <v>1.137891601053114E-2</v>
      </c>
      <c r="G77" s="231">
        <v>1.347446477189739E-2</v>
      </c>
      <c r="H77" s="231">
        <v>1.317479267529909E-2</v>
      </c>
      <c r="I77" s="231">
        <v>2.3654692396444039E-2</v>
      </c>
      <c r="J77" s="231">
        <v>1.0180227624488669E-2</v>
      </c>
      <c r="K77" s="231">
        <v>1.0479899721012421E-2</v>
      </c>
      <c r="L77" s="231">
        <v>4.7904417157385356E-3</v>
      </c>
      <c r="M77" s="231">
        <v>4.4918475763747563E-3</v>
      </c>
      <c r="N77" s="231">
        <v>5.3897859087838826E-3</v>
      </c>
      <c r="O77" s="231">
        <v>6.2877242412320159E-3</v>
      </c>
      <c r="P77" s="231">
        <v>8.0846788632381282E-3</v>
      </c>
      <c r="Q77" s="231">
        <v>8.9826171956408057E-3</v>
      </c>
      <c r="R77" s="231">
        <v>2.3952208578593508E-3</v>
      </c>
      <c r="S77" s="231">
        <v>4.7904417157633153E-3</v>
      </c>
      <c r="T77" s="231">
        <v>5.9891301018080174E-3</v>
      </c>
      <c r="U77" s="231">
        <v>7.4853346700561804E-3</v>
      </c>
      <c r="V77" s="231">
        <v>1.0786039560675481E-2</v>
      </c>
      <c r="W77" s="231">
        <v>1.3231924405962081E-2</v>
      </c>
      <c r="DA77" s="73" t="s">
        <v>2224</v>
      </c>
    </row>
    <row r="78" spans="1:105" ht="12" customHeight="1" x14ac:dyDescent="0.25">
      <c r="A78" s="64" t="s">
        <v>79</v>
      </c>
      <c r="B78" s="231">
        <v>1.197718224610147E-2</v>
      </c>
      <c r="C78" s="231">
        <v>2.485338078181944E-2</v>
      </c>
      <c r="D78" s="231">
        <v>5.0603621938872898E-2</v>
      </c>
      <c r="E78" s="231">
        <v>3.2638387549046348E-2</v>
      </c>
      <c r="F78" s="231">
        <v>6.8869606384693458E-2</v>
      </c>
      <c r="G78" s="231">
        <v>7.8151895677004826E-2</v>
      </c>
      <c r="H78" s="231">
        <v>8.5338636207282187E-2</v>
      </c>
      <c r="I78" s="231">
        <v>7.9349506106208653E-2</v>
      </c>
      <c r="J78" s="231">
        <v>7.6954285248265766E-2</v>
      </c>
      <c r="K78" s="231">
        <v>5.9287644996470171E-2</v>
      </c>
      <c r="L78" s="231">
        <v>5.8688300803705851E-2</v>
      </c>
      <c r="M78" s="231">
        <v>6.3779492572921842E-2</v>
      </c>
      <c r="N78" s="231">
        <v>3.6830563029083781E-2</v>
      </c>
      <c r="O78" s="231">
        <v>3.3236653785343177E-2</v>
      </c>
      <c r="P78" s="231">
        <v>3.4135670074954917E-2</v>
      </c>
      <c r="Q78" s="231">
        <v>4.1321332648565828E-2</v>
      </c>
      <c r="R78" s="231">
        <v>4.1920676841265658E-2</v>
      </c>
      <c r="S78" s="231">
        <v>3.8028173458302922E-2</v>
      </c>
      <c r="T78" s="231">
        <v>3.6231218835829589E-2</v>
      </c>
      <c r="U78" s="231">
        <v>3.2938059645483388E-2</v>
      </c>
      <c r="V78" s="231">
        <v>3.74288292650184E-2</v>
      </c>
      <c r="W78" s="231">
        <v>3.2638387548979228E-2</v>
      </c>
      <c r="DA78" s="73" t="s">
        <v>2225</v>
      </c>
    </row>
    <row r="79" spans="1:105" ht="12" customHeight="1" x14ac:dyDescent="0.25">
      <c r="A79" s="165" t="s">
        <v>2226</v>
      </c>
      <c r="B79" s="348">
        <v>4.715359902791147</v>
      </c>
      <c r="C79" s="348">
        <v>5.0378142366469243</v>
      </c>
      <c r="D79" s="348">
        <v>5.0940064845080197</v>
      </c>
      <c r="E79" s="348">
        <v>4.76529153829925</v>
      </c>
      <c r="F79" s="348">
        <v>5.0381369768623019</v>
      </c>
      <c r="G79" s="348">
        <v>5.131089740335498</v>
      </c>
      <c r="H79" s="348">
        <v>4.8997701398973641</v>
      </c>
      <c r="I79" s="348">
        <v>5.2110891588945334</v>
      </c>
      <c r="J79" s="348">
        <v>5.0322976049978996</v>
      </c>
      <c r="K79" s="348">
        <v>4.1432551416868026</v>
      </c>
      <c r="L79" s="348">
        <v>4.6144534664068599</v>
      </c>
      <c r="M79" s="348">
        <v>4.3022171725890423</v>
      </c>
      <c r="N79" s="348">
        <v>4.9608557793115784</v>
      </c>
      <c r="O79" s="348">
        <v>4.6584245231273336</v>
      </c>
      <c r="P79" s="348">
        <v>4.9930339374176276</v>
      </c>
      <c r="Q79" s="348">
        <v>5.0372738944693349</v>
      </c>
      <c r="R79" s="348">
        <v>5.0871282799976081</v>
      </c>
      <c r="S79" s="348">
        <v>4.7334813657568846</v>
      </c>
      <c r="T79" s="348">
        <v>4.5271274376502726</v>
      </c>
      <c r="U79" s="348">
        <v>4.7852219980864783</v>
      </c>
      <c r="V79" s="348">
        <v>5.0421765013952902</v>
      </c>
      <c r="W79" s="348">
        <v>5.2615051086494429</v>
      </c>
      <c r="DA79" s="167" t="s">
        <v>2227</v>
      </c>
    </row>
    <row r="80" spans="1:105" ht="12" customHeight="1" x14ac:dyDescent="0.25">
      <c r="A80" s="132" t="s">
        <v>2228</v>
      </c>
      <c r="B80" s="318">
        <v>6.4630587039710043</v>
      </c>
      <c r="C80" s="318">
        <v>6.9050273621483296</v>
      </c>
      <c r="D80" s="318">
        <v>6.9820466786207298</v>
      </c>
      <c r="E80" s="318">
        <v>6.5314969776398142</v>
      </c>
      <c r="F80" s="318">
        <v>6.9054697226470223</v>
      </c>
      <c r="G80" s="318">
        <v>7.032874455140079</v>
      </c>
      <c r="H80" s="318">
        <v>6.7158186655860668</v>
      </c>
      <c r="I80" s="318">
        <v>7.1425248209848053</v>
      </c>
      <c r="J80" s="318">
        <v>6.8974660487107853</v>
      </c>
      <c r="K80" s="318">
        <v>5.6789093003061843</v>
      </c>
      <c r="L80" s="318">
        <v>6.3247523529384733</v>
      </c>
      <c r="M80" s="318">
        <v>5.8967889444062047</v>
      </c>
      <c r="N80" s="318">
        <v>6.7995450579808372</v>
      </c>
      <c r="O80" s="318">
        <v>6.38502082167017</v>
      </c>
      <c r="P80" s="318">
        <v>6.8436497136407333</v>
      </c>
      <c r="Q80" s="318">
        <v>6.9042867477973582</v>
      </c>
      <c r="R80" s="318">
        <v>6.9726191395897441</v>
      </c>
      <c r="S80" s="318">
        <v>6.4878966975417756</v>
      </c>
      <c r="T80" s="318">
        <v>6.2050598455003021</v>
      </c>
      <c r="U80" s="318">
        <v>6.5588144537725999</v>
      </c>
      <c r="V80" s="318">
        <v>6.9110064546740677</v>
      </c>
      <c r="W80" s="318">
        <v>7.2116269149075931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0.99999999999999989</v>
      </c>
      <c r="D84" s="234">
        <f t="shared" si="4"/>
        <v>1</v>
      </c>
      <c r="E84" s="234">
        <f t="shared" si="4"/>
        <v>0.99999999999999989</v>
      </c>
      <c r="F84" s="234">
        <f t="shared" si="4"/>
        <v>0.99999999999999989</v>
      </c>
      <c r="G84" s="234">
        <f t="shared" si="4"/>
        <v>1.0000000000000002</v>
      </c>
      <c r="H84" s="234">
        <f t="shared" si="4"/>
        <v>1.0000000000000002</v>
      </c>
      <c r="I84" s="234">
        <f t="shared" si="4"/>
        <v>1</v>
      </c>
      <c r="J84" s="234">
        <f t="shared" si="4"/>
        <v>1</v>
      </c>
      <c r="K84" s="234">
        <f t="shared" si="4"/>
        <v>1</v>
      </c>
      <c r="L84" s="234">
        <f t="shared" si="4"/>
        <v>1</v>
      </c>
      <c r="M84" s="234">
        <f t="shared" si="4"/>
        <v>0.99999999999999978</v>
      </c>
      <c r="N84" s="234">
        <f t="shared" si="4"/>
        <v>1.0000000000000002</v>
      </c>
      <c r="O84" s="234">
        <f t="shared" si="4"/>
        <v>0.99999999999999978</v>
      </c>
      <c r="P84" s="234">
        <f t="shared" si="4"/>
        <v>1.0000000000000002</v>
      </c>
      <c r="Q84" s="234">
        <f t="shared" si="4"/>
        <v>1.0000000000000002</v>
      </c>
      <c r="R84" s="234">
        <f t="shared" si="4"/>
        <v>0.99999999999999978</v>
      </c>
      <c r="S84" s="234">
        <f t="shared" si="4"/>
        <v>1.0000000000000002</v>
      </c>
      <c r="T84" s="234">
        <f t="shared" si="4"/>
        <v>0.99999999999999978</v>
      </c>
      <c r="U84" s="234">
        <f t="shared" si="4"/>
        <v>0.99999999999999989</v>
      </c>
      <c r="V84" s="234">
        <f t="shared" si="4"/>
        <v>1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1.3239727430390183E-2</v>
      </c>
      <c r="C85" s="301">
        <f t="shared" si="5"/>
        <v>1.3490474296790603E-2</v>
      </c>
      <c r="D85" s="301">
        <f t="shared" si="5"/>
        <v>1.3532785827921574E-2</v>
      </c>
      <c r="E85" s="301">
        <f t="shared" si="5"/>
        <v>1.6655257672028176E-2</v>
      </c>
      <c r="F85" s="301">
        <f t="shared" si="5"/>
        <v>1.5278352258789728E-2</v>
      </c>
      <c r="G85" s="301">
        <f t="shared" si="5"/>
        <v>1.5085633660806154E-2</v>
      </c>
      <c r="H85" s="301">
        <f t="shared" si="5"/>
        <v>1.5549808746691714E-2</v>
      </c>
      <c r="I85" s="301">
        <f t="shared" si="5"/>
        <v>1.5947976211146117E-2</v>
      </c>
      <c r="J85" s="301">
        <f t="shared" si="5"/>
        <v>1.6876568506805301E-2</v>
      </c>
      <c r="K85" s="301">
        <f t="shared" si="5"/>
        <v>1.5883419324881107E-2</v>
      </c>
      <c r="L85" s="301">
        <f t="shared" si="5"/>
        <v>1.6101055225033502E-2</v>
      </c>
      <c r="M85" s="301">
        <f t="shared" si="5"/>
        <v>1.6960179711522153E-2</v>
      </c>
      <c r="N85" s="301">
        <f t="shared" si="5"/>
        <v>1.9819736340730067E-2</v>
      </c>
      <c r="O85" s="301">
        <f t="shared" si="5"/>
        <v>1.7633600199858251E-2</v>
      </c>
      <c r="P85" s="301">
        <f t="shared" si="5"/>
        <v>1.905377741476914E-2</v>
      </c>
      <c r="Q85" s="301">
        <f t="shared" si="5"/>
        <v>1.8936785337291741E-2</v>
      </c>
      <c r="R85" s="301">
        <f t="shared" si="5"/>
        <v>1.8407246729565806E-2</v>
      </c>
      <c r="S85" s="301">
        <f t="shared" si="5"/>
        <v>2.0189773097066818E-2</v>
      </c>
      <c r="T85" s="301">
        <f t="shared" si="5"/>
        <v>1.9447933182617897E-2</v>
      </c>
      <c r="U85" s="301">
        <f t="shared" si="5"/>
        <v>1.7673235326915827E-2</v>
      </c>
      <c r="V85" s="301">
        <f t="shared" si="5"/>
        <v>1.7245459429993563E-2</v>
      </c>
      <c r="W85" s="301">
        <f t="shared" si="5"/>
        <v>1.9179281536044781E-2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1.5446348668788544E-2</v>
      </c>
      <c r="C86" s="235">
        <f t="shared" si="6"/>
        <v>1.5738886679589049E-2</v>
      </c>
      <c r="D86" s="235">
        <f t="shared" si="6"/>
        <v>1.5788250132575163E-2</v>
      </c>
      <c r="E86" s="235">
        <f t="shared" si="6"/>
        <v>1.943113395069956E-2</v>
      </c>
      <c r="F86" s="235">
        <f t="shared" si="6"/>
        <v>1.7824744301921356E-2</v>
      </c>
      <c r="G86" s="235">
        <f t="shared" si="6"/>
        <v>1.7599905937607175E-2</v>
      </c>
      <c r="H86" s="235">
        <f t="shared" si="6"/>
        <v>1.8141443537807E-2</v>
      </c>
      <c r="I86" s="235">
        <f t="shared" si="6"/>
        <v>1.8605972246337137E-2</v>
      </c>
      <c r="J86" s="235">
        <f t="shared" si="6"/>
        <v>1.9689329924606182E-2</v>
      </c>
      <c r="K86" s="235">
        <f t="shared" si="6"/>
        <v>1.8530655879027962E-2</v>
      </c>
      <c r="L86" s="235">
        <f t="shared" si="6"/>
        <v>1.8784564429205754E-2</v>
      </c>
      <c r="M86" s="235">
        <f t="shared" si="6"/>
        <v>1.9786876330109188E-2</v>
      </c>
      <c r="N86" s="235">
        <f t="shared" si="6"/>
        <v>2.3123025730851746E-2</v>
      </c>
      <c r="O86" s="235">
        <f t="shared" si="6"/>
        <v>2.057253356650128E-2</v>
      </c>
      <c r="P86" s="235">
        <f t="shared" si="6"/>
        <v>2.2229406983897328E-2</v>
      </c>
      <c r="Q86" s="235">
        <f t="shared" si="6"/>
        <v>2.2092916226840384E-2</v>
      </c>
      <c r="R86" s="235">
        <f t="shared" si="6"/>
        <v>2.1475121184493441E-2</v>
      </c>
      <c r="S86" s="235">
        <f t="shared" si="6"/>
        <v>2.3554735279911296E-2</v>
      </c>
      <c r="T86" s="235">
        <f t="shared" si="6"/>
        <v>2.2689255379720906E-2</v>
      </c>
      <c r="U86" s="235">
        <f t="shared" si="6"/>
        <v>2.0618774548068465E-2</v>
      </c>
      <c r="V86" s="235">
        <f t="shared" si="6"/>
        <v>2.0119702668325828E-2</v>
      </c>
      <c r="W86" s="235">
        <f t="shared" si="6"/>
        <v>2.2375828458718917E-2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3.530593981437382E-2</v>
      </c>
      <c r="C87" s="235">
        <f t="shared" si="7"/>
        <v>3.5974598124774951E-2</v>
      </c>
      <c r="D87" s="235">
        <f t="shared" si="7"/>
        <v>3.6087428874457525E-2</v>
      </c>
      <c r="E87" s="235">
        <f t="shared" si="7"/>
        <v>4.4414020458741807E-2</v>
      </c>
      <c r="F87" s="235">
        <f t="shared" si="7"/>
        <v>4.0742272690105948E-2</v>
      </c>
      <c r="G87" s="235">
        <f t="shared" si="7"/>
        <v>4.0228356428816392E-2</v>
      </c>
      <c r="H87" s="235">
        <f t="shared" si="7"/>
        <v>4.1466156657844547E-2</v>
      </c>
      <c r="I87" s="235">
        <f t="shared" si="7"/>
        <v>4.2527936563056305E-2</v>
      </c>
      <c r="J87" s="235">
        <f t="shared" si="7"/>
        <v>4.500418268481414E-2</v>
      </c>
      <c r="K87" s="235">
        <f t="shared" si="7"/>
        <v>4.2355784866349604E-2</v>
      </c>
      <c r="L87" s="235">
        <f t="shared" si="7"/>
        <v>4.2936147266756007E-2</v>
      </c>
      <c r="M87" s="235">
        <f t="shared" si="7"/>
        <v>4.5227145897392414E-2</v>
      </c>
      <c r="N87" s="235">
        <f t="shared" si="7"/>
        <v>5.2852630241946821E-2</v>
      </c>
      <c r="O87" s="235">
        <f t="shared" si="7"/>
        <v>4.7022933866288648E-2</v>
      </c>
      <c r="P87" s="235">
        <f t="shared" si="7"/>
        <v>5.0810073106051061E-2</v>
      </c>
      <c r="Q87" s="235">
        <f t="shared" si="7"/>
        <v>5.0498094232777971E-2</v>
      </c>
      <c r="R87" s="235">
        <f t="shared" si="7"/>
        <v>4.9085991278842153E-2</v>
      </c>
      <c r="S87" s="235">
        <f t="shared" si="7"/>
        <v>5.383939492551152E-2</v>
      </c>
      <c r="T87" s="235">
        <f t="shared" si="7"/>
        <v>5.1861155153647767E-2</v>
      </c>
      <c r="U87" s="235">
        <f t="shared" si="7"/>
        <v>4.7128627538442221E-2</v>
      </c>
      <c r="V87" s="235">
        <f t="shared" si="7"/>
        <v>4.5987891813316188E-2</v>
      </c>
      <c r="W87" s="235">
        <f t="shared" si="7"/>
        <v>5.1144750762786122E-2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2.6479454860780367E-2</v>
      </c>
      <c r="C88" s="235">
        <f t="shared" si="8"/>
        <v>2.6980948593581217E-2</v>
      </c>
      <c r="D88" s="235">
        <f t="shared" si="8"/>
        <v>2.7065571655843137E-2</v>
      </c>
      <c r="E88" s="235">
        <f t="shared" si="8"/>
        <v>3.3310515344056366E-2</v>
      </c>
      <c r="F88" s="235">
        <f t="shared" si="8"/>
        <v>3.0556704517579469E-2</v>
      </c>
      <c r="G88" s="235">
        <f t="shared" si="8"/>
        <v>3.0171267321612297E-2</v>
      </c>
      <c r="H88" s="235">
        <f t="shared" si="8"/>
        <v>3.1099617493383414E-2</v>
      </c>
      <c r="I88" s="235">
        <f t="shared" si="8"/>
        <v>3.1895952422292213E-2</v>
      </c>
      <c r="J88" s="235">
        <f t="shared" si="8"/>
        <v>3.3753137013610601E-2</v>
      </c>
      <c r="K88" s="235">
        <f t="shared" si="8"/>
        <v>3.1766838649762215E-2</v>
      </c>
      <c r="L88" s="235">
        <f t="shared" si="8"/>
        <v>3.2202110450067004E-2</v>
      </c>
      <c r="M88" s="235">
        <f t="shared" si="8"/>
        <v>3.3920359423044326E-2</v>
      </c>
      <c r="N88" s="235">
        <f t="shared" si="8"/>
        <v>3.9639472681460133E-2</v>
      </c>
      <c r="O88" s="235">
        <f t="shared" si="8"/>
        <v>3.5267200399716502E-2</v>
      </c>
      <c r="P88" s="235">
        <f t="shared" si="8"/>
        <v>3.810755482953828E-2</v>
      </c>
      <c r="Q88" s="235">
        <f t="shared" si="8"/>
        <v>3.7873570674583495E-2</v>
      </c>
      <c r="R88" s="235">
        <f t="shared" si="8"/>
        <v>3.6814493459131611E-2</v>
      </c>
      <c r="S88" s="235">
        <f t="shared" si="8"/>
        <v>4.0379546194133635E-2</v>
      </c>
      <c r="T88" s="235">
        <f t="shared" si="8"/>
        <v>3.8895866365235808E-2</v>
      </c>
      <c r="U88" s="235">
        <f t="shared" si="8"/>
        <v>3.5346470653831653E-2</v>
      </c>
      <c r="V88" s="235">
        <f t="shared" si="8"/>
        <v>3.4490918859987139E-2</v>
      </c>
      <c r="W88" s="235">
        <f t="shared" si="8"/>
        <v>3.8358563072089576E-2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1.948333998082348E-2</v>
      </c>
      <c r="C89" s="302">
        <f t="shared" si="9"/>
        <v>1.9458274572571384E-2</v>
      </c>
      <c r="D89" s="302">
        <f t="shared" si="9"/>
        <v>1.9293859698527899E-2</v>
      </c>
      <c r="E89" s="302">
        <f t="shared" si="9"/>
        <v>2.0245687025763199E-2</v>
      </c>
      <c r="F89" s="302">
        <f t="shared" si="9"/>
        <v>1.9798925476034922E-2</v>
      </c>
      <c r="G89" s="302">
        <f t="shared" si="9"/>
        <v>1.9734255159888685E-2</v>
      </c>
      <c r="H89" s="302">
        <f t="shared" si="9"/>
        <v>1.9861222913382715E-2</v>
      </c>
      <c r="I89" s="302">
        <f t="shared" si="9"/>
        <v>1.9988103907226797E-2</v>
      </c>
      <c r="J89" s="302">
        <f t="shared" si="9"/>
        <v>2.0408391923070583E-2</v>
      </c>
      <c r="K89" s="302">
        <f t="shared" si="9"/>
        <v>1.9971440684499769E-2</v>
      </c>
      <c r="L89" s="302">
        <f t="shared" si="9"/>
        <v>2.0077177501373639E-2</v>
      </c>
      <c r="M89" s="302">
        <f t="shared" si="9"/>
        <v>2.0443810811479536E-2</v>
      </c>
      <c r="N89" s="302">
        <f t="shared" si="9"/>
        <v>2.2438498360190344E-2</v>
      </c>
      <c r="O89" s="302">
        <f t="shared" si="9"/>
        <v>2.0694727565508199E-2</v>
      </c>
      <c r="P89" s="302">
        <f t="shared" si="9"/>
        <v>2.1654408926843772E-2</v>
      </c>
      <c r="Q89" s="302">
        <f t="shared" si="9"/>
        <v>2.1658563412577169E-2</v>
      </c>
      <c r="R89" s="302">
        <f t="shared" si="9"/>
        <v>2.1218957517224527E-2</v>
      </c>
      <c r="S89" s="302">
        <f t="shared" si="9"/>
        <v>2.2395153792095331E-2</v>
      </c>
      <c r="T89" s="302">
        <f t="shared" si="9"/>
        <v>2.1593013163183163E-2</v>
      </c>
      <c r="U89" s="302">
        <f t="shared" si="9"/>
        <v>2.0787960548226774E-2</v>
      </c>
      <c r="V89" s="302">
        <f t="shared" si="9"/>
        <v>2.0506311485430646E-2</v>
      </c>
      <c r="W89" s="302">
        <f t="shared" si="9"/>
        <v>2.1637589026207105E-2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6.12739194983766E-2</v>
      </c>
      <c r="C90" s="303">
        <f t="shared" si="10"/>
        <v>6.1118638704312049E-2</v>
      </c>
      <c r="D90" s="303">
        <f t="shared" si="10"/>
        <v>6.0882981501807931E-2</v>
      </c>
      <c r="E90" s="303">
        <f t="shared" si="10"/>
        <v>6.1793914035450932E-2</v>
      </c>
      <c r="F90" s="303">
        <f t="shared" si="10"/>
        <v>6.0791607422053417E-2</v>
      </c>
      <c r="G90" s="303">
        <f t="shared" si="10"/>
        <v>6.064968587921634E-2</v>
      </c>
      <c r="H90" s="303">
        <f t="shared" si="10"/>
        <v>6.0782107614263864E-2</v>
      </c>
      <c r="I90" s="303">
        <f t="shared" si="10"/>
        <v>6.1054551934803039E-2</v>
      </c>
      <c r="J90" s="303">
        <f t="shared" si="10"/>
        <v>6.2010083601676487E-2</v>
      </c>
      <c r="K90" s="303">
        <f t="shared" si="10"/>
        <v>6.1065167500173441E-2</v>
      </c>
      <c r="L90" s="303">
        <f t="shared" si="10"/>
        <v>6.1286274611222304E-2</v>
      </c>
      <c r="M90" s="303">
        <f t="shared" si="10"/>
        <v>6.2107884953501162E-2</v>
      </c>
      <c r="N90" s="303">
        <f t="shared" si="10"/>
        <v>6.7210846788139836E-2</v>
      </c>
      <c r="O90" s="303">
        <f t="shared" si="10"/>
        <v>6.2931901307028332E-2</v>
      </c>
      <c r="P90" s="303">
        <f t="shared" si="10"/>
        <v>6.5426469311395646E-2</v>
      </c>
      <c r="Q90" s="303">
        <f t="shared" si="10"/>
        <v>6.5269777029578147E-2</v>
      </c>
      <c r="R90" s="303">
        <f t="shared" si="10"/>
        <v>6.4174824827208751E-2</v>
      </c>
      <c r="S90" s="303">
        <f t="shared" si="10"/>
        <v>6.848273783558334E-2</v>
      </c>
      <c r="T90" s="303">
        <f t="shared" si="10"/>
        <v>6.6334874144158951E-2</v>
      </c>
      <c r="U90" s="303">
        <f t="shared" si="10"/>
        <v>6.3035956548346012E-2</v>
      </c>
      <c r="V90" s="303">
        <f t="shared" si="10"/>
        <v>6.2437187663338091E-2</v>
      </c>
      <c r="W90" s="303">
        <f t="shared" si="10"/>
        <v>6.5718565938787915E-2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4.7354376241366389E-2</v>
      </c>
      <c r="C91" s="304">
        <f t="shared" si="11"/>
        <v>4.6240906904718562E-2</v>
      </c>
      <c r="D91" s="304">
        <f t="shared" si="11"/>
        <v>4.5395768765272508E-2</v>
      </c>
      <c r="E91" s="304">
        <f t="shared" si="11"/>
        <v>3.2556140244933938E-2</v>
      </c>
      <c r="F91" s="304">
        <f t="shared" si="11"/>
        <v>3.7559738661550261E-2</v>
      </c>
      <c r="G91" s="304">
        <f t="shared" si="11"/>
        <v>3.8118543541503118E-2</v>
      </c>
      <c r="H91" s="304">
        <f t="shared" si="11"/>
        <v>3.5549114590838087E-2</v>
      </c>
      <c r="I91" s="304">
        <f t="shared" si="11"/>
        <v>3.3787507320544946E-2</v>
      </c>
      <c r="J91" s="304">
        <f t="shared" si="11"/>
        <v>2.9986477253565513E-2</v>
      </c>
      <c r="K91" s="304">
        <f t="shared" si="11"/>
        <v>3.4713450389106192E-2</v>
      </c>
      <c r="L91" s="304">
        <f t="shared" si="11"/>
        <v>3.4322745524859533E-2</v>
      </c>
      <c r="M91" s="304">
        <f t="shared" si="11"/>
        <v>2.9928295406318202E-2</v>
      </c>
      <c r="N91" s="304">
        <f t="shared" si="11"/>
        <v>1.9465005432703048E-2</v>
      </c>
      <c r="O91" s="304">
        <f t="shared" si="11"/>
        <v>2.8607922974662213E-2</v>
      </c>
      <c r="P91" s="304">
        <f t="shared" si="11"/>
        <v>2.2555183857115333E-2</v>
      </c>
      <c r="Q91" s="304">
        <f t="shared" si="11"/>
        <v>2.2647742245957621E-2</v>
      </c>
      <c r="R91" s="304">
        <f t="shared" si="11"/>
        <v>2.5187760932374178E-2</v>
      </c>
      <c r="S91" s="304">
        <f t="shared" si="11"/>
        <v>1.7344492880650909E-2</v>
      </c>
      <c r="T91" s="304">
        <f t="shared" si="11"/>
        <v>2.0846672259473651E-2</v>
      </c>
      <c r="U91" s="304">
        <f t="shared" si="11"/>
        <v>2.7796388244781783E-2</v>
      </c>
      <c r="V91" s="304">
        <f t="shared" si="11"/>
        <v>2.9910139216518493E-2</v>
      </c>
      <c r="W91" s="304">
        <f t="shared" si="11"/>
        <v>2.1949769365534558E-2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1.2860365062579001E-2</v>
      </c>
      <c r="C92" s="304">
        <f t="shared" si="12"/>
        <v>1.3798493855850245E-2</v>
      </c>
      <c r="D92" s="304">
        <f t="shared" si="12"/>
        <v>1.4404589870301696E-2</v>
      </c>
      <c r="E92" s="304">
        <f t="shared" si="12"/>
        <v>2.7905353176754747E-2</v>
      </c>
      <c r="F92" s="304">
        <f t="shared" si="12"/>
        <v>2.2009600579799983E-2</v>
      </c>
      <c r="G92" s="304">
        <f t="shared" si="12"/>
        <v>2.1324291644848736E-2</v>
      </c>
      <c r="H92" s="304">
        <f t="shared" si="12"/>
        <v>2.3989008323690438E-2</v>
      </c>
      <c r="I92" s="304">
        <f t="shared" si="12"/>
        <v>2.5991206517366406E-2</v>
      </c>
      <c r="J92" s="304">
        <f t="shared" si="12"/>
        <v>3.0673480867566553E-2</v>
      </c>
      <c r="K92" s="304">
        <f t="shared" si="12"/>
        <v>2.5081043565076754E-2</v>
      </c>
      <c r="L92" s="304">
        <f t="shared" si="12"/>
        <v>2.5675444668360092E-2</v>
      </c>
      <c r="M92" s="304">
        <f t="shared" si="12"/>
        <v>3.0822775170261184E-2</v>
      </c>
      <c r="N92" s="304">
        <f t="shared" si="12"/>
        <v>4.6160262448178377E-2</v>
      </c>
      <c r="O92" s="304">
        <f t="shared" si="12"/>
        <v>3.2913290316377464E-2</v>
      </c>
      <c r="P92" s="304">
        <f t="shared" si="12"/>
        <v>4.1346983261098792E-2</v>
      </c>
      <c r="Q92" s="304">
        <f t="shared" si="12"/>
        <v>4.1107091956637191E-2</v>
      </c>
      <c r="R92" s="304">
        <f t="shared" si="12"/>
        <v>3.7514484156469297E-2</v>
      </c>
      <c r="S92" s="304">
        <f t="shared" si="12"/>
        <v>4.9523063107167094E-2</v>
      </c>
      <c r="T92" s="304">
        <f t="shared" si="12"/>
        <v>4.3932367230075868E-2</v>
      </c>
      <c r="U92" s="304">
        <f t="shared" si="12"/>
        <v>3.382570947741096E-2</v>
      </c>
      <c r="V92" s="304">
        <f t="shared" si="12"/>
        <v>3.1147411692420104E-2</v>
      </c>
      <c r="W92" s="304">
        <f t="shared" si="12"/>
        <v>4.2234454050369782E-2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1.0591781944312146E-3</v>
      </c>
      <c r="C93" s="304">
        <f t="shared" si="13"/>
        <v>1.0792379437432487E-3</v>
      </c>
      <c r="D93" s="304">
        <f t="shared" si="13"/>
        <v>1.0826228662337253E-3</v>
      </c>
      <c r="E93" s="304">
        <f t="shared" si="13"/>
        <v>1.3324206137622543E-3</v>
      </c>
      <c r="F93" s="304">
        <f t="shared" si="13"/>
        <v>1.2222681807031782E-3</v>
      </c>
      <c r="G93" s="304">
        <f t="shared" si="13"/>
        <v>1.2068506928644915E-3</v>
      </c>
      <c r="H93" s="304">
        <f t="shared" si="13"/>
        <v>1.2439846997353366E-3</v>
      </c>
      <c r="I93" s="304">
        <f t="shared" si="13"/>
        <v>1.2758380968916887E-3</v>
      </c>
      <c r="J93" s="304">
        <f t="shared" si="13"/>
        <v>1.3501254805444241E-3</v>
      </c>
      <c r="K93" s="304">
        <f t="shared" si="13"/>
        <v>1.2706735459904882E-3</v>
      </c>
      <c r="L93" s="304">
        <f t="shared" si="13"/>
        <v>1.2880844180026801E-3</v>
      </c>
      <c r="M93" s="304">
        <f t="shared" si="13"/>
        <v>1.3568143769217725E-3</v>
      </c>
      <c r="N93" s="304">
        <f t="shared" si="13"/>
        <v>1.5855789072584047E-3</v>
      </c>
      <c r="O93" s="304">
        <f t="shared" si="13"/>
        <v>1.4106880159886594E-3</v>
      </c>
      <c r="P93" s="304">
        <f t="shared" si="13"/>
        <v>1.5243021931815313E-3</v>
      </c>
      <c r="Q93" s="304">
        <f t="shared" si="13"/>
        <v>1.5149428269833393E-3</v>
      </c>
      <c r="R93" s="304">
        <f t="shared" si="13"/>
        <v>1.4725797383652644E-3</v>
      </c>
      <c r="S93" s="304">
        <f t="shared" si="13"/>
        <v>1.6151818477653452E-3</v>
      </c>
      <c r="T93" s="304">
        <f t="shared" si="13"/>
        <v>1.5558346546094325E-3</v>
      </c>
      <c r="U93" s="304">
        <f t="shared" si="13"/>
        <v>1.4138588261532663E-3</v>
      </c>
      <c r="V93" s="304">
        <f t="shared" si="13"/>
        <v>1.3796367543994856E-3</v>
      </c>
      <c r="W93" s="304">
        <f t="shared" si="13"/>
        <v>1.5343425228835825E-3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5.1061599581980491E-2</v>
      </c>
      <c r="C94" s="303">
        <f t="shared" si="14"/>
        <v>5.0932198920260054E-2</v>
      </c>
      <c r="D94" s="303">
        <f t="shared" si="14"/>
        <v>5.0735817918173269E-2</v>
      </c>
      <c r="E94" s="303">
        <f t="shared" si="14"/>
        <v>5.1494928362875787E-2</v>
      </c>
      <c r="F94" s="303">
        <f t="shared" si="14"/>
        <v>5.0659672851711177E-2</v>
      </c>
      <c r="G94" s="303">
        <f t="shared" si="14"/>
        <v>5.0541404899346942E-2</v>
      </c>
      <c r="H94" s="303">
        <f t="shared" si="14"/>
        <v>5.0651756345219887E-2</v>
      </c>
      <c r="I94" s="303">
        <f t="shared" si="14"/>
        <v>5.0878793279002542E-2</v>
      </c>
      <c r="J94" s="303">
        <f t="shared" si="14"/>
        <v>5.167506966806374E-2</v>
      </c>
      <c r="K94" s="303">
        <f t="shared" si="14"/>
        <v>5.0887639583477869E-2</v>
      </c>
      <c r="L94" s="303">
        <f t="shared" si="14"/>
        <v>5.1071895509351928E-2</v>
      </c>
      <c r="M94" s="303">
        <f t="shared" si="14"/>
        <v>5.175657079458431E-2</v>
      </c>
      <c r="N94" s="303">
        <f t="shared" si="14"/>
        <v>5.6009038990116534E-2</v>
      </c>
      <c r="O94" s="303">
        <f t="shared" si="14"/>
        <v>5.2443251089190276E-2</v>
      </c>
      <c r="P94" s="303">
        <f t="shared" si="14"/>
        <v>5.4522057759496409E-2</v>
      </c>
      <c r="Q94" s="303">
        <f t="shared" si="14"/>
        <v>5.439148085798181E-2</v>
      </c>
      <c r="R94" s="303">
        <f t="shared" si="14"/>
        <v>5.3479020689340628E-2</v>
      </c>
      <c r="S94" s="303">
        <f t="shared" si="14"/>
        <v>5.7068948196319448E-2</v>
      </c>
      <c r="T94" s="303">
        <f t="shared" si="14"/>
        <v>5.5279061786799123E-2</v>
      </c>
      <c r="U94" s="303">
        <f t="shared" si="14"/>
        <v>5.2529963790288348E-2</v>
      </c>
      <c r="V94" s="303">
        <f t="shared" si="14"/>
        <v>5.2030989719448424E-2</v>
      </c>
      <c r="W94" s="303">
        <f t="shared" si="14"/>
        <v>5.4765471615656612E-2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3.9461980201138648E-2</v>
      </c>
      <c r="C95" s="304">
        <f t="shared" si="15"/>
        <v>3.8534089087265466E-2</v>
      </c>
      <c r="D95" s="304">
        <f t="shared" si="15"/>
        <v>3.7829807304393753E-2</v>
      </c>
      <c r="E95" s="304">
        <f t="shared" si="15"/>
        <v>2.7130116870778282E-2</v>
      </c>
      <c r="F95" s="304">
        <f t="shared" si="15"/>
        <v>3.1299782217958545E-2</v>
      </c>
      <c r="G95" s="304">
        <f t="shared" si="15"/>
        <v>3.176545295125259E-2</v>
      </c>
      <c r="H95" s="304">
        <f t="shared" si="15"/>
        <v>2.9624262159031741E-2</v>
      </c>
      <c r="I95" s="304">
        <f t="shared" si="15"/>
        <v>2.8156256100454129E-2</v>
      </c>
      <c r="J95" s="304">
        <f t="shared" si="15"/>
        <v>2.4988731044637932E-2</v>
      </c>
      <c r="K95" s="304">
        <f t="shared" si="15"/>
        <v>2.892787532425516E-2</v>
      </c>
      <c r="L95" s="304">
        <f t="shared" si="15"/>
        <v>2.8602287937382939E-2</v>
      </c>
      <c r="M95" s="304">
        <f t="shared" si="15"/>
        <v>2.494024617193185E-2</v>
      </c>
      <c r="N95" s="304">
        <f t="shared" si="15"/>
        <v>1.6220837860585872E-2</v>
      </c>
      <c r="O95" s="304">
        <f t="shared" si="15"/>
        <v>2.3839935812218507E-2</v>
      </c>
      <c r="P95" s="304">
        <f t="shared" si="15"/>
        <v>1.8795986547596115E-2</v>
      </c>
      <c r="Q95" s="304">
        <f t="shared" si="15"/>
        <v>1.8873118538298018E-2</v>
      </c>
      <c r="R95" s="304">
        <f t="shared" si="15"/>
        <v>2.0989800776978491E-2</v>
      </c>
      <c r="S95" s="304">
        <f t="shared" si="15"/>
        <v>1.445374406720909E-2</v>
      </c>
      <c r="T95" s="304">
        <f t="shared" si="15"/>
        <v>1.737222688289471E-2</v>
      </c>
      <c r="U95" s="304">
        <f t="shared" si="15"/>
        <v>2.316365687065149E-2</v>
      </c>
      <c r="V95" s="304">
        <f t="shared" si="15"/>
        <v>2.492511601376542E-2</v>
      </c>
      <c r="W95" s="304">
        <f t="shared" si="15"/>
        <v>1.8291474471278796E-2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1.0716970885482501E-2</v>
      </c>
      <c r="C96" s="304">
        <f t="shared" si="16"/>
        <v>1.1498744879875214E-2</v>
      </c>
      <c r="D96" s="304">
        <f t="shared" si="16"/>
        <v>1.2003824891918076E-2</v>
      </c>
      <c r="E96" s="304">
        <f t="shared" si="16"/>
        <v>2.3254460980628954E-2</v>
      </c>
      <c r="F96" s="304">
        <f t="shared" si="16"/>
        <v>1.8341333816499987E-2</v>
      </c>
      <c r="G96" s="304">
        <f t="shared" si="16"/>
        <v>1.7770243037373946E-2</v>
      </c>
      <c r="H96" s="304">
        <f t="shared" si="16"/>
        <v>1.9990840269742023E-2</v>
      </c>
      <c r="I96" s="304">
        <f t="shared" si="16"/>
        <v>2.1659338764472003E-2</v>
      </c>
      <c r="J96" s="304">
        <f t="shared" si="16"/>
        <v>2.5561234056305455E-2</v>
      </c>
      <c r="K96" s="304">
        <f t="shared" si="16"/>
        <v>2.0900869637563969E-2</v>
      </c>
      <c r="L96" s="304">
        <f t="shared" si="16"/>
        <v>2.1396203890300079E-2</v>
      </c>
      <c r="M96" s="304">
        <f t="shared" si="16"/>
        <v>2.5685645975217657E-2</v>
      </c>
      <c r="N96" s="304">
        <f t="shared" si="16"/>
        <v>3.8466885373481988E-2</v>
      </c>
      <c r="O96" s="304">
        <f t="shared" si="16"/>
        <v>2.742774193031455E-2</v>
      </c>
      <c r="P96" s="304">
        <f t="shared" si="16"/>
        <v>3.4455819384249013E-2</v>
      </c>
      <c r="Q96" s="304">
        <f t="shared" si="16"/>
        <v>3.4255909963864344E-2</v>
      </c>
      <c r="R96" s="304">
        <f t="shared" si="16"/>
        <v>3.1262070130391083E-2</v>
      </c>
      <c r="S96" s="304">
        <f t="shared" si="16"/>
        <v>4.1269219255972572E-2</v>
      </c>
      <c r="T96" s="304">
        <f t="shared" si="16"/>
        <v>3.6610306025063231E-2</v>
      </c>
      <c r="U96" s="304">
        <f t="shared" si="16"/>
        <v>2.8188091231175813E-2</v>
      </c>
      <c r="V96" s="304">
        <f t="shared" si="16"/>
        <v>2.5956176410350099E-2</v>
      </c>
      <c r="W96" s="304">
        <f t="shared" si="16"/>
        <v>3.5195378375308159E-2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8.8264849535934543E-4</v>
      </c>
      <c r="C97" s="304">
        <f t="shared" si="17"/>
        <v>8.9936495311937383E-4</v>
      </c>
      <c r="D97" s="304">
        <f t="shared" si="17"/>
        <v>9.0218572186143815E-4</v>
      </c>
      <c r="E97" s="304">
        <f t="shared" si="17"/>
        <v>1.1103505114685457E-3</v>
      </c>
      <c r="F97" s="304">
        <f t="shared" si="17"/>
        <v>1.0185568172526489E-3</v>
      </c>
      <c r="G97" s="304">
        <f t="shared" si="17"/>
        <v>1.0057089107204098E-3</v>
      </c>
      <c r="H97" s="304">
        <f t="shared" si="17"/>
        <v>1.0366539164461141E-3</v>
      </c>
      <c r="I97" s="304">
        <f t="shared" si="17"/>
        <v>1.0631984140764075E-3</v>
      </c>
      <c r="J97" s="304">
        <f t="shared" si="17"/>
        <v>1.1251045671203538E-3</v>
      </c>
      <c r="K97" s="304">
        <f t="shared" si="17"/>
        <v>1.05889462165874E-3</v>
      </c>
      <c r="L97" s="304">
        <f t="shared" si="17"/>
        <v>1.0734036816689E-3</v>
      </c>
      <c r="M97" s="304">
        <f t="shared" si="17"/>
        <v>1.1306786474348106E-3</v>
      </c>
      <c r="N97" s="304">
        <f t="shared" si="17"/>
        <v>1.3213157560486707E-3</v>
      </c>
      <c r="O97" s="304">
        <f t="shared" si="17"/>
        <v>1.1755733466572162E-3</v>
      </c>
      <c r="P97" s="304">
        <f t="shared" si="17"/>
        <v>1.2702518276512761E-3</v>
      </c>
      <c r="Q97" s="304">
        <f t="shared" si="17"/>
        <v>1.2624523558194497E-3</v>
      </c>
      <c r="R97" s="304">
        <f t="shared" si="17"/>
        <v>1.227149781971054E-3</v>
      </c>
      <c r="S97" s="304">
        <f t="shared" si="17"/>
        <v>1.3459848731377877E-3</v>
      </c>
      <c r="T97" s="304">
        <f t="shared" si="17"/>
        <v>1.296528878841194E-3</v>
      </c>
      <c r="U97" s="304">
        <f t="shared" si="17"/>
        <v>1.1782156884610558E-3</v>
      </c>
      <c r="V97" s="304">
        <f t="shared" si="17"/>
        <v>1.1496972953329047E-3</v>
      </c>
      <c r="W97" s="304">
        <f t="shared" si="17"/>
        <v>1.2786187690696526E-3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0.52640039501159608</v>
      </c>
      <c r="C98" s="303">
        <f t="shared" si="18"/>
        <v>0.52300925155201916</v>
      </c>
      <c r="D98" s="303">
        <f t="shared" si="18"/>
        <v>0.52318460727134686</v>
      </c>
      <c r="E98" s="303">
        <f t="shared" si="18"/>
        <v>0.47481111597498071</v>
      </c>
      <c r="F98" s="303">
        <f t="shared" si="18"/>
        <v>0.49737121218979707</v>
      </c>
      <c r="G98" s="303">
        <f t="shared" si="18"/>
        <v>0.50049419789758487</v>
      </c>
      <c r="H98" s="303">
        <f t="shared" si="18"/>
        <v>0.49349262702052116</v>
      </c>
      <c r="I98" s="303">
        <f t="shared" si="18"/>
        <v>0.48711063302141905</v>
      </c>
      <c r="J98" s="303">
        <f t="shared" si="18"/>
        <v>0.47154802021115882</v>
      </c>
      <c r="K98" s="303">
        <f t="shared" si="18"/>
        <v>0.4878358448107642</v>
      </c>
      <c r="L98" s="303">
        <f t="shared" si="18"/>
        <v>0.48405298249794809</v>
      </c>
      <c r="M98" s="303">
        <f t="shared" si="18"/>
        <v>0.46998558713665095</v>
      </c>
      <c r="N98" s="303">
        <f t="shared" si="18"/>
        <v>0.41817753512931843</v>
      </c>
      <c r="O98" s="303">
        <f t="shared" si="18"/>
        <v>0.45821589078421432</v>
      </c>
      <c r="P98" s="303">
        <f t="shared" si="18"/>
        <v>0.43279958791963563</v>
      </c>
      <c r="Q98" s="303">
        <f t="shared" si="18"/>
        <v>0.43484597848695833</v>
      </c>
      <c r="R98" s="303">
        <f t="shared" si="18"/>
        <v>0.44456894891982751</v>
      </c>
      <c r="S98" s="303">
        <f t="shared" si="18"/>
        <v>0.41100977143552975</v>
      </c>
      <c r="T98" s="303">
        <f t="shared" si="18"/>
        <v>0.42565376159173546</v>
      </c>
      <c r="U98" s="303">
        <f t="shared" si="18"/>
        <v>0.4575689325968188</v>
      </c>
      <c r="V98" s="303">
        <f t="shared" si="18"/>
        <v>0.46490197660836641</v>
      </c>
      <c r="W98" s="303">
        <f t="shared" si="18"/>
        <v>0.43051484045243621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9.7015845248951793E-2</v>
      </c>
      <c r="C99" s="303">
        <f t="shared" si="19"/>
        <v>9.6705747347363036E-2</v>
      </c>
      <c r="D99" s="303">
        <f t="shared" si="19"/>
        <v>9.6562165393496352E-2</v>
      </c>
      <c r="E99" s="303">
        <f t="shared" si="19"/>
        <v>9.2397932574429534E-2</v>
      </c>
      <c r="F99" s="303">
        <f t="shared" si="19"/>
        <v>9.4231107192518967E-2</v>
      </c>
      <c r="G99" s="303">
        <f t="shared" si="19"/>
        <v>9.4420014473989358E-2</v>
      </c>
      <c r="H99" s="303">
        <f t="shared" si="19"/>
        <v>9.3677973190915559E-2</v>
      </c>
      <c r="I99" s="303">
        <f t="shared" si="19"/>
        <v>9.3100711260944255E-2</v>
      </c>
      <c r="J99" s="303">
        <f t="shared" si="19"/>
        <v>9.1754142891164861E-2</v>
      </c>
      <c r="K99" s="303">
        <f t="shared" si="19"/>
        <v>9.3304583914031111E-2</v>
      </c>
      <c r="L99" s="303">
        <f t="shared" si="19"/>
        <v>9.3098967683106063E-2</v>
      </c>
      <c r="M99" s="303">
        <f t="shared" si="19"/>
        <v>9.1674630343509519E-2</v>
      </c>
      <c r="N99" s="303">
        <f t="shared" si="19"/>
        <v>8.6942432098832872E-2</v>
      </c>
      <c r="O99" s="303">
        <f t="shared" si="19"/>
        <v>9.0917354958254218E-2</v>
      </c>
      <c r="P99" s="303">
        <f t="shared" si="19"/>
        <v>8.842965147827718E-2</v>
      </c>
      <c r="Q99" s="303">
        <f t="shared" si="19"/>
        <v>8.8548751353580896E-2</v>
      </c>
      <c r="R99" s="303">
        <f t="shared" si="19"/>
        <v>8.9581160856111466E-2</v>
      </c>
      <c r="S99" s="303">
        <f t="shared" si="19"/>
        <v>8.6025689932248031E-2</v>
      </c>
      <c r="T99" s="303">
        <f t="shared" si="19"/>
        <v>8.767584260416264E-2</v>
      </c>
      <c r="U99" s="303">
        <f t="shared" si="19"/>
        <v>9.0720163528998893E-2</v>
      </c>
      <c r="V99" s="303">
        <f t="shared" si="19"/>
        <v>9.1464014488137846E-2</v>
      </c>
      <c r="W99" s="303">
        <f t="shared" si="19"/>
        <v>8.8176048918485003E-2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4.4717681005838922E-2</v>
      </c>
      <c r="C100" s="304">
        <f t="shared" si="20"/>
        <v>4.4382693048329348E-2</v>
      </c>
      <c r="D100" s="304">
        <f t="shared" si="20"/>
        <v>4.4180882576702343E-2</v>
      </c>
      <c r="E100" s="304">
        <f t="shared" si="20"/>
        <v>4.0150780549379379E-2</v>
      </c>
      <c r="F100" s="304">
        <f t="shared" si="20"/>
        <v>4.1835986554306558E-2</v>
      </c>
      <c r="G100" s="304">
        <f t="shared" si="20"/>
        <v>4.2006686771430594E-2</v>
      </c>
      <c r="H100" s="304">
        <f t="shared" si="20"/>
        <v>4.1270892952330988E-2</v>
      </c>
      <c r="I100" s="304">
        <f t="shared" si="20"/>
        <v>4.0726169359700193E-2</v>
      </c>
      <c r="J100" s="304">
        <f t="shared" si="20"/>
        <v>3.9504539491577714E-2</v>
      </c>
      <c r="K100" s="304">
        <f t="shared" si="20"/>
        <v>4.0947136605720136E-2</v>
      </c>
      <c r="L100" s="304">
        <f t="shared" si="20"/>
        <v>4.0780589637386448E-2</v>
      </c>
      <c r="M100" s="304">
        <f t="shared" si="20"/>
        <v>3.9447923874784747E-2</v>
      </c>
      <c r="N100" s="304">
        <f t="shared" si="20"/>
        <v>3.5381147007391429E-2</v>
      </c>
      <c r="O100" s="304">
        <f t="shared" si="20"/>
        <v>3.8816204767290308E-2</v>
      </c>
      <c r="P100" s="304">
        <f t="shared" si="20"/>
        <v>3.6636301006124909E-2</v>
      </c>
      <c r="Q100" s="304">
        <f t="shared" si="20"/>
        <v>3.6733468016103214E-2</v>
      </c>
      <c r="R100" s="304">
        <f t="shared" si="20"/>
        <v>3.7633326987675589E-2</v>
      </c>
      <c r="S100" s="304">
        <f t="shared" si="20"/>
        <v>3.4584018798303404E-2</v>
      </c>
      <c r="T100" s="304">
        <f t="shared" si="20"/>
        <v>3.5974552522239189E-2</v>
      </c>
      <c r="U100" s="304">
        <f t="shared" si="20"/>
        <v>3.8623095720111134E-2</v>
      </c>
      <c r="V100" s="304">
        <f t="shared" si="20"/>
        <v>3.929755358479535E-2</v>
      </c>
      <c r="W100" s="304">
        <f t="shared" si="20"/>
        <v>3.641269292773134E-2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3.8043391043059434E-2</v>
      </c>
      <c r="C101" s="304">
        <f t="shared" si="21"/>
        <v>3.7798310306155804E-2</v>
      </c>
      <c r="D101" s="304">
        <f t="shared" si="21"/>
        <v>3.7810983408731784E-2</v>
      </c>
      <c r="E101" s="304">
        <f t="shared" si="21"/>
        <v>3.4314991264833145E-2</v>
      </c>
      <c r="F101" s="304">
        <f t="shared" si="21"/>
        <v>3.5945428039582138E-2</v>
      </c>
      <c r="G101" s="304">
        <f t="shared" si="21"/>
        <v>3.6171128794424141E-2</v>
      </c>
      <c r="H101" s="304">
        <f t="shared" si="21"/>
        <v>3.5665119487979846E-2</v>
      </c>
      <c r="I101" s="304">
        <f t="shared" si="21"/>
        <v>3.5203887513910084E-2</v>
      </c>
      <c r="J101" s="304">
        <f t="shared" si="21"/>
        <v>3.4079164640593441E-2</v>
      </c>
      <c r="K101" s="304">
        <f t="shared" si="21"/>
        <v>3.5256299168522319E-2</v>
      </c>
      <c r="L101" s="304">
        <f t="shared" si="21"/>
        <v>3.4982908586766878E-2</v>
      </c>
      <c r="M101" s="304">
        <f t="shared" si="21"/>
        <v>3.396624631265259E-2</v>
      </c>
      <c r="N101" s="304">
        <f t="shared" si="21"/>
        <v>3.0222035631255417E-2</v>
      </c>
      <c r="O101" s="304">
        <f t="shared" si="21"/>
        <v>3.3115640642449873E-2</v>
      </c>
      <c r="P101" s="304">
        <f t="shared" si="21"/>
        <v>3.1278783455584158E-2</v>
      </c>
      <c r="Q101" s="304">
        <f t="shared" si="21"/>
        <v>3.1426677790993562E-2</v>
      </c>
      <c r="R101" s="304">
        <f t="shared" si="21"/>
        <v>3.2129364889603357E-2</v>
      </c>
      <c r="S101" s="304">
        <f t="shared" si="21"/>
        <v>2.9704015432769355E-2</v>
      </c>
      <c r="T101" s="304">
        <f t="shared" si="21"/>
        <v>3.0762348688638162E-2</v>
      </c>
      <c r="U101" s="304">
        <f t="shared" si="21"/>
        <v>3.3068884440241732E-2</v>
      </c>
      <c r="V101" s="304">
        <f t="shared" si="21"/>
        <v>3.3598849583716089E-2</v>
      </c>
      <c r="W101" s="304">
        <f t="shared" si="21"/>
        <v>3.1113662870278773E-2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4.1925803529568916E-3</v>
      </c>
      <c r="C102" s="304">
        <f t="shared" si="22"/>
        <v>4.271983527317026E-3</v>
      </c>
      <c r="D102" s="304">
        <f t="shared" si="22"/>
        <v>4.2853821788418293E-3</v>
      </c>
      <c r="E102" s="304">
        <f t="shared" si="22"/>
        <v>5.2741649294755898E-3</v>
      </c>
      <c r="F102" s="304">
        <f t="shared" si="22"/>
        <v>4.8381448819500806E-3</v>
      </c>
      <c r="G102" s="304">
        <f t="shared" si="22"/>
        <v>4.7771173259219457E-3</v>
      </c>
      <c r="H102" s="304">
        <f t="shared" si="22"/>
        <v>4.9241061031190412E-3</v>
      </c>
      <c r="I102" s="304">
        <f t="shared" si="22"/>
        <v>5.0501924668629366E-3</v>
      </c>
      <c r="J102" s="304">
        <f t="shared" si="22"/>
        <v>5.3442466938216802E-3</v>
      </c>
      <c r="K102" s="304">
        <f t="shared" si="22"/>
        <v>5.0297494528790164E-3</v>
      </c>
      <c r="L102" s="304">
        <f t="shared" si="22"/>
        <v>5.0986674879272761E-3</v>
      </c>
      <c r="M102" s="304">
        <f t="shared" si="22"/>
        <v>5.3707235753153474E-3</v>
      </c>
      <c r="N102" s="304">
        <f t="shared" si="22"/>
        <v>6.2762498412311848E-3</v>
      </c>
      <c r="O102" s="304">
        <f t="shared" si="22"/>
        <v>5.5839733966217778E-3</v>
      </c>
      <c r="P102" s="304">
        <f t="shared" si="22"/>
        <v>6.0336961813435615E-3</v>
      </c>
      <c r="Q102" s="304">
        <f t="shared" si="22"/>
        <v>5.9966486901423845E-3</v>
      </c>
      <c r="R102" s="304">
        <f t="shared" si="22"/>
        <v>5.8289614643625073E-3</v>
      </c>
      <c r="S102" s="304">
        <f t="shared" si="22"/>
        <v>6.3934281474044927E-3</v>
      </c>
      <c r="T102" s="304">
        <f t="shared" si="22"/>
        <v>6.1585121744956711E-3</v>
      </c>
      <c r="U102" s="304">
        <f t="shared" si="22"/>
        <v>5.596524520190012E-3</v>
      </c>
      <c r="V102" s="304">
        <f t="shared" si="22"/>
        <v>5.4610621528312989E-3</v>
      </c>
      <c r="W102" s="304">
        <f t="shared" si="22"/>
        <v>6.0734391530808517E-3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8.3851607059137832E-3</v>
      </c>
      <c r="C103" s="304">
        <f t="shared" si="23"/>
        <v>8.543967054634052E-3</v>
      </c>
      <c r="D103" s="304">
        <f t="shared" si="23"/>
        <v>8.5707643576836603E-3</v>
      </c>
      <c r="E103" s="304">
        <f t="shared" si="23"/>
        <v>1.054832985895118E-2</v>
      </c>
      <c r="F103" s="304">
        <f t="shared" si="23"/>
        <v>9.6762897639001613E-3</v>
      </c>
      <c r="G103" s="304">
        <f t="shared" si="23"/>
        <v>9.5542346518438931E-3</v>
      </c>
      <c r="H103" s="304">
        <f t="shared" si="23"/>
        <v>9.8482122062380825E-3</v>
      </c>
      <c r="I103" s="304">
        <f t="shared" si="23"/>
        <v>1.0100384933725873E-2</v>
      </c>
      <c r="J103" s="304">
        <f t="shared" si="23"/>
        <v>1.0688493387643359E-2</v>
      </c>
      <c r="K103" s="304">
        <f t="shared" si="23"/>
        <v>1.0059498905758031E-2</v>
      </c>
      <c r="L103" s="304">
        <f t="shared" si="23"/>
        <v>1.0197334975854551E-2</v>
      </c>
      <c r="M103" s="304">
        <f t="shared" si="23"/>
        <v>1.0741447150630695E-2</v>
      </c>
      <c r="N103" s="304">
        <f t="shared" si="23"/>
        <v>1.2552499682462371E-2</v>
      </c>
      <c r="O103" s="304">
        <f t="shared" si="23"/>
        <v>1.1167946793243557E-2</v>
      </c>
      <c r="P103" s="304">
        <f t="shared" si="23"/>
        <v>1.2067392362687123E-2</v>
      </c>
      <c r="Q103" s="304">
        <f t="shared" si="23"/>
        <v>1.1993297380284769E-2</v>
      </c>
      <c r="R103" s="304">
        <f t="shared" si="23"/>
        <v>1.1657922928725013E-2</v>
      </c>
      <c r="S103" s="304">
        <f t="shared" si="23"/>
        <v>1.2786856294808987E-2</v>
      </c>
      <c r="T103" s="304">
        <f t="shared" si="23"/>
        <v>1.2317024348991346E-2</v>
      </c>
      <c r="U103" s="304">
        <f t="shared" si="23"/>
        <v>1.1193049040380026E-2</v>
      </c>
      <c r="V103" s="304">
        <f t="shared" si="23"/>
        <v>1.0922124305662598E-2</v>
      </c>
      <c r="W103" s="304">
        <f t="shared" si="23"/>
        <v>1.2146878306161702E-2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1.6770321411827564E-3</v>
      </c>
      <c r="C104" s="304">
        <f t="shared" si="24"/>
        <v>1.7087934109268109E-3</v>
      </c>
      <c r="D104" s="304">
        <f t="shared" si="24"/>
        <v>1.7141528715367321E-3</v>
      </c>
      <c r="E104" s="304">
        <f t="shared" si="24"/>
        <v>2.1096659717902357E-3</v>
      </c>
      <c r="F104" s="304">
        <f t="shared" si="24"/>
        <v>1.9352579527800325E-3</v>
      </c>
      <c r="G104" s="304">
        <f t="shared" si="24"/>
        <v>1.9108469303687789E-3</v>
      </c>
      <c r="H104" s="304">
        <f t="shared" si="24"/>
        <v>1.9696424412476168E-3</v>
      </c>
      <c r="I104" s="304">
        <f t="shared" si="24"/>
        <v>2.0200769867451743E-3</v>
      </c>
      <c r="J104" s="304">
        <f t="shared" si="24"/>
        <v>2.1376986775286724E-3</v>
      </c>
      <c r="K104" s="304">
        <f t="shared" si="24"/>
        <v>2.0118997811516071E-3</v>
      </c>
      <c r="L104" s="304">
        <f t="shared" si="24"/>
        <v>2.0394669951709107E-3</v>
      </c>
      <c r="M104" s="304">
        <f t="shared" si="24"/>
        <v>2.1482894301261394E-3</v>
      </c>
      <c r="N104" s="304">
        <f t="shared" si="24"/>
        <v>2.5104999364924745E-3</v>
      </c>
      <c r="O104" s="304">
        <f t="shared" si="24"/>
        <v>2.2335893586487117E-3</v>
      </c>
      <c r="P104" s="304">
        <f t="shared" si="24"/>
        <v>2.4134784725374243E-3</v>
      </c>
      <c r="Q104" s="304">
        <f t="shared" si="24"/>
        <v>2.3986594760569547E-3</v>
      </c>
      <c r="R104" s="304">
        <f t="shared" si="24"/>
        <v>2.3315845857450018E-3</v>
      </c>
      <c r="S104" s="304">
        <f t="shared" si="24"/>
        <v>2.557371258961797E-3</v>
      </c>
      <c r="T104" s="304">
        <f t="shared" si="24"/>
        <v>2.4634048697982696E-3</v>
      </c>
      <c r="U104" s="304">
        <f t="shared" si="24"/>
        <v>2.2386098080760053E-3</v>
      </c>
      <c r="V104" s="304">
        <f t="shared" si="24"/>
        <v>2.1844248611325181E-3</v>
      </c>
      <c r="W104" s="304">
        <f t="shared" si="24"/>
        <v>2.4293756612323398E-3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7.938305210279091E-2</v>
      </c>
      <c r="C105" s="303">
        <f t="shared" si="25"/>
        <v>8.0261877637497314E-2</v>
      </c>
      <c r="D105" s="303">
        <f t="shared" si="25"/>
        <v>8.0298029511470165E-2</v>
      </c>
      <c r="E105" s="303">
        <f t="shared" si="25"/>
        <v>9.1210046692638422E-2</v>
      </c>
      <c r="F105" s="303">
        <f t="shared" si="25"/>
        <v>8.6300484019255594E-2</v>
      </c>
      <c r="G105" s="303">
        <f t="shared" si="25"/>
        <v>8.5720763088290838E-2</v>
      </c>
      <c r="H105" s="303">
        <f t="shared" si="25"/>
        <v>8.7296468591188461E-2</v>
      </c>
      <c r="I105" s="303">
        <f t="shared" si="25"/>
        <v>8.8655719751107864E-2</v>
      </c>
      <c r="J105" s="303">
        <f t="shared" si="25"/>
        <v>9.1793448963524815E-2</v>
      </c>
      <c r="K105" s="303">
        <f t="shared" si="25"/>
        <v>8.8530238246855408E-2</v>
      </c>
      <c r="L105" s="303">
        <f t="shared" si="25"/>
        <v>8.9289054362696213E-2</v>
      </c>
      <c r="M105" s="303">
        <f t="shared" si="25"/>
        <v>9.217625779041394E-2</v>
      </c>
      <c r="N105" s="303">
        <f t="shared" si="25"/>
        <v>0.10164671542256251</v>
      </c>
      <c r="O105" s="303">
        <f t="shared" si="25"/>
        <v>9.452969633264191E-2</v>
      </c>
      <c r="P105" s="303">
        <f t="shared" si="25"/>
        <v>9.9160739657331742E-2</v>
      </c>
      <c r="Q105" s="303">
        <f t="shared" si="25"/>
        <v>9.8739750949433602E-2</v>
      </c>
      <c r="R105" s="303">
        <f t="shared" si="25"/>
        <v>9.7046032542370611E-2</v>
      </c>
      <c r="S105" s="303">
        <f t="shared" si="25"/>
        <v>0.10282051312839674</v>
      </c>
      <c r="T105" s="303">
        <f t="shared" si="25"/>
        <v>0.10053283068148601</v>
      </c>
      <c r="U105" s="303">
        <f t="shared" si="25"/>
        <v>9.4594749440373077E-2</v>
      </c>
      <c r="V105" s="303">
        <f t="shared" si="25"/>
        <v>9.3240737808752208E-2</v>
      </c>
      <c r="W105" s="303">
        <f t="shared" si="25"/>
        <v>9.9612685287846323E-2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1.7563389151225985E-2</v>
      </c>
      <c r="C106" s="304">
        <f t="shared" si="26"/>
        <v>1.7453296413978397E-2</v>
      </c>
      <c r="D106" s="304">
        <f t="shared" si="26"/>
        <v>1.7312399110226091E-2</v>
      </c>
      <c r="E106" s="304">
        <f t="shared" si="26"/>
        <v>1.5993377354892081E-2</v>
      </c>
      <c r="F106" s="304">
        <f t="shared" si="26"/>
        <v>1.6460561942917337E-2</v>
      </c>
      <c r="G106" s="304">
        <f t="shared" si="26"/>
        <v>1.6633869114818674E-2</v>
      </c>
      <c r="H106" s="304">
        <f t="shared" si="26"/>
        <v>1.6388774635585725E-2</v>
      </c>
      <c r="I106" s="304">
        <f t="shared" si="26"/>
        <v>1.6191270763280956E-2</v>
      </c>
      <c r="J106" s="304">
        <f t="shared" si="26"/>
        <v>1.5707630135409389E-2</v>
      </c>
      <c r="K106" s="304">
        <f t="shared" si="26"/>
        <v>1.6322407530091038E-2</v>
      </c>
      <c r="L106" s="304">
        <f t="shared" si="26"/>
        <v>1.6234320045004049E-2</v>
      </c>
      <c r="M106" s="304">
        <f t="shared" si="26"/>
        <v>1.5766561843576311E-2</v>
      </c>
      <c r="N106" s="304">
        <f t="shared" si="26"/>
        <v>1.413805039272307E-2</v>
      </c>
      <c r="O106" s="304">
        <f t="shared" si="26"/>
        <v>1.5500345500739025E-2</v>
      </c>
      <c r="P106" s="304">
        <f t="shared" si="26"/>
        <v>1.46148980820187E-2</v>
      </c>
      <c r="Q106" s="304">
        <f t="shared" si="26"/>
        <v>1.4648994457183147E-2</v>
      </c>
      <c r="R106" s="304">
        <f t="shared" si="26"/>
        <v>1.5008849310055278E-2</v>
      </c>
      <c r="S106" s="304">
        <f t="shared" si="26"/>
        <v>1.3881913580302406E-2</v>
      </c>
      <c r="T106" s="304">
        <f t="shared" si="26"/>
        <v>1.4457192667552335E-2</v>
      </c>
      <c r="U106" s="304">
        <f t="shared" si="26"/>
        <v>1.5410592066442236E-2</v>
      </c>
      <c r="V106" s="304">
        <f t="shared" si="26"/>
        <v>1.5722612108074779E-2</v>
      </c>
      <c r="W106" s="304">
        <f t="shared" si="26"/>
        <v>1.4579865746446898E-2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7.1660681189142407E-3</v>
      </c>
      <c r="C107" s="304">
        <f t="shared" si="27"/>
        <v>7.1199033263672972E-3</v>
      </c>
      <c r="D107" s="304">
        <f t="shared" si="27"/>
        <v>7.1222905035838282E-3</v>
      </c>
      <c r="E107" s="304">
        <f t="shared" si="27"/>
        <v>6.4637656676139986E-3</v>
      </c>
      <c r="F107" s="304">
        <f t="shared" si="27"/>
        <v>6.7708839520542533E-3</v>
      </c>
      <c r="G107" s="304">
        <f t="shared" si="27"/>
        <v>6.8133982216643831E-3</v>
      </c>
      <c r="H107" s="304">
        <f t="shared" si="27"/>
        <v>6.718083449259362E-3</v>
      </c>
      <c r="I107" s="304">
        <f t="shared" si="27"/>
        <v>6.6312031882157533E-3</v>
      </c>
      <c r="J107" s="304">
        <f t="shared" si="27"/>
        <v>6.4193440320231407E-3</v>
      </c>
      <c r="K107" s="304">
        <f t="shared" si="27"/>
        <v>6.6410757436551737E-3</v>
      </c>
      <c r="L107" s="304">
        <f t="shared" si="27"/>
        <v>6.5895783487538708E-3</v>
      </c>
      <c r="M107" s="304">
        <f t="shared" si="27"/>
        <v>6.3980740976741744E-3</v>
      </c>
      <c r="N107" s="304">
        <f t="shared" si="27"/>
        <v>5.6927934153057297E-3</v>
      </c>
      <c r="O107" s="304">
        <f t="shared" si="27"/>
        <v>6.237849206888065E-3</v>
      </c>
      <c r="P107" s="304">
        <f t="shared" si="27"/>
        <v>5.8918484071460468E-3</v>
      </c>
      <c r="Q107" s="304">
        <f t="shared" si="27"/>
        <v>5.9197066199101443E-3</v>
      </c>
      <c r="R107" s="304">
        <f t="shared" si="27"/>
        <v>6.0520687326676686E-3</v>
      </c>
      <c r="S107" s="304">
        <f t="shared" si="27"/>
        <v>5.5952162034025362E-3</v>
      </c>
      <c r="T107" s="304">
        <f t="shared" si="27"/>
        <v>5.7945698360869673E-3</v>
      </c>
      <c r="U107" s="304">
        <f t="shared" si="27"/>
        <v>6.2290419444222681E-3</v>
      </c>
      <c r="V107" s="304">
        <f t="shared" si="27"/>
        <v>6.3288691736639712E-3</v>
      </c>
      <c r="W107" s="304">
        <f t="shared" si="27"/>
        <v>5.8607453606065269E-3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5.4653594832650684E-2</v>
      </c>
      <c r="C108" s="304">
        <f t="shared" si="28"/>
        <v>5.5688677897151623E-2</v>
      </c>
      <c r="D108" s="304">
        <f t="shared" si="28"/>
        <v>5.5863339897660243E-2</v>
      </c>
      <c r="E108" s="304">
        <f t="shared" si="28"/>
        <v>6.8752903670132343E-2</v>
      </c>
      <c r="F108" s="304">
        <f t="shared" si="28"/>
        <v>6.3069038124283994E-2</v>
      </c>
      <c r="G108" s="304">
        <f t="shared" si="28"/>
        <v>6.2273495751807767E-2</v>
      </c>
      <c r="H108" s="304">
        <f t="shared" si="28"/>
        <v>6.4189610506343378E-2</v>
      </c>
      <c r="I108" s="304">
        <f t="shared" si="28"/>
        <v>6.5833245799611154E-2</v>
      </c>
      <c r="J108" s="304">
        <f t="shared" si="28"/>
        <v>6.9666474796092268E-2</v>
      </c>
      <c r="K108" s="304">
        <f t="shared" si="28"/>
        <v>6.5566754973109209E-2</v>
      </c>
      <c r="L108" s="304">
        <f t="shared" si="28"/>
        <v>6.6465155968938289E-2</v>
      </c>
      <c r="M108" s="304">
        <f t="shared" si="28"/>
        <v>7.0011621849163458E-2</v>
      </c>
      <c r="N108" s="304">
        <f t="shared" si="28"/>
        <v>8.1815871614533714E-2</v>
      </c>
      <c r="O108" s="304">
        <f t="shared" si="28"/>
        <v>7.2791501625014812E-2</v>
      </c>
      <c r="P108" s="304">
        <f t="shared" si="28"/>
        <v>7.8653993168167E-2</v>
      </c>
      <c r="Q108" s="304">
        <f t="shared" si="28"/>
        <v>7.8171049872340304E-2</v>
      </c>
      <c r="R108" s="304">
        <f t="shared" si="28"/>
        <v>7.5985114499647663E-2</v>
      </c>
      <c r="S108" s="304">
        <f t="shared" si="28"/>
        <v>8.3343383344691796E-2</v>
      </c>
      <c r="T108" s="304">
        <f t="shared" si="28"/>
        <v>8.0281068177846707E-2</v>
      </c>
      <c r="U108" s="304">
        <f t="shared" si="28"/>
        <v>7.2955115429508569E-2</v>
      </c>
      <c r="V108" s="304">
        <f t="shared" si="28"/>
        <v>7.1189256527013467E-2</v>
      </c>
      <c r="W108" s="304">
        <f t="shared" si="28"/>
        <v>7.9172074180792903E-2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7.4910377801147662E-2</v>
      </c>
      <c r="C109" s="237">
        <f t="shared" si="29"/>
        <v>7.6329103571241272E-2</v>
      </c>
      <c r="D109" s="237">
        <f t="shared" si="29"/>
        <v>7.6568502214380232E-2</v>
      </c>
      <c r="E109" s="237">
        <f t="shared" si="29"/>
        <v>9.4235447908335462E-2</v>
      </c>
      <c r="F109" s="237">
        <f t="shared" si="29"/>
        <v>8.6444917080232303E-2</v>
      </c>
      <c r="G109" s="237">
        <f t="shared" si="29"/>
        <v>8.535451525284117E-2</v>
      </c>
      <c r="H109" s="237">
        <f t="shared" si="29"/>
        <v>8.798081788878169E-2</v>
      </c>
      <c r="I109" s="237">
        <f t="shared" si="29"/>
        <v>9.023364940266472E-2</v>
      </c>
      <c r="J109" s="237">
        <f t="shared" si="29"/>
        <v>9.5487624611504396E-2</v>
      </c>
      <c r="K109" s="237">
        <f t="shared" si="29"/>
        <v>8.98683865401773E-2</v>
      </c>
      <c r="L109" s="237">
        <f t="shared" si="29"/>
        <v>9.1099770463239554E-2</v>
      </c>
      <c r="M109" s="237">
        <f t="shared" si="29"/>
        <v>9.5960696807792401E-2</v>
      </c>
      <c r="N109" s="237">
        <f t="shared" si="29"/>
        <v>0.11214006821585067</v>
      </c>
      <c r="O109" s="237">
        <f t="shared" si="29"/>
        <v>9.9770909930797944E-2</v>
      </c>
      <c r="P109" s="237">
        <f t="shared" si="29"/>
        <v>0.10780627261276382</v>
      </c>
      <c r="Q109" s="237">
        <f t="shared" si="29"/>
        <v>0.10714433143839666</v>
      </c>
      <c r="R109" s="237">
        <f t="shared" si="29"/>
        <v>0.10414820199588334</v>
      </c>
      <c r="S109" s="237">
        <f t="shared" si="29"/>
        <v>0.11423373618320401</v>
      </c>
      <c r="T109" s="237">
        <f t="shared" si="29"/>
        <v>0.11003640594725211</v>
      </c>
      <c r="U109" s="237">
        <f t="shared" si="29"/>
        <v>9.9995165479689785E-2</v>
      </c>
      <c r="V109" s="237">
        <f t="shared" si="29"/>
        <v>9.7574809454903627E-2</v>
      </c>
      <c r="W109" s="237">
        <f t="shared" si="29"/>
        <v>0.10851637493094142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131.72035485426716</v>
      </c>
      <c r="C113" s="322">
        <f t="shared" si="30"/>
        <v>132.34820639613679</v>
      </c>
      <c r="D113" s="322">
        <f t="shared" si="30"/>
        <v>134.73373251597138</v>
      </c>
      <c r="E113" s="322">
        <f t="shared" si="30"/>
        <v>135.57751785122875</v>
      </c>
      <c r="F113" s="322">
        <f t="shared" si="30"/>
        <v>133.02735034434653</v>
      </c>
      <c r="G113" s="322">
        <f t="shared" si="30"/>
        <v>128.34525323083125</v>
      </c>
      <c r="H113" s="322">
        <f t="shared" si="30"/>
        <v>123.50731403339451</v>
      </c>
      <c r="I113" s="322">
        <f t="shared" si="30"/>
        <v>122.96907071933953</v>
      </c>
      <c r="J113" s="322">
        <f t="shared" si="30"/>
        <v>122.42142842531693</v>
      </c>
      <c r="K113" s="322">
        <f t="shared" si="30"/>
        <v>117.7008257477482</v>
      </c>
      <c r="L113" s="322">
        <f t="shared" si="30"/>
        <v>120.69507732794622</v>
      </c>
      <c r="M113" s="322">
        <f t="shared" si="30"/>
        <v>120.22046502565038</v>
      </c>
      <c r="N113" s="322">
        <f t="shared" si="30"/>
        <v>121.12449855869647</v>
      </c>
      <c r="O113" s="322">
        <f t="shared" si="30"/>
        <v>119.04107083791187</v>
      </c>
      <c r="P113" s="322">
        <f t="shared" si="30"/>
        <v>117.45295381773015</v>
      </c>
      <c r="Q113" s="322">
        <f t="shared" si="30"/>
        <v>115.43606639028954</v>
      </c>
      <c r="R113" s="322">
        <f t="shared" si="30"/>
        <v>116.98693683766251</v>
      </c>
      <c r="S113" s="322">
        <f t="shared" si="30"/>
        <v>117.23636786090441</v>
      </c>
      <c r="T113" s="322">
        <f t="shared" si="30"/>
        <v>118.42965025500143</v>
      </c>
      <c r="U113" s="322">
        <f t="shared" si="30"/>
        <v>115.68138546140531</v>
      </c>
      <c r="V113" s="322">
        <f t="shared" si="30"/>
        <v>117.22826197195218</v>
      </c>
      <c r="W113" s="322">
        <f t="shared" si="30"/>
        <v>125.7391697036969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1.7439415953047701</v>
      </c>
      <c r="C114" s="332">
        <f>IF(C$6=0,0,C$6/FBT!C$5*1000)</f>
        <v>1.7854400766134209</v>
      </c>
      <c r="D114" s="332">
        <f>IF(D$6=0,0,D$6/FBT!D$5*1000)</f>
        <v>1.8233227459351133</v>
      </c>
      <c r="E114" s="332">
        <f>IF(E$6=0,0,E$6/FBT!E$5*1000)</f>
        <v>2.2580784943462149</v>
      </c>
      <c r="F114" s="332">
        <f>IF(F$6=0,0,F$6/FBT!F$5*1000)</f>
        <v>2.0324387186143595</v>
      </c>
      <c r="G114" s="332">
        <f>IF(G$6=0,0,G$6/FBT!G$5*1000)</f>
        <v>1.9361694723437173</v>
      </c>
      <c r="H114" s="332">
        <f>IF(H$6=0,0,H$6/FBT!H$5*1000)</f>
        <v>1.9205151120368782</v>
      </c>
      <c r="I114" s="332">
        <f>IF(I$6=0,0,I$6/FBT!I$5*1000)</f>
        <v>1.9611078145387713</v>
      </c>
      <c r="J114" s="332">
        <f>IF(J$6=0,0,J$6/FBT!J$5*1000)</f>
        <v>2.0660536235208231</v>
      </c>
      <c r="K114" s="332">
        <f>IF(K$6=0,0,K$6/FBT!K$5*1000)</f>
        <v>1.8694915702362478</v>
      </c>
      <c r="L114" s="332">
        <f>IF(L$6=0,0,L$6/FBT!L$5*1000)</f>
        <v>1.943318105446951</v>
      </c>
      <c r="M114" s="332">
        <f>IF(M$6=0,0,M$6/FBT!M$5*1000)</f>
        <v>2.0389606918377945</v>
      </c>
      <c r="N114" s="332">
        <f>IF(N$6=0,0,N$6/FBT!N$5*1000)</f>
        <v>2.4006556258365035</v>
      </c>
      <c r="O114" s="332">
        <f>IF(O$6=0,0,O$6/FBT!O$5*1000)</f>
        <v>2.0991226505187432</v>
      </c>
      <c r="P114" s="332">
        <f>IF(P$6=0,0,P$6/FBT!P$5*1000)</f>
        <v>2.2379224387501897</v>
      </c>
      <c r="Q114" s="332">
        <f>IF(Q$6=0,0,Q$6/FBT!Q$5*1000)</f>
        <v>2.1859880094142703</v>
      </c>
      <c r="R114" s="332">
        <f>IF(R$6=0,0,R$6/FBT!R$5*1000)</f>
        <v>2.1534074105069854</v>
      </c>
      <c r="S114" s="332">
        <f>IF(S$6=0,0,S$6/FBT!S$5*1000)</f>
        <v>2.3669756658359167</v>
      </c>
      <c r="T114" s="332">
        <f>IF(T$6=0,0,T$6/FBT!T$5*1000)</f>
        <v>2.3032119250000749</v>
      </c>
      <c r="U114" s="332">
        <f>IF(U$6=0,0,U$6/FBT!U$5*1000)</f>
        <v>2.0444643482030758</v>
      </c>
      <c r="V114" s="332">
        <f>IF(V$6=0,0,V$6/FBT!V$5*1000)</f>
        <v>2.0216552358859587</v>
      </c>
      <c r="W114" s="332">
        <f>IF(W$6=0,0,W$6/FBT!W$5*1000)</f>
        <v>2.4115869358557158</v>
      </c>
      <c r="DA114" s="67"/>
    </row>
    <row r="115" spans="1:105" ht="12" customHeight="1" x14ac:dyDescent="0.25">
      <c r="A115" s="202" t="s">
        <v>93</v>
      </c>
      <c r="B115" s="333">
        <f>IF(B$7=0,0,B$7/FBT!B$5*1000)</f>
        <v>2.0345985278555645</v>
      </c>
      <c r="C115" s="333">
        <f>IF(C$7=0,0,C$7/FBT!C$5*1000)</f>
        <v>2.0830134227156596</v>
      </c>
      <c r="D115" s="333">
        <f>IF(D$7=0,0,D$7/FBT!D$5*1000)</f>
        <v>2.1272098702576319</v>
      </c>
      <c r="E115" s="333">
        <f>IF(E$7=0,0,E$7/FBT!E$5*1000)</f>
        <v>2.634424910070587</v>
      </c>
      <c r="F115" s="333">
        <f>IF(F$7=0,0,F$7/FBT!F$5*1000)</f>
        <v>2.3711785050500871</v>
      </c>
      <c r="G115" s="333">
        <f>IF(G$7=0,0,G$7/FBT!G$5*1000)</f>
        <v>2.258864384401003</v>
      </c>
      <c r="H115" s="333">
        <f>IF(H$7=0,0,H$7/FBT!H$5*1000)</f>
        <v>2.2406009640430247</v>
      </c>
      <c r="I115" s="333">
        <f>IF(I$7=0,0,I$7/FBT!I$5*1000)</f>
        <v>2.2879591169619</v>
      </c>
      <c r="J115" s="333">
        <f>IF(J$7=0,0,J$7/FBT!J$5*1000)</f>
        <v>2.4103958941076269</v>
      </c>
      <c r="K115" s="333">
        <f>IF(K$7=0,0,K$7/FBT!K$5*1000)</f>
        <v>2.1810734986089559</v>
      </c>
      <c r="L115" s="333">
        <f>IF(L$7=0,0,L$7/FBT!L$5*1000)</f>
        <v>2.2672044563547762</v>
      </c>
      <c r="M115" s="333">
        <f>IF(M$7=0,0,M$7/FBT!M$5*1000)</f>
        <v>2.3787874738107608</v>
      </c>
      <c r="N115" s="333">
        <f>IF(N$7=0,0,N$7/FBT!N$5*1000)</f>
        <v>2.800764896809254</v>
      </c>
      <c r="O115" s="333">
        <f>IF(O$7=0,0,O$7/FBT!O$5*1000)</f>
        <v>2.4489764256051991</v>
      </c>
      <c r="P115" s="333">
        <f>IF(P$7=0,0,P$7/FBT!P$5*1000)</f>
        <v>2.6109095118752212</v>
      </c>
      <c r="Q115" s="333">
        <f>IF(Q$7=0,0,Q$7/FBT!Q$5*1000)</f>
        <v>2.5503193443166512</v>
      </c>
      <c r="R115" s="333">
        <f>IF(R$7=0,0,R$7/FBT!R$5*1000)</f>
        <v>2.5123086455914829</v>
      </c>
      <c r="S115" s="333">
        <f>IF(S$7=0,0,S$7/FBT!S$5*1000)</f>
        <v>2.7614716101419039</v>
      </c>
      <c r="T115" s="333">
        <f>IF(T$7=0,0,T$7/FBT!T$5*1000)</f>
        <v>2.6870805791667571</v>
      </c>
      <c r="U115" s="333">
        <f>IF(U$7=0,0,U$7/FBT!U$5*1000)</f>
        <v>2.3852084062369214</v>
      </c>
      <c r="V115" s="333">
        <f>IF(V$7=0,0,V$7/FBT!V$5*1000)</f>
        <v>2.3585977752002858</v>
      </c>
      <c r="W115" s="333">
        <f>IF(W$7=0,0,W$7/FBT!W$5*1000)</f>
        <v>2.8135180918316687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4.6505109208127191</v>
      </c>
      <c r="C116" s="333">
        <f>IF(C$8=0,0,C$8/FBT!C$5*1000)</f>
        <v>4.7611735376357904</v>
      </c>
      <c r="D116" s="333">
        <f>IF(D$8=0,0,D$8/FBT!D$5*1000)</f>
        <v>4.8621939891603025</v>
      </c>
      <c r="E116" s="333">
        <f>IF(E$8=0,0,E$8/FBT!E$5*1000)</f>
        <v>6.0215426515899066</v>
      </c>
      <c r="F116" s="333">
        <f>IF(F$8=0,0,F$8/FBT!F$5*1000)</f>
        <v>5.4198365829716266</v>
      </c>
      <c r="G116" s="333">
        <f>IF(G$8=0,0,G$8/FBT!G$5*1000)</f>
        <v>5.163118592916577</v>
      </c>
      <c r="H116" s="333">
        <f>IF(H$8=0,0,H$8/FBT!H$5*1000)</f>
        <v>5.1213736320983392</v>
      </c>
      <c r="I116" s="333">
        <f>IF(I$8=0,0,I$8/FBT!I$5*1000)</f>
        <v>5.2296208387700558</v>
      </c>
      <c r="J116" s="333">
        <f>IF(J$8=0,0,J$8/FBT!J$5*1000)</f>
        <v>5.5094763293888622</v>
      </c>
      <c r="K116" s="333">
        <f>IF(K$8=0,0,K$8/FBT!K$5*1000)</f>
        <v>4.9853108539633251</v>
      </c>
      <c r="L116" s="333">
        <f>IF(L$8=0,0,L$8/FBT!L$5*1000)</f>
        <v>5.1821816145252022</v>
      </c>
      <c r="M116" s="333">
        <f>IF(M$8=0,0,M$8/FBT!M$5*1000)</f>
        <v>5.4372285115674526</v>
      </c>
      <c r="N116" s="333">
        <f>IF(N$8=0,0,N$8/FBT!N$5*1000)</f>
        <v>6.4017483355640064</v>
      </c>
      <c r="O116" s="333">
        <f>IF(O$8=0,0,O$8/FBT!O$5*1000)</f>
        <v>5.5976604013833127</v>
      </c>
      <c r="P116" s="333">
        <f>IF(P$8=0,0,P$8/FBT!P$5*1000)</f>
        <v>5.9677931700005082</v>
      </c>
      <c r="Q116" s="333">
        <f>IF(Q$8=0,0,Q$8/FBT!Q$5*1000)</f>
        <v>5.8293013584380544</v>
      </c>
      <c r="R116" s="333">
        <f>IF(R$8=0,0,R$8/FBT!R$5*1000)</f>
        <v>5.742419761351961</v>
      </c>
      <c r="S116" s="333">
        <f>IF(S$8=0,0,S$8/FBT!S$5*1000)</f>
        <v>6.3119351088957787</v>
      </c>
      <c r="T116" s="333">
        <f>IF(T$8=0,0,T$8/FBT!T$5*1000)</f>
        <v>6.1418984666668708</v>
      </c>
      <c r="U116" s="333">
        <f>IF(U$8=0,0,U$8/FBT!U$5*1000)</f>
        <v>5.4519049285415369</v>
      </c>
      <c r="V116" s="333">
        <f>IF(V$8=0,0,V$8/FBT!V$5*1000)</f>
        <v>5.3910806290292257</v>
      </c>
      <c r="W116" s="333">
        <f>IF(W$8=0,0,W$8/FBT!W$5*1000)</f>
        <v>6.4308984956152457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3.4878831906095402</v>
      </c>
      <c r="C117" s="333">
        <f>IF(C$9=0,0,C$9/FBT!C$5*1000)</f>
        <v>3.570880153226843</v>
      </c>
      <c r="D117" s="333">
        <f>IF(D$9=0,0,D$9/FBT!D$5*1000)</f>
        <v>3.6466454918702254</v>
      </c>
      <c r="E117" s="333">
        <f>IF(E$9=0,0,E$9/FBT!E$5*1000)</f>
        <v>4.5161569886924315</v>
      </c>
      <c r="F117" s="333">
        <f>IF(F$9=0,0,F$9/FBT!F$5*1000)</f>
        <v>4.0648774372287209</v>
      </c>
      <c r="G117" s="333">
        <f>IF(G$9=0,0,G$9/FBT!G$5*1000)</f>
        <v>3.8723389446874332</v>
      </c>
      <c r="H117" s="333">
        <f>IF(H$9=0,0,H$9/FBT!H$5*1000)</f>
        <v>3.8410302240737551</v>
      </c>
      <c r="I117" s="333">
        <f>IF(I$9=0,0,I$9/FBT!I$5*1000)</f>
        <v>3.9222156290775407</v>
      </c>
      <c r="J117" s="333">
        <f>IF(J$9=0,0,J$9/FBT!J$5*1000)</f>
        <v>4.1321072470416462</v>
      </c>
      <c r="K117" s="333">
        <f>IF(K$9=0,0,K$9/FBT!K$5*1000)</f>
        <v>3.7389831404724956</v>
      </c>
      <c r="L117" s="333">
        <f>IF(L$9=0,0,L$9/FBT!L$5*1000)</f>
        <v>3.8866362108939021</v>
      </c>
      <c r="M117" s="333">
        <f>IF(M$9=0,0,M$9/FBT!M$5*1000)</f>
        <v>4.0779213836755916</v>
      </c>
      <c r="N117" s="333">
        <f>IF(N$9=0,0,N$9/FBT!N$5*1000)</f>
        <v>4.801311251673007</v>
      </c>
      <c r="O117" s="333">
        <f>IF(O$9=0,0,O$9/FBT!O$5*1000)</f>
        <v>4.1982453010374865</v>
      </c>
      <c r="P117" s="333">
        <f>IF(P$9=0,0,P$9/FBT!P$5*1000)</f>
        <v>4.4758448775003794</v>
      </c>
      <c r="Q117" s="333">
        <f>IF(Q$9=0,0,Q$9/FBT!Q$5*1000)</f>
        <v>4.3719760188285424</v>
      </c>
      <c r="R117" s="333">
        <f>IF(R$9=0,0,R$9/FBT!R$5*1000)</f>
        <v>4.3068148210139707</v>
      </c>
      <c r="S117" s="333">
        <f>IF(S$9=0,0,S$9/FBT!S$5*1000)</f>
        <v>4.7339513316718334</v>
      </c>
      <c r="T117" s="333">
        <f>IF(T$9=0,0,T$9/FBT!T$5*1000)</f>
        <v>4.6064238500001515</v>
      </c>
      <c r="U117" s="333">
        <f>IF(U$9=0,0,U$9/FBT!U$5*1000)</f>
        <v>4.0889286964061515</v>
      </c>
      <c r="V117" s="333">
        <f>IF(V$9=0,0,V$9/FBT!V$5*1000)</f>
        <v>4.0433104717719193</v>
      </c>
      <c r="W117" s="333">
        <f>IF(W$9=0,0,W$9/FBT!W$5*1000)</f>
        <v>4.8231738717114334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2.5663524560203999</v>
      </c>
      <c r="C118" s="334">
        <f>IF(C$10=0,0,C$10/FBT!C$5*1000)</f>
        <v>2.5752677392433778</v>
      </c>
      <c r="D118" s="334">
        <f>IF(D$10=0,0,D$10/FBT!D$5*1000)</f>
        <v>2.5995337318221376</v>
      </c>
      <c r="E118" s="334">
        <f>IF(E$10=0,0,E$10/FBT!E$5*1000)</f>
        <v>2.7448599941458007</v>
      </c>
      <c r="F118" s="334">
        <f>IF(F$10=0,0,F$10/FBT!F$5*1000)</f>
        <v>2.6337985957421055</v>
      </c>
      <c r="G118" s="334">
        <f>IF(G$10=0,0,G$10/FBT!G$5*1000)</f>
        <v>2.532797975817751</v>
      </c>
      <c r="H118" s="334">
        <f>IF(H$10=0,0,H$10/FBT!H$5*1000)</f>
        <v>2.4530062954504097</v>
      </c>
      <c r="I118" s="334">
        <f>IF(I$10=0,0,I$10/FBT!I$5*1000)</f>
        <v>2.4579185629132794</v>
      </c>
      <c r="J118" s="334">
        <f>IF(J$10=0,0,J$10/FBT!J$5*1000)</f>
        <v>2.4984244910860016</v>
      </c>
      <c r="K118" s="334">
        <f>IF(K$10=0,0,K$10/FBT!K$5*1000)</f>
        <v>2.3506550599377967</v>
      </c>
      <c r="L118" s="334">
        <f>IF(L$10=0,0,L$10/FBT!L$5*1000)</f>
        <v>2.423216491055193</v>
      </c>
      <c r="M118" s="334">
        <f>IF(M$10=0,0,M$10/FBT!M$5*1000)</f>
        <v>2.4577644426524889</v>
      </c>
      <c r="N118" s="334">
        <f>IF(N$10=0,0,N$10/FBT!N$5*1000)</f>
        <v>2.7178518622881884</v>
      </c>
      <c r="O118" s="334">
        <f>IF(O$10=0,0,O$10/FBT!O$5*1000)</f>
        <v>2.4635225300969492</v>
      </c>
      <c r="P118" s="334">
        <f>IF(P$10=0,0,P$10/FBT!P$5*1000)</f>
        <v>2.5433742916348248</v>
      </c>
      <c r="Q118" s="334">
        <f>IF(Q$10=0,0,Q$10/FBT!Q$5*1000)</f>
        <v>2.5001793640125536</v>
      </c>
      <c r="R118" s="334">
        <f>IF(R$10=0,0,R$10/FBT!R$5*1000)</f>
        <v>2.4823408428285902</v>
      </c>
      <c r="S118" s="334">
        <f>IF(S$10=0,0,S$10/FBT!S$5*1000)</f>
        <v>2.6255264882716163</v>
      </c>
      <c r="T118" s="334">
        <f>IF(T$10=0,0,T$10/FBT!T$5*1000)</f>
        <v>2.5572529968674242</v>
      </c>
      <c r="U118" s="334">
        <f>IF(U$10=0,0,U$10/FBT!U$5*1000)</f>
        <v>2.4047800771359085</v>
      </c>
      <c r="V118" s="334">
        <f>IF(V$10=0,0,V$10/FBT!V$5*1000)</f>
        <v>2.4039192548925161</v>
      </c>
      <c r="W118" s="334">
        <f>IF(W$10=0,0,W$10/FBT!W$5*1000)</f>
        <v>2.720692478545105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8.0710224196379681</v>
      </c>
      <c r="C119" s="350">
        <f>IF(C$16=0,0,C$16/FBT!C$5*1000)</f>
        <v>8.0889422098892041</v>
      </c>
      <c r="D119" s="350">
        <f>IF(D$16=0,0,D$16/FBT!D$5*1000)</f>
        <v>8.2029913444394236</v>
      </c>
      <c r="E119" s="350">
        <f>IF(E$16=0,0,E$16/FBT!E$5*1000)</f>
        <v>8.3778654832386437</v>
      </c>
      <c r="F119" s="350">
        <f>IF(F$16=0,0,F$16/FBT!F$5*1000)</f>
        <v>8.0869464585294768</v>
      </c>
      <c r="G119" s="350">
        <f>IF(G$16=0,0,G$16/FBT!G$5*1000)</f>
        <v>7.7840992925383903</v>
      </c>
      <c r="H119" s="350">
        <f>IF(H$16=0,0,H$16/FBT!H$5*1000)</f>
        <v>7.5070348527264672</v>
      </c>
      <c r="I119" s="350">
        <f>IF(I$16=0,0,I$16/FBT!I$5*1000)</f>
        <v>7.5078215146083833</v>
      </c>
      <c r="J119" s="350">
        <f>IF(J$16=0,0,J$16/FBT!J$5*1000)</f>
        <v>7.5913630112905581</v>
      </c>
      <c r="K119" s="350">
        <f>IF(K$16=0,0,K$16/FBT!K$5*1000)</f>
        <v>7.1874206391949711</v>
      </c>
      <c r="L119" s="350">
        <f>IF(L$16=0,0,L$16/FBT!L$5*1000)</f>
        <v>7.3969516533432218</v>
      </c>
      <c r="M119" s="350">
        <f>IF(M$16=0,0,M$16/FBT!M$5*1000)</f>
        <v>7.4666388108695037</v>
      </c>
      <c r="N119" s="350">
        <f>IF(N$16=0,0,N$16/FBT!N$5*1000)</f>
        <v>8.1408801149188132</v>
      </c>
      <c r="O119" s="350">
        <f>IF(O$16=0,0,O$16/FBT!O$5*1000)</f>
        <v>7.4914809214544391</v>
      </c>
      <c r="P119" s="350">
        <f>IF(P$16=0,0,P$16/FBT!P$5*1000)</f>
        <v>7.6845320784884938</v>
      </c>
      <c r="Q119" s="350">
        <f>IF(Q$16=0,0,Q$16/FBT!Q$5*1000)</f>
        <v>7.5344863144657772</v>
      </c>
      <c r="R119" s="350">
        <f>IF(R$16=0,0,R$16/FBT!R$5*1000)</f>
        <v>7.5076161786287274</v>
      </c>
      <c r="S119" s="350">
        <f>IF(S$16=0,0,S$16/FBT!S$5*1000)</f>
        <v>8.0286674450143263</v>
      </c>
      <c r="T119" s="350">
        <f>IF(T$16=0,0,T$16/FBT!T$5*1000)</f>
        <v>7.8560159446022828</v>
      </c>
      <c r="U119" s="350">
        <f>IF(U$16=0,0,U$16/FBT!U$5*1000)</f>
        <v>7.2920867873976123</v>
      </c>
      <c r="V119" s="350">
        <f>IF(V$16=0,0,V$16/FBT!V$5*1000)</f>
        <v>7.3194029921897386</v>
      </c>
      <c r="W119" s="350">
        <f>IF(W$16=0,0,W$16/FBT!W$5*1000)</f>
        <v>8.2633979152608479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6.7258520163649713</v>
      </c>
      <c r="C120" s="350">
        <f>IF(C$25=0,0,C$25/FBT!C$5*1000)</f>
        <v>6.7407851749076722</v>
      </c>
      <c r="D120" s="350">
        <f>IF(D$25=0,0,D$25/FBT!D$5*1000)</f>
        <v>6.8358261203661845</v>
      </c>
      <c r="E120" s="350">
        <f>IF(E$25=0,0,E$25/FBT!E$5*1000)</f>
        <v>6.9815545693655379</v>
      </c>
      <c r="F120" s="350">
        <f>IF(F$25=0,0,F$25/FBT!F$5*1000)</f>
        <v>6.7391220487745649</v>
      </c>
      <c r="G120" s="350">
        <f>IF(G$25=0,0,G$25/FBT!G$5*1000)</f>
        <v>6.4867494104486578</v>
      </c>
      <c r="H120" s="350">
        <f>IF(H$25=0,0,H$25/FBT!H$5*1000)</f>
        <v>6.2558623772720559</v>
      </c>
      <c r="I120" s="350">
        <f>IF(I$25=0,0,I$25/FBT!I$5*1000)</f>
        <v>6.2565179288403199</v>
      </c>
      <c r="J120" s="350">
        <f>IF(J$25=0,0,J$25/FBT!J$5*1000)</f>
        <v>6.326135842742131</v>
      </c>
      <c r="K120" s="350">
        <f>IF(K$25=0,0,K$25/FBT!K$5*1000)</f>
        <v>5.9895171993291427</v>
      </c>
      <c r="L120" s="350">
        <f>IF(L$25=0,0,L$25/FBT!L$5*1000)</f>
        <v>6.1641263777860189</v>
      </c>
      <c r="M120" s="350">
        <f>IF(M$25=0,0,M$25/FBT!M$5*1000)</f>
        <v>6.2221990090579213</v>
      </c>
      <c r="N120" s="350">
        <f>IF(N$25=0,0,N$25/FBT!N$5*1000)</f>
        <v>6.784066762432345</v>
      </c>
      <c r="O120" s="350">
        <f>IF(O$25=0,0,O$25/FBT!O$5*1000)</f>
        <v>6.242900767878699</v>
      </c>
      <c r="P120" s="350">
        <f>IF(P$25=0,0,P$25/FBT!P$5*1000)</f>
        <v>6.403776732073748</v>
      </c>
      <c r="Q120" s="350">
        <f>IF(Q$25=0,0,Q$25/FBT!Q$5*1000)</f>
        <v>6.2787385953881492</v>
      </c>
      <c r="R120" s="350">
        <f>IF(R$25=0,0,R$25/FBT!R$5*1000)</f>
        <v>6.2563468155239397</v>
      </c>
      <c r="S120" s="350">
        <f>IF(S$25=0,0,S$25/FBT!S$5*1000)</f>
        <v>6.6905562041786037</v>
      </c>
      <c r="T120" s="350">
        <f>IF(T$25=0,0,T$25/FBT!T$5*1000)</f>
        <v>6.5466799538352358</v>
      </c>
      <c r="U120" s="350">
        <f>IF(U$25=0,0,U$25/FBT!U$5*1000)</f>
        <v>6.0767389894980113</v>
      </c>
      <c r="V120" s="350">
        <f>IF(V$25=0,0,V$25/FBT!V$5*1000)</f>
        <v>6.0995024934914515</v>
      </c>
      <c r="W120" s="350">
        <f>IF(W$25=0,0,W$25/FBT!W$5*1000)</f>
        <v>6.8861649293840426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69.337646826353847</v>
      </c>
      <c r="C121" s="350">
        <f>IF(C$34=0,0,C$34/FBT!C$5*1000)</f>
        <v>69.219336371495643</v>
      </c>
      <c r="D121" s="350">
        <f>IF(D$34=0,0,D$34/FBT!D$5*1000)</f>
        <v>70.490614932571177</v>
      </c>
      <c r="E121" s="350">
        <f>IF(E$34=0,0,E$34/FBT!E$5*1000)</f>
        <v>64.3737125520598</v>
      </c>
      <c r="F121" s="350">
        <f>IF(F$34=0,0,F$34/FBT!F$5*1000)</f>
        <v>66.163974495164467</v>
      </c>
      <c r="G121" s="350">
        <f>IF(G$34=0,0,G$34/FBT!G$5*1000)</f>
        <v>64.236054569727287</v>
      </c>
      <c r="H121" s="350">
        <f>IF(H$34=0,0,H$34/FBT!H$5*1000)</f>
        <v>60.949948858588336</v>
      </c>
      <c r="I121" s="350">
        <f>IF(I$34=0,0,I$34/FBT!I$5*1000)</f>
        <v>59.899541880153123</v>
      </c>
      <c r="J121" s="350">
        <f>IF(J$34=0,0,J$34/FBT!J$5*1000)</f>
        <v>57.72758220538028</v>
      </c>
      <c r="K121" s="350">
        <f>IF(K$34=0,0,K$34/FBT!K$5*1000)</f>
        <v>57.41868176357729</v>
      </c>
      <c r="L121" s="350">
        <f>IF(L$34=0,0,L$34/FBT!L$5*1000)</f>
        <v>58.422812153412842</v>
      </c>
      <c r="M121" s="350">
        <f>IF(M$34=0,0,M$34/FBT!M$5*1000)</f>
        <v>56.50188584092151</v>
      </c>
      <c r="N121" s="350">
        <f>IF(N$34=0,0,N$34/FBT!N$5*1000)</f>
        <v>50.651544251050382</v>
      </c>
      <c r="O121" s="350">
        <f>IF(O$34=0,0,O$34/FBT!O$5*1000)</f>
        <v>54.546510313900548</v>
      </c>
      <c r="P121" s="350">
        <f>IF(P$34=0,0,P$34/FBT!P$5*1000)</f>
        <v>50.833590012257609</v>
      </c>
      <c r="Q121" s="350">
        <f>IF(Q$34=0,0,Q$34/FBT!Q$5*1000)</f>
        <v>50.196909242170925</v>
      </c>
      <c r="R121" s="350">
        <f>IF(R$34=0,0,R$34/FBT!R$5*1000)</f>
        <v>52.008759547269875</v>
      </c>
      <c r="S121" s="350">
        <f>IF(S$34=0,0,S$34/FBT!S$5*1000)</f>
        <v>48.18529275844201</v>
      </c>
      <c r="T121" s="350">
        <f>IF(T$34=0,0,T$34/FBT!T$5*1000)</f>
        <v>50.410026115035002</v>
      </c>
      <c r="U121" s="350">
        <f>IF(U$34=0,0,U$34/FBT!U$5*1000)</f>
        <v>52.932208066896393</v>
      </c>
      <c r="V121" s="350">
        <f>IF(V$34=0,0,V$34/FBT!V$5*1000)</f>
        <v>54.499650705123962</v>
      </c>
      <c r="W121" s="350">
        <f>IF(W$34=0,0,W$34/FBT!W$5*1000)</f>
        <v>54.132578583608876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12.7789615626786</v>
      </c>
      <c r="C122" s="350">
        <f>IF(C$45=0,0,C$45/FBT!C$5*1000)</f>
        <v>12.798832209621461</v>
      </c>
      <c r="D122" s="350">
        <f>IF(D$45=0,0,D$45/FBT!D$5*1000)</f>
        <v>13.010180963290324</v>
      </c>
      <c r="E122" s="350">
        <f>IF(E$45=0,0,E$45/FBT!E$5*1000)</f>
        <v>12.527082353026351</v>
      </c>
      <c r="F122" s="350">
        <f>IF(F$45=0,0,F$45/FBT!F$5*1000)</f>
        <v>12.535314509834896</v>
      </c>
      <c r="G122" s="350">
        <f>IF(G$45=0,0,G$45/FBT!G$5*1000)</f>
        <v>12.118360667722913</v>
      </c>
      <c r="H122" s="350">
        <f>IF(H$45=0,0,H$45/FBT!H$5*1000)</f>
        <v>11.569914852902322</v>
      </c>
      <c r="I122" s="350">
        <f>IF(I$45=0,0,I$45/FBT!I$5*1000)</f>
        <v>11.448507947067865</v>
      </c>
      <c r="J122" s="350">
        <f>IF(J$45=0,0,J$45/FBT!J$5*1000)</f>
        <v>11.232673236677043</v>
      </c>
      <c r="K122" s="350">
        <f>IF(K$45=0,0,K$45/FBT!K$5*1000)</f>
        <v>10.982026572731526</v>
      </c>
      <c r="L122" s="350">
        <f>IF(L$45=0,0,L$45/FBT!L$5*1000)</f>
        <v>11.236587103664453</v>
      </c>
      <c r="M122" s="350">
        <f>IF(M$45=0,0,M$45/FBT!M$5*1000)</f>
        <v>11.021166690951313</v>
      </c>
      <c r="N122" s="350">
        <f>IF(N$45=0,0,N$45/FBT!N$5*1000)</f>
        <v>10.530858491444649</v>
      </c>
      <c r="O122" s="350">
        <f>IF(O$45=0,0,O$45/FBT!O$5*1000)</f>
        <v>10.82289929198112</v>
      </c>
      <c r="P122" s="350">
        <f>IF(P$45=0,0,P$45/FBT!P$5*1000)</f>
        <v>10.386323771196063</v>
      </c>
      <c r="Q122" s="350">
        <f>IF(Q$45=0,0,Q$45/FBT!Q$5*1000)</f>
        <v>10.221719540029202</v>
      </c>
      <c r="R122" s="350">
        <f>IF(R$45=0,0,R$45/FBT!R$5*1000)</f>
        <v>10.4798256069184</v>
      </c>
      <c r="S122" s="350">
        <f>IF(S$45=0,0,S$45/FBT!S$5*1000)</f>
        <v>10.085339430385131</v>
      </c>
      <c r="T122" s="350">
        <f>IF(T$45=0,0,T$45/FBT!T$5*1000)</f>
        <v>10.383419375423536</v>
      </c>
      <c r="U122" s="350">
        <f>IF(U$45=0,0,U$45/FBT!U$5*1000)</f>
        <v>10.494634206319848</v>
      </c>
      <c r="V122" s="350">
        <f>IF(V$45=0,0,V$45/FBT!V$5*1000)</f>
        <v>10.722167451421853</v>
      </c>
      <c r="W122" s="350">
        <f>IF(W$45=0,0,W$45/FBT!W$5*1000)</f>
        <v>11.087183178762865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10.4563637923944</v>
      </c>
      <c r="C123" s="350">
        <f>IF(C$66=0,0,C$66/FBT!C$5*1000)</f>
        <v>10.62251554730897</v>
      </c>
      <c r="D123" s="350">
        <f>IF(D$66=0,0,D$66/FBT!D$5*1000)</f>
        <v>10.818853229757996</v>
      </c>
      <c r="E123" s="350">
        <f>IF(E$66=0,0,E$66/FBT!E$5*1000)</f>
        <v>12.366031733682593</v>
      </c>
      <c r="F123" s="350">
        <f>IF(F$66=0,0,F$66/FBT!F$5*1000)</f>
        <v>11.480324722516194</v>
      </c>
      <c r="G123" s="350">
        <f>IF(G$66=0,0,G$66/FBT!G$5*1000)</f>
        <v>11.001853045706778</v>
      </c>
      <c r="H123" s="350">
        <f>IF(H$66=0,0,H$66/FBT!H$5*1000)</f>
        <v>10.781752360298274</v>
      </c>
      <c r="I123" s="350">
        <f>IF(I$66=0,0,I$66/FBT!I$5*1000)</f>
        <v>10.90191147174793</v>
      </c>
      <c r="J123" s="350">
        <f>IF(J$66=0,0,J$66/FBT!J$5*1000)</f>
        <v>11.237485142201136</v>
      </c>
      <c r="K123" s="350">
        <f>IF(K$66=0,0,K$66/FBT!K$5*1000)</f>
        <v>10.420082145299762</v>
      </c>
      <c r="L123" s="350">
        <f>IF(L$66=0,0,L$66/FBT!L$5*1000)</f>
        <v>10.776749320844813</v>
      </c>
      <c r="M123" s="350">
        <f>IF(M$66=0,0,M$66/FBT!M$5*1000)</f>
        <v>11.081472575887792</v>
      </c>
      <c r="N123" s="350">
        <f>IF(N$66=0,0,N$66/FBT!N$5*1000)</f>
        <v>12.311907435696405</v>
      </c>
      <c r="O123" s="350">
        <f>IF(O$66=0,0,O$66/FBT!O$5*1000)</f>
        <v>11.252916277420324</v>
      </c>
      <c r="P123" s="350">
        <f>IF(P$66=0,0,P$66/FBT!P$5*1000)</f>
        <v>11.646721775504549</v>
      </c>
      <c r="Q123" s="350">
        <f>IF(Q$66=0,0,Q$66/FBT!Q$5*1000)</f>
        <v>11.39812844595947</v>
      </c>
      <c r="R123" s="350">
        <f>IF(R$66=0,0,R$66/FBT!R$5*1000)</f>
        <v>11.353118079380053</v>
      </c>
      <c r="S123" s="350">
        <f>IF(S$66=0,0,S$66/FBT!S$5*1000)</f>
        <v>12.054303500767672</v>
      </c>
      <c r="T123" s="350">
        <f>IF(T$66=0,0,T$66/FBT!T$5*1000)</f>
        <v>11.906067976753667</v>
      </c>
      <c r="U123" s="350">
        <f>IF(U$66=0,0,U$66/FBT!U$5*1000)</f>
        <v>10.942851672636854</v>
      </c>
      <c r="V123" s="350">
        <f>IF(V$66=0,0,V$66/FBT!V$5*1000)</f>
        <v>10.930449638302512</v>
      </c>
      <c r="W123" s="350">
        <f>IF(W$66=0,0,W$66/FBT!W$5*1000)</f>
        <v>12.525216340049461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9.8672215462343882</v>
      </c>
      <c r="C124" s="335">
        <f>IF(C$80=0,0,C$80/FBT!C$5*1000)</f>
        <v>10.10201995347874</v>
      </c>
      <c r="D124" s="335">
        <f>IF(D$80=0,0,D$80/FBT!D$5*1000)</f>
        <v>10.316360096500869</v>
      </c>
      <c r="E124" s="335">
        <f>IF(E$80=0,0,E$80/FBT!E$5*1000)</f>
        <v>12.776208121010889</v>
      </c>
      <c r="F124" s="335">
        <f>IF(F$80=0,0,F$80/FBT!F$5*1000)</f>
        <v>11.499538269920048</v>
      </c>
      <c r="G124" s="335">
        <f>IF(G$80=0,0,G$80/FBT!G$5*1000)</f>
        <v>10.954846874520747</v>
      </c>
      <c r="H124" s="335">
        <f>IF(H$80=0,0,H$80/FBT!H$5*1000)</f>
        <v>10.866274503904654</v>
      </c>
      <c r="I124" s="335">
        <f>IF(I$80=0,0,I$80/FBT!I$5*1000)</f>
        <v>11.095948014660369</v>
      </c>
      <c r="J124" s="335">
        <f>IF(J$80=0,0,J$80/FBT!J$5*1000)</f>
        <v>11.689731401880818</v>
      </c>
      <c r="K124" s="335">
        <f>IF(K$80=0,0,K$80/FBT!K$5*1000)</f>
        <v>10.577583304396688</v>
      </c>
      <c r="L124" s="335">
        <f>IF(L$80=0,0,L$80/FBT!L$5*1000)</f>
        <v>10.995293840618849</v>
      </c>
      <c r="M124" s="335">
        <f>IF(M$80=0,0,M$80/FBT!M$5*1000)</f>
        <v>11.536439594418248</v>
      </c>
      <c r="N124" s="335">
        <f>IF(N$80=0,0,N$80/FBT!N$5*1000)</f>
        <v>13.582909530982928</v>
      </c>
      <c r="O124" s="335">
        <f>IF(O$80=0,0,O$80/FBT!O$5*1000)</f>
        <v>11.876835956635045</v>
      </c>
      <c r="P124" s="335">
        <f>IF(P$80=0,0,P$80/FBT!P$5*1000)</f>
        <v>12.662165158448577</v>
      </c>
      <c r="Q124" s="335">
        <f>IF(Q$80=0,0,Q$80/FBT!Q$5*1000)</f>
        <v>12.368320157265941</v>
      </c>
      <c r="R124" s="335">
        <f>IF(R$80=0,0,R$80/FBT!R$5*1000)</f>
        <v>12.183979128648524</v>
      </c>
      <c r="S124" s="335">
        <f>IF(S$80=0,0,S$80/FBT!S$5*1000)</f>
        <v>13.392348317299611</v>
      </c>
      <c r="T124" s="335">
        <f>IF(T$80=0,0,T$80/FBT!T$5*1000)</f>
        <v>13.031573071650428</v>
      </c>
      <c r="U124" s="335">
        <f>IF(U$80=0,0,U$80/FBT!U$5*1000)</f>
        <v>11.567579282133007</v>
      </c>
      <c r="V124" s="335">
        <f>IF(V$80=0,0,V$80/FBT!V$5*1000)</f>
        <v>11.438525324642761</v>
      </c>
      <c r="W124" s="335">
        <f>IF(W$80=0,0,W$80/FBT!W$5*1000)</f>
        <v>13.644758883071646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EE: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39.98462812053458</v>
      </c>
      <c r="C5" s="225">
        <v>42.131373579930887</v>
      </c>
      <c r="D5" s="225">
        <v>42.432366613127812</v>
      </c>
      <c r="E5" s="225">
        <v>33.637248157716243</v>
      </c>
      <c r="F5" s="225">
        <v>37.905139973392828</v>
      </c>
      <c r="G5" s="225">
        <v>39.348600040149691</v>
      </c>
      <c r="H5" s="225">
        <v>36.737252553092183</v>
      </c>
      <c r="I5" s="225">
        <v>38.24655728742438</v>
      </c>
      <c r="J5" s="225">
        <v>35.171475970403208</v>
      </c>
      <c r="K5" s="225">
        <v>30.636147409557751</v>
      </c>
      <c r="L5" s="225">
        <v>33.607338408173192</v>
      </c>
      <c r="M5" s="225">
        <v>30.09512774859898</v>
      </c>
      <c r="N5" s="225">
        <v>30.154190465348769</v>
      </c>
      <c r="O5" s="225">
        <v>31.38517216571573</v>
      </c>
      <c r="P5" s="225">
        <v>31.376608428445319</v>
      </c>
      <c r="Q5" s="225">
        <v>31.81273590217565</v>
      </c>
      <c r="R5" s="225">
        <v>33.022918124438633</v>
      </c>
      <c r="S5" s="225">
        <v>28.615037812208911</v>
      </c>
      <c r="T5" s="225">
        <v>28.34249085794379</v>
      </c>
      <c r="U5" s="225">
        <v>32.131642777287418</v>
      </c>
      <c r="V5" s="225">
        <v>34.738275889625733</v>
      </c>
      <c r="W5" s="225">
        <v>33.044695354883473</v>
      </c>
      <c r="DA5" s="89" t="s">
        <v>2230</v>
      </c>
    </row>
    <row r="6" spans="1:105" ht="12" customHeight="1" x14ac:dyDescent="0.25">
      <c r="A6" s="55" t="s">
        <v>92</v>
      </c>
      <c r="B6" s="261">
        <v>0.54057422327891846</v>
      </c>
      <c r="C6" s="261">
        <v>0.57754075492453671</v>
      </c>
      <c r="D6" s="261">
        <v>0.5839826981416022</v>
      </c>
      <c r="E6" s="261">
        <v>0.54629844277399064</v>
      </c>
      <c r="F6" s="261">
        <v>0.57757775422996516</v>
      </c>
      <c r="G6" s="261">
        <v>0.58823396477423551</v>
      </c>
      <c r="H6" s="261">
        <v>0.56171522263919349</v>
      </c>
      <c r="I6" s="261">
        <v>0.59740518912228913</v>
      </c>
      <c r="J6" s="261">
        <v>0.57690832199677178</v>
      </c>
      <c r="K6" s="261">
        <v>0.47498748266022461</v>
      </c>
      <c r="L6" s="261">
        <v>0.52900619462431009</v>
      </c>
      <c r="M6" s="261">
        <v>0.49321107071231662</v>
      </c>
      <c r="N6" s="261">
        <v>0.56871814983045388</v>
      </c>
      <c r="O6" s="261">
        <v>0.5340470865866298</v>
      </c>
      <c r="P6" s="261">
        <v>0.57240709048044081</v>
      </c>
      <c r="Q6" s="261">
        <v>0.5774788094826242</v>
      </c>
      <c r="R6" s="261">
        <v>0.58319417295213183</v>
      </c>
      <c r="S6" s="261">
        <v>0.54265168840763189</v>
      </c>
      <c r="T6" s="261">
        <v>0.51899503934872193</v>
      </c>
      <c r="U6" s="261">
        <v>0.54858329335616873</v>
      </c>
      <c r="V6" s="261">
        <v>0.57804084991764393</v>
      </c>
      <c r="W6" s="261">
        <v>0.60318493095355363</v>
      </c>
      <c r="DA6" s="67" t="s">
        <v>2231</v>
      </c>
    </row>
    <row r="7" spans="1:105" ht="12" customHeight="1" x14ac:dyDescent="0.25">
      <c r="A7" s="202" t="s">
        <v>93</v>
      </c>
      <c r="B7" s="226">
        <v>0.16344210283174959</v>
      </c>
      <c r="C7" s="226">
        <v>0.17461889855446919</v>
      </c>
      <c r="D7" s="226">
        <v>0.17656661396593201</v>
      </c>
      <c r="E7" s="226">
        <v>0.16517281515774659</v>
      </c>
      <c r="F7" s="226">
        <v>0.17463008525931401</v>
      </c>
      <c r="G7" s="226">
        <v>0.17785198039336059</v>
      </c>
      <c r="H7" s="226">
        <v>0.16983406390316241</v>
      </c>
      <c r="I7" s="226">
        <v>0.1806248913618036</v>
      </c>
      <c r="J7" s="226">
        <v>0.1744276830596071</v>
      </c>
      <c r="K7" s="226">
        <v>0.14361201411686669</v>
      </c>
      <c r="L7" s="226">
        <v>0.15994452035832191</v>
      </c>
      <c r="M7" s="226">
        <v>0.14912189865095901</v>
      </c>
      <c r="N7" s="226">
        <v>0.17195139228625589</v>
      </c>
      <c r="O7" s="226">
        <v>0.16146862925399169</v>
      </c>
      <c r="P7" s="226">
        <v>0.1730667399870735</v>
      </c>
      <c r="Q7" s="226">
        <v>0.1746001694089587</v>
      </c>
      <c r="R7" s="226">
        <v>0.17632820412403999</v>
      </c>
      <c r="S7" s="226">
        <v>0.16407022243970459</v>
      </c>
      <c r="T7" s="226">
        <v>0.15691765707192171</v>
      </c>
      <c r="U7" s="226">
        <v>0.1658636375605286</v>
      </c>
      <c r="V7" s="226">
        <v>0.17477010180051611</v>
      </c>
      <c r="W7" s="226">
        <v>0.18237239081339901</v>
      </c>
      <c r="DA7" s="174" t="s">
        <v>2232</v>
      </c>
    </row>
    <row r="8" spans="1:105" ht="12" customHeight="1" x14ac:dyDescent="0.25">
      <c r="A8" s="202" t="s">
        <v>94</v>
      </c>
      <c r="B8" s="226">
        <v>2.041564683683498</v>
      </c>
      <c r="C8" s="226">
        <v>2.1811746803055949</v>
      </c>
      <c r="D8" s="226">
        <v>2.2055037052570299</v>
      </c>
      <c r="E8" s="226">
        <v>2.0631831106441969</v>
      </c>
      <c r="F8" s="226">
        <v>2.1813144140776299</v>
      </c>
      <c r="G8" s="226">
        <v>2.22155929104775</v>
      </c>
      <c r="H8" s="226">
        <v>2.121407036154388</v>
      </c>
      <c r="I8" s="226">
        <v>2.256195881045612</v>
      </c>
      <c r="J8" s="226">
        <v>2.1787861965886108</v>
      </c>
      <c r="K8" s="226">
        <v>1.793865907828351</v>
      </c>
      <c r="L8" s="226">
        <v>1.99787618034008</v>
      </c>
      <c r="M8" s="226">
        <v>1.8626901916639329</v>
      </c>
      <c r="N8" s="226">
        <v>2.1478547064657181</v>
      </c>
      <c r="O8" s="226">
        <v>2.0169139119990409</v>
      </c>
      <c r="P8" s="226">
        <v>2.161786578587805</v>
      </c>
      <c r="Q8" s="226">
        <v>2.180940733474471</v>
      </c>
      <c r="R8" s="226">
        <v>2.2025257142435981</v>
      </c>
      <c r="S8" s="226">
        <v>2.0494105617437568</v>
      </c>
      <c r="T8" s="226">
        <v>1.9600674573685311</v>
      </c>
      <c r="U8" s="226">
        <v>2.0718122129121062</v>
      </c>
      <c r="V8" s="226">
        <v>2.1830633687269971</v>
      </c>
      <c r="W8" s="226">
        <v>2.2780239969552931</v>
      </c>
      <c r="DA8" s="174" t="s">
        <v>2233</v>
      </c>
    </row>
    <row r="9" spans="1:105" ht="12" customHeight="1" x14ac:dyDescent="0.25">
      <c r="A9" s="202" t="s">
        <v>95</v>
      </c>
      <c r="B9" s="226">
        <v>1.0820882469026549</v>
      </c>
      <c r="C9" s="226">
        <v>1.1560855773337051</v>
      </c>
      <c r="D9" s="226">
        <v>1.168980663229809</v>
      </c>
      <c r="E9" s="226">
        <v>1.0935466375760721</v>
      </c>
      <c r="F9" s="226">
        <v>1.15615964026868</v>
      </c>
      <c r="G9" s="226">
        <v>1.177490587416941</v>
      </c>
      <c r="H9" s="226">
        <v>1.124406999722148</v>
      </c>
      <c r="I9" s="226">
        <v>1.195848980491145</v>
      </c>
      <c r="J9" s="226">
        <v>1.1548196119794241</v>
      </c>
      <c r="K9" s="226">
        <v>0.9508007416537726</v>
      </c>
      <c r="L9" s="226">
        <v>1.0589320783175939</v>
      </c>
      <c r="M9" s="226">
        <v>0.98727959987226699</v>
      </c>
      <c r="N9" s="226">
        <v>1.138425028849793</v>
      </c>
      <c r="O9" s="226">
        <v>1.069022625945349</v>
      </c>
      <c r="P9" s="226">
        <v>1.1458093234553699</v>
      </c>
      <c r="Q9" s="226">
        <v>1.155961578756348</v>
      </c>
      <c r="R9" s="226">
        <v>1.1674022419822381</v>
      </c>
      <c r="S9" s="226">
        <v>1.086246788879546</v>
      </c>
      <c r="T9" s="226">
        <v>1.03889236314967</v>
      </c>
      <c r="U9" s="226">
        <v>1.0981203110041291</v>
      </c>
      <c r="V9" s="226">
        <v>1.15708663674622</v>
      </c>
      <c r="W9" s="226">
        <v>1.207418512363766</v>
      </c>
      <c r="DA9" s="174" t="s">
        <v>2234</v>
      </c>
    </row>
    <row r="10" spans="1:105" ht="12" customHeight="1" x14ac:dyDescent="0.25">
      <c r="A10" s="56" t="s">
        <v>96</v>
      </c>
      <c r="B10" s="262">
        <v>1.18901603888295</v>
      </c>
      <c r="C10" s="262">
        <v>1.25807241833204</v>
      </c>
      <c r="D10" s="262">
        <v>1.27216311295712</v>
      </c>
      <c r="E10" s="262">
        <v>1.03843303433484</v>
      </c>
      <c r="F10" s="262">
        <v>1.1728225910006169</v>
      </c>
      <c r="G10" s="262">
        <v>1.193842882793674</v>
      </c>
      <c r="H10" s="262">
        <v>1.125289465106867</v>
      </c>
      <c r="I10" s="262">
        <v>1.1725635302676769</v>
      </c>
      <c r="J10" s="262">
        <v>1.1116663135400311</v>
      </c>
      <c r="K10" s="262">
        <v>0.93092837261144767</v>
      </c>
      <c r="L10" s="262">
        <v>1.034295235593385</v>
      </c>
      <c r="M10" s="262">
        <v>0.95482435679507205</v>
      </c>
      <c r="N10" s="262">
        <v>1.0740356439952381</v>
      </c>
      <c r="O10" s="262">
        <v>1.0019361756589871</v>
      </c>
      <c r="P10" s="262">
        <v>1.0662935190987279</v>
      </c>
      <c r="Q10" s="262">
        <v>1.084916464120899</v>
      </c>
      <c r="R10" s="262">
        <v>1.0919606245680189</v>
      </c>
      <c r="S10" s="262">
        <v>1.002167294521723</v>
      </c>
      <c r="T10" s="262">
        <v>0.94489060488335697</v>
      </c>
      <c r="U10" s="262">
        <v>1.038577725295035</v>
      </c>
      <c r="V10" s="262">
        <v>1.0967480145773489</v>
      </c>
      <c r="W10" s="262">
        <v>1.117015813818214</v>
      </c>
      <c r="DA10" s="68" t="s">
        <v>2235</v>
      </c>
    </row>
    <row r="11" spans="1:105" ht="12" customHeight="1" x14ac:dyDescent="0.25">
      <c r="A11" s="37" t="s">
        <v>160</v>
      </c>
      <c r="B11" s="228">
        <v>0.1831753463040621</v>
      </c>
      <c r="C11" s="228">
        <v>0.14234443289261739</v>
      </c>
      <c r="D11" s="228">
        <v>0.1089624211560061</v>
      </c>
      <c r="E11" s="228">
        <v>0.1138350002103419</v>
      </c>
      <c r="F11" s="228">
        <v>0.10528581448685199</v>
      </c>
      <c r="G11" s="228">
        <v>0.100272998450002</v>
      </c>
      <c r="H11" s="228">
        <v>6.3292543767781748E-2</v>
      </c>
      <c r="I11" s="228">
        <v>0.10180483144808231</v>
      </c>
      <c r="J11" s="228">
        <v>7.9512321619830642E-2</v>
      </c>
      <c r="K11" s="228">
        <v>7.0804239259604246E-2</v>
      </c>
      <c r="L11" s="228">
        <v>7.0801451966940945E-2</v>
      </c>
      <c r="M11" s="228">
        <v>0</v>
      </c>
      <c r="N11" s="228">
        <v>9.0925968413865001E-3</v>
      </c>
      <c r="O11" s="228">
        <v>5.743953833475926E-2</v>
      </c>
      <c r="P11" s="228">
        <v>4.9208122751707349E-2</v>
      </c>
      <c r="Q11" s="228">
        <v>4.062471385168611E-2</v>
      </c>
      <c r="R11" s="228">
        <v>5.3654106130935103E-2</v>
      </c>
      <c r="S11" s="228">
        <v>1.499621494461815E-2</v>
      </c>
      <c r="T11" s="228">
        <v>1.7438797788442019E-2</v>
      </c>
      <c r="U11" s="228">
        <v>4.5928591278412763E-2</v>
      </c>
      <c r="V11" s="228">
        <v>2.8858294609362092E-2</v>
      </c>
      <c r="W11" s="228">
        <v>2.8390674803042731E-2</v>
      </c>
      <c r="DA11" s="69" t="s">
        <v>2236</v>
      </c>
    </row>
    <row r="12" spans="1:105" ht="12" customHeight="1" x14ac:dyDescent="0.25">
      <c r="A12" s="37" t="s">
        <v>162</v>
      </c>
      <c r="B12" s="228">
        <v>0.5556101689067463</v>
      </c>
      <c r="C12" s="228">
        <v>0.6060218633628448</v>
      </c>
      <c r="D12" s="228">
        <v>0.59751096631862466</v>
      </c>
      <c r="E12" s="228">
        <v>0.33809817085138077</v>
      </c>
      <c r="F12" s="228">
        <v>0.4070936541585819</v>
      </c>
      <c r="G12" s="228">
        <v>0.47939397632793501</v>
      </c>
      <c r="H12" s="228">
        <v>0.44439082375765487</v>
      </c>
      <c r="I12" s="228">
        <v>0.41551700024263499</v>
      </c>
      <c r="J12" s="228">
        <v>0.33321046165731028</v>
      </c>
      <c r="K12" s="228">
        <v>0.36535386795357178</v>
      </c>
      <c r="L12" s="228">
        <v>0.390257695586821</v>
      </c>
      <c r="M12" s="228">
        <v>0.35885547046012062</v>
      </c>
      <c r="N12" s="228">
        <v>0.21207779428341589</v>
      </c>
      <c r="O12" s="228">
        <v>0.30800695531355388</v>
      </c>
      <c r="P12" s="228">
        <v>0.22878622061464449</v>
      </c>
      <c r="Q12" s="228">
        <v>0.23735631903256979</v>
      </c>
      <c r="R12" s="228">
        <v>0.27261239999500492</v>
      </c>
      <c r="S12" s="228">
        <v>0.195954827723131</v>
      </c>
      <c r="T12" s="228">
        <v>0.24177762570616751</v>
      </c>
      <c r="U12" s="228">
        <v>0.30896568779021288</v>
      </c>
      <c r="V12" s="228">
        <v>0.39911332222579199</v>
      </c>
      <c r="W12" s="228">
        <v>0.26866318144323781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2239</v>
      </c>
    </row>
    <row r="15" spans="1:105" ht="12" customHeight="1" x14ac:dyDescent="0.25">
      <c r="A15" s="37" t="s">
        <v>38</v>
      </c>
      <c r="B15" s="228">
        <v>0.45023052367214139</v>
      </c>
      <c r="C15" s="228">
        <v>0.50970612207657728</v>
      </c>
      <c r="D15" s="228">
        <v>0.56568972548248941</v>
      </c>
      <c r="E15" s="228">
        <v>0.58649986327311754</v>
      </c>
      <c r="F15" s="228">
        <v>0.66044312235518332</v>
      </c>
      <c r="G15" s="228">
        <v>0.6141759080157374</v>
      </c>
      <c r="H15" s="228">
        <v>0.61760609758142992</v>
      </c>
      <c r="I15" s="228">
        <v>0.65524169857695991</v>
      </c>
      <c r="J15" s="228">
        <v>0.6989435302628898</v>
      </c>
      <c r="K15" s="228">
        <v>0.49477026539827162</v>
      </c>
      <c r="L15" s="228">
        <v>0.57323608803962345</v>
      </c>
      <c r="M15" s="228">
        <v>0.59596888633495149</v>
      </c>
      <c r="N15" s="228">
        <v>0.85286525287043546</v>
      </c>
      <c r="O15" s="228">
        <v>0.63648968201067346</v>
      </c>
      <c r="P15" s="228">
        <v>0.78829917573237662</v>
      </c>
      <c r="Q15" s="228">
        <v>0.80693543123664302</v>
      </c>
      <c r="R15" s="228">
        <v>0.76569411844207902</v>
      </c>
      <c r="S15" s="228">
        <v>0.79121625185397371</v>
      </c>
      <c r="T15" s="228">
        <v>0.68567418138874747</v>
      </c>
      <c r="U15" s="228">
        <v>0.68368344622640886</v>
      </c>
      <c r="V15" s="228">
        <v>0.66877639774219466</v>
      </c>
      <c r="W15" s="228">
        <v>0.8199619575719338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2.7923136224899694</v>
      </c>
      <c r="C16" s="263">
        <f t="shared" si="0"/>
        <v>2.9414396078352296</v>
      </c>
      <c r="D16" s="263">
        <f t="shared" si="0"/>
        <v>2.9523817029927213</v>
      </c>
      <c r="E16" s="263">
        <f t="shared" si="0"/>
        <v>2.4750586623723065</v>
      </c>
      <c r="F16" s="263">
        <f t="shared" si="0"/>
        <v>2.6952224011940706</v>
      </c>
      <c r="G16" s="263">
        <f t="shared" si="0"/>
        <v>2.7861980932782657</v>
      </c>
      <c r="H16" s="263">
        <f t="shared" si="0"/>
        <v>2.6282178274420747</v>
      </c>
      <c r="I16" s="263">
        <f t="shared" si="0"/>
        <v>2.7677093900342937</v>
      </c>
      <c r="J16" s="263">
        <f t="shared" si="0"/>
        <v>2.6121237141779488</v>
      </c>
      <c r="K16" s="263">
        <f t="shared" si="0"/>
        <v>2.2086794009976543</v>
      </c>
      <c r="L16" s="263">
        <f t="shared" si="0"/>
        <v>2.4336053109393312</v>
      </c>
      <c r="M16" s="263">
        <f t="shared" si="0"/>
        <v>2.2385984328658401</v>
      </c>
      <c r="N16" s="263">
        <f t="shared" si="0"/>
        <v>2.5021777341798037</v>
      </c>
      <c r="O16" s="263">
        <f t="shared" si="0"/>
        <v>2.3768581862009941</v>
      </c>
      <c r="P16" s="263">
        <f t="shared" si="0"/>
        <v>2.514954207573818</v>
      </c>
      <c r="Q16" s="263">
        <f t="shared" si="0"/>
        <v>2.5441143202298697</v>
      </c>
      <c r="R16" s="263">
        <f t="shared" si="0"/>
        <v>2.5733275826423649</v>
      </c>
      <c r="S16" s="263">
        <f t="shared" si="0"/>
        <v>2.4230192144591229</v>
      </c>
      <c r="T16" s="263">
        <f t="shared" si="0"/>
        <v>2.3013176712436603</v>
      </c>
      <c r="U16" s="263">
        <f t="shared" si="0"/>
        <v>2.4485363766471879</v>
      </c>
      <c r="V16" s="263">
        <f t="shared" si="0"/>
        <v>2.6025719176602387</v>
      </c>
      <c r="W16" s="263">
        <f t="shared" si="0"/>
        <v>2.6624656641147628</v>
      </c>
      <c r="DA16" s="70"/>
    </row>
    <row r="17" spans="1:105" ht="12" customHeight="1" x14ac:dyDescent="0.25">
      <c r="A17" s="60" t="s">
        <v>2150</v>
      </c>
      <c r="B17" s="331">
        <v>2.0033118602097391</v>
      </c>
      <c r="C17" s="331">
        <v>2.0572707291908432</v>
      </c>
      <c r="D17" s="331">
        <v>2.0246889413008948</v>
      </c>
      <c r="E17" s="331">
        <v>1.1445715010221851</v>
      </c>
      <c r="F17" s="331">
        <v>1.47659055811148</v>
      </c>
      <c r="G17" s="331">
        <v>1.5671152985333621</v>
      </c>
      <c r="H17" s="331">
        <v>1.363531014613889</v>
      </c>
      <c r="I17" s="331">
        <v>1.3506084071712541</v>
      </c>
      <c r="J17" s="331">
        <v>1.093506324066243</v>
      </c>
      <c r="K17" s="331">
        <v>1.1153275716131741</v>
      </c>
      <c r="L17" s="331">
        <v>1.20449246195763</v>
      </c>
      <c r="M17" s="331">
        <v>0.94040809289127369</v>
      </c>
      <c r="N17" s="331">
        <v>0.60195084816892641</v>
      </c>
      <c r="O17" s="331">
        <v>0.9348039208083242</v>
      </c>
      <c r="P17" s="331">
        <v>0.72853515712463957</v>
      </c>
      <c r="Q17" s="331">
        <v>0.74127598794113436</v>
      </c>
      <c r="R17" s="331">
        <v>0.85992753005987854</v>
      </c>
      <c r="S17" s="331">
        <v>0.5167209692837802</v>
      </c>
      <c r="T17" s="331">
        <v>0.61760246902395988</v>
      </c>
      <c r="U17" s="331">
        <v>0.93116020423273249</v>
      </c>
      <c r="V17" s="331">
        <v>1.0901035364785909</v>
      </c>
      <c r="W17" s="331">
        <v>0.75317987341608261</v>
      </c>
      <c r="DA17" s="72" t="s">
        <v>2241</v>
      </c>
    </row>
    <row r="18" spans="1:105" ht="12" customHeight="1" x14ac:dyDescent="0.25">
      <c r="A18" s="59" t="s">
        <v>30</v>
      </c>
      <c r="B18" s="232">
        <v>3.1741510605190038E-2</v>
      </c>
      <c r="C18" s="232">
        <v>4.5795547550476337E-2</v>
      </c>
      <c r="D18" s="232">
        <v>3.3578230681218048E-2</v>
      </c>
      <c r="E18" s="232">
        <v>3.1643284256480581E-2</v>
      </c>
      <c r="F18" s="232">
        <v>6.3143948594585591E-3</v>
      </c>
      <c r="G18" s="232">
        <v>6.5424257789979106E-3</v>
      </c>
      <c r="H18" s="232">
        <v>0</v>
      </c>
      <c r="I18" s="232">
        <v>0</v>
      </c>
      <c r="J18" s="232">
        <v>0</v>
      </c>
      <c r="K18" s="232">
        <v>0</v>
      </c>
      <c r="L18" s="232">
        <v>1.759776482167464E-2</v>
      </c>
      <c r="M18" s="232">
        <v>1.659939208602856E-2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2242</v>
      </c>
    </row>
    <row r="19" spans="1:105" ht="12" customHeight="1" x14ac:dyDescent="0.25">
      <c r="A19" s="59" t="s">
        <v>33</v>
      </c>
      <c r="B19" s="232">
        <v>0</v>
      </c>
      <c r="C19" s="232">
        <v>3.9107961142724558E-2</v>
      </c>
      <c r="D19" s="232">
        <v>3.9836227608304839E-2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2.719584809591144E-2</v>
      </c>
      <c r="S19" s="232">
        <v>2.216641422548676E-2</v>
      </c>
      <c r="T19" s="232">
        <v>0</v>
      </c>
      <c r="U19" s="232">
        <v>2.9580195708603998E-2</v>
      </c>
      <c r="V19" s="232">
        <v>1.443453937587365E-2</v>
      </c>
      <c r="W19" s="232">
        <v>9.2403188592665286E-3</v>
      </c>
      <c r="DA19" s="71" t="s">
        <v>2243</v>
      </c>
    </row>
    <row r="20" spans="1:105" ht="12" customHeight="1" x14ac:dyDescent="0.25">
      <c r="A20" s="59" t="s">
        <v>160</v>
      </c>
      <c r="B20" s="232">
        <v>0.3044817001026901</v>
      </c>
      <c r="C20" s="232">
        <v>0.23512957691747779</v>
      </c>
      <c r="D20" s="232">
        <v>0.17065210394311289</v>
      </c>
      <c r="E20" s="232">
        <v>0.2532057427638269</v>
      </c>
      <c r="F20" s="232">
        <v>0.18905147199200781</v>
      </c>
      <c r="G20" s="232">
        <v>0.19348704980415971</v>
      </c>
      <c r="H20" s="232">
        <v>0.12657383425862151</v>
      </c>
      <c r="I20" s="232">
        <v>0.2156037136758831</v>
      </c>
      <c r="J20" s="232">
        <v>0.17001122207604191</v>
      </c>
      <c r="K20" s="232">
        <v>0.15298151557772471</v>
      </c>
      <c r="L20" s="232">
        <v>0.1485020867105703</v>
      </c>
      <c r="M20" s="232">
        <v>0</v>
      </c>
      <c r="N20" s="232">
        <v>2.0126790366218939E-2</v>
      </c>
      <c r="O20" s="232">
        <v>0.12821208344329649</v>
      </c>
      <c r="P20" s="232">
        <v>0.11051290480166009</v>
      </c>
      <c r="Q20" s="232">
        <v>8.9949262038759137E-2</v>
      </c>
      <c r="R20" s="232">
        <v>0.11870540613145331</v>
      </c>
      <c r="S20" s="232">
        <v>3.5956979349601903E-2</v>
      </c>
      <c r="T20" s="232">
        <v>4.2498404647984267E-2</v>
      </c>
      <c r="U20" s="232">
        <v>0.1005312345391412</v>
      </c>
      <c r="V20" s="232">
        <v>6.4208862226183799E-2</v>
      </c>
      <c r="W20" s="232">
        <v>6.5549075230637618E-2</v>
      </c>
      <c r="DA20" s="71" t="s">
        <v>2244</v>
      </c>
    </row>
    <row r="21" spans="1:105" ht="12" customHeight="1" x14ac:dyDescent="0.25">
      <c r="A21" s="59" t="s">
        <v>70</v>
      </c>
      <c r="B21" s="232">
        <v>0.76564495913708808</v>
      </c>
      <c r="C21" s="232">
        <v>0.76015947147867258</v>
      </c>
      <c r="D21" s="232">
        <v>0.86723495943685136</v>
      </c>
      <c r="E21" s="232">
        <v>0.12569079601485861</v>
      </c>
      <c r="F21" s="232">
        <v>0.56774966262401183</v>
      </c>
      <c r="G21" s="232">
        <v>0.46419608562072079</v>
      </c>
      <c r="H21" s="232">
        <v>0.36953462424672417</v>
      </c>
      <c r="I21" s="232">
        <v>0.27608830803925188</v>
      </c>
      <c r="J21" s="232">
        <v>0.22809295670263149</v>
      </c>
      <c r="K21" s="232">
        <v>0.19185491324670201</v>
      </c>
      <c r="L21" s="232">
        <v>0.23944903114354729</v>
      </c>
      <c r="M21" s="232">
        <v>0.1729748301721146</v>
      </c>
      <c r="N21" s="232">
        <v>0.123623061974877</v>
      </c>
      <c r="O21" s="232">
        <v>0.13554507780559391</v>
      </c>
      <c r="P21" s="232">
        <v>0.11651143603959099</v>
      </c>
      <c r="Q21" s="232">
        <v>0.13836810758182619</v>
      </c>
      <c r="R21" s="232">
        <v>0.12533529336862459</v>
      </c>
      <c r="S21" s="232">
        <v>0</v>
      </c>
      <c r="T21" s="232">
        <v>0</v>
      </c>
      <c r="U21" s="232">
        <v>0.14095994157679881</v>
      </c>
      <c r="V21" s="232">
        <v>0.14470828121948159</v>
      </c>
      <c r="W21" s="232">
        <v>7.2947496461488834E-2</v>
      </c>
      <c r="DA21" s="71" t="s">
        <v>2245</v>
      </c>
    </row>
    <row r="22" spans="1:105" ht="12" customHeight="1" x14ac:dyDescent="0.25">
      <c r="A22" s="59" t="s">
        <v>162</v>
      </c>
      <c r="B22" s="232">
        <v>0.90144369036477101</v>
      </c>
      <c r="C22" s="232">
        <v>0.97707817210149195</v>
      </c>
      <c r="D22" s="232">
        <v>0.91338741963140802</v>
      </c>
      <c r="E22" s="232">
        <v>0.73403167798701918</v>
      </c>
      <c r="F22" s="232">
        <v>0.71347502863600187</v>
      </c>
      <c r="G22" s="232">
        <v>0.90288973732948341</v>
      </c>
      <c r="H22" s="232">
        <v>0.86742255610854346</v>
      </c>
      <c r="I22" s="232">
        <v>0.85891638545611859</v>
      </c>
      <c r="J22" s="232">
        <v>0.69540214528757005</v>
      </c>
      <c r="K22" s="232">
        <v>0.77049114278874753</v>
      </c>
      <c r="L22" s="232">
        <v>0.79894357928183768</v>
      </c>
      <c r="M22" s="232">
        <v>0.75083387063313045</v>
      </c>
      <c r="N22" s="232">
        <v>0.45820099582783053</v>
      </c>
      <c r="O22" s="232">
        <v>0.67104675955943383</v>
      </c>
      <c r="P22" s="232">
        <v>0.50151081628338845</v>
      </c>
      <c r="Q22" s="232">
        <v>0.51295861832054912</v>
      </c>
      <c r="R22" s="232">
        <v>0.58869098246388918</v>
      </c>
      <c r="S22" s="232">
        <v>0.45859757570869147</v>
      </c>
      <c r="T22" s="232">
        <v>0.57510406437597561</v>
      </c>
      <c r="U22" s="232">
        <v>0.6600888324081885</v>
      </c>
      <c r="V22" s="232">
        <v>0.86675185365705243</v>
      </c>
      <c r="W22" s="232">
        <v>0.60544298286468956</v>
      </c>
      <c r="DA22" s="71" t="s">
        <v>2246</v>
      </c>
    </row>
    <row r="23" spans="1:105" ht="12" customHeight="1" x14ac:dyDescent="0.25">
      <c r="A23" s="60" t="s">
        <v>2157</v>
      </c>
      <c r="B23" s="331">
        <v>0.72775569414106378</v>
      </c>
      <c r="C23" s="331">
        <v>0.81873457026264362</v>
      </c>
      <c r="D23" s="331">
        <v>0.86152859295746131</v>
      </c>
      <c r="E23" s="331">
        <v>1.2685925496398021</v>
      </c>
      <c r="F23" s="331">
        <v>1.1531933427473959</v>
      </c>
      <c r="G23" s="331">
        <v>1.1524369652974531</v>
      </c>
      <c r="H23" s="331">
        <v>1.20104550823195</v>
      </c>
      <c r="I23" s="331">
        <v>1.3494160705160509</v>
      </c>
      <c r="J23" s="331">
        <v>1.4532547352208609</v>
      </c>
      <c r="K23" s="331">
        <v>1.0395366186779771</v>
      </c>
      <c r="L23" s="331">
        <v>1.16917741727451</v>
      </c>
      <c r="M23" s="331">
        <v>1.242310430161975</v>
      </c>
      <c r="N23" s="331">
        <v>1.835792162606531</v>
      </c>
      <c r="O23" s="331">
        <v>1.381547709870633</v>
      </c>
      <c r="P23" s="331">
        <v>1.7215663768343319</v>
      </c>
      <c r="Q23" s="331">
        <v>1.73741104221196</v>
      </c>
      <c r="R23" s="331">
        <v>1.6473252223060131</v>
      </c>
      <c r="S23" s="331">
        <v>1.8448168040469539</v>
      </c>
      <c r="T23" s="331">
        <v>1.6249140160457889</v>
      </c>
      <c r="U23" s="331">
        <v>1.455222691323359</v>
      </c>
      <c r="V23" s="331">
        <v>1.44697741295431</v>
      </c>
      <c r="W23" s="331">
        <v>1.8409460442016701</v>
      </c>
      <c r="DA23" s="72" t="s">
        <v>2247</v>
      </c>
    </row>
    <row r="24" spans="1:105" ht="12" customHeight="1" x14ac:dyDescent="0.25">
      <c r="A24" s="60" t="s">
        <v>2159</v>
      </c>
      <c r="B24" s="331">
        <v>6.124606813916629E-2</v>
      </c>
      <c r="C24" s="331">
        <v>6.5434308381742592E-2</v>
      </c>
      <c r="D24" s="331">
        <v>6.6164168734365147E-2</v>
      </c>
      <c r="E24" s="331">
        <v>6.1894611710319597E-2</v>
      </c>
      <c r="F24" s="331">
        <v>6.543850033519466E-2</v>
      </c>
      <c r="G24" s="331">
        <v>6.66458294474504E-2</v>
      </c>
      <c r="H24" s="331">
        <v>6.3641304596235404E-2</v>
      </c>
      <c r="I24" s="331">
        <v>6.7684912346989007E-2</v>
      </c>
      <c r="J24" s="331">
        <v>6.536265489084471E-2</v>
      </c>
      <c r="K24" s="331">
        <v>5.381521070650299E-2</v>
      </c>
      <c r="L24" s="331">
        <v>5.993543170719124E-2</v>
      </c>
      <c r="M24" s="331">
        <v>5.587990981259159E-2</v>
      </c>
      <c r="N24" s="331">
        <v>6.44347234043465E-2</v>
      </c>
      <c r="O24" s="331">
        <v>6.0506555522037112E-2</v>
      </c>
      <c r="P24" s="331">
        <v>6.4852673614846784E-2</v>
      </c>
      <c r="Q24" s="331">
        <v>6.5427290076775557E-2</v>
      </c>
      <c r="R24" s="331">
        <v>6.6074830276473442E-2</v>
      </c>
      <c r="S24" s="331">
        <v>6.148144112838904E-2</v>
      </c>
      <c r="T24" s="331">
        <v>5.8801186173911203E-2</v>
      </c>
      <c r="U24" s="331">
        <v>6.2153481091096009E-2</v>
      </c>
      <c r="V24" s="331">
        <v>6.5490968227338103E-2</v>
      </c>
      <c r="W24" s="331">
        <v>6.8339746497010551E-2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1.2692334647681678</v>
      </c>
      <c r="C25" s="263">
        <f t="shared" si="1"/>
        <v>1.3370180035614678</v>
      </c>
      <c r="D25" s="263">
        <f t="shared" si="1"/>
        <v>1.3419916831785095</v>
      </c>
      <c r="E25" s="263">
        <f t="shared" si="1"/>
        <v>1.1250266647146849</v>
      </c>
      <c r="F25" s="263">
        <f t="shared" si="1"/>
        <v>1.2251010914518501</v>
      </c>
      <c r="G25" s="263">
        <f t="shared" si="1"/>
        <v>1.2664536787628478</v>
      </c>
      <c r="H25" s="263">
        <f t="shared" si="1"/>
        <v>1.1946444670191247</v>
      </c>
      <c r="I25" s="263">
        <f t="shared" si="1"/>
        <v>1.2580497227428609</v>
      </c>
      <c r="J25" s="263">
        <f t="shared" si="1"/>
        <v>1.1873289609899766</v>
      </c>
      <c r="K25" s="263">
        <f t="shared" si="1"/>
        <v>1.0039451822716605</v>
      </c>
      <c r="L25" s="263">
        <f t="shared" si="1"/>
        <v>1.1061842322451505</v>
      </c>
      <c r="M25" s="263">
        <f t="shared" si="1"/>
        <v>1.0175447422117458</v>
      </c>
      <c r="N25" s="263">
        <f t="shared" si="1"/>
        <v>1.1373535155362748</v>
      </c>
      <c r="O25" s="263">
        <f t="shared" si="1"/>
        <v>1.0803900846368155</v>
      </c>
      <c r="P25" s="263">
        <f t="shared" si="1"/>
        <v>1.1431610034426447</v>
      </c>
      <c r="Q25" s="263">
        <f t="shared" si="1"/>
        <v>1.1564156001044863</v>
      </c>
      <c r="R25" s="263">
        <f t="shared" si="1"/>
        <v>1.1696943557465298</v>
      </c>
      <c r="S25" s="263">
        <f t="shared" si="1"/>
        <v>1.1013723702086919</v>
      </c>
      <c r="T25" s="263">
        <f t="shared" si="1"/>
        <v>1.0460534869289362</v>
      </c>
      <c r="U25" s="263">
        <f t="shared" si="1"/>
        <v>1.1129710802941766</v>
      </c>
      <c r="V25" s="263">
        <f t="shared" si="1"/>
        <v>1.1829872353001092</v>
      </c>
      <c r="W25" s="263">
        <f t="shared" si="1"/>
        <v>1.2102116655067106</v>
      </c>
      <c r="DA25" s="70"/>
    </row>
    <row r="26" spans="1:105" ht="12" customHeight="1" x14ac:dyDescent="0.25">
      <c r="A26" s="60" t="s">
        <v>2162</v>
      </c>
      <c r="B26" s="331">
        <v>0.91059630009533588</v>
      </c>
      <c r="C26" s="331">
        <v>0.93512305872311052</v>
      </c>
      <c r="D26" s="331">
        <v>0.92031315513677048</v>
      </c>
      <c r="E26" s="331">
        <v>0.52025977319190231</v>
      </c>
      <c r="F26" s="331">
        <v>0.67117752641430883</v>
      </c>
      <c r="G26" s="331">
        <v>0.71232513569698253</v>
      </c>
      <c r="H26" s="331">
        <v>0.6197868248244951</v>
      </c>
      <c r="I26" s="331">
        <v>0.61391291235056977</v>
      </c>
      <c r="J26" s="331">
        <v>0.49704832912101959</v>
      </c>
      <c r="K26" s="331">
        <v>0.50696707800598806</v>
      </c>
      <c r="L26" s="331">
        <v>0.54749657361710435</v>
      </c>
      <c r="M26" s="331">
        <v>0.42745822404148798</v>
      </c>
      <c r="N26" s="331">
        <v>0.27361402189496659</v>
      </c>
      <c r="O26" s="331">
        <v>0.42491087309469278</v>
      </c>
      <c r="P26" s="331">
        <v>0.33115234414756339</v>
      </c>
      <c r="Q26" s="331">
        <v>0.33694363088233381</v>
      </c>
      <c r="R26" s="331">
        <v>0.39087615002721748</v>
      </c>
      <c r="S26" s="331">
        <v>0.23487316785626361</v>
      </c>
      <c r="T26" s="331">
        <v>0.28072839501089092</v>
      </c>
      <c r="U26" s="331">
        <v>0.42325463828760568</v>
      </c>
      <c r="V26" s="331">
        <v>0.49550160749026889</v>
      </c>
      <c r="W26" s="331">
        <v>0.34235448791640122</v>
      </c>
      <c r="DA26" s="72" t="s">
        <v>2249</v>
      </c>
    </row>
    <row r="27" spans="1:105" ht="12" customHeight="1" x14ac:dyDescent="0.25">
      <c r="A27" s="59" t="s">
        <v>30</v>
      </c>
      <c r="B27" s="232">
        <v>1.4427959365995471E-2</v>
      </c>
      <c r="C27" s="232">
        <v>2.0816157977489261E-2</v>
      </c>
      <c r="D27" s="232">
        <v>1.5262832127826391E-2</v>
      </c>
      <c r="E27" s="232">
        <v>1.4383311025672991E-2</v>
      </c>
      <c r="F27" s="232">
        <v>2.8701794815720722E-3</v>
      </c>
      <c r="G27" s="232">
        <v>2.9738298995445039E-3</v>
      </c>
      <c r="H27" s="232">
        <v>0</v>
      </c>
      <c r="I27" s="232">
        <v>0</v>
      </c>
      <c r="J27" s="232">
        <v>0</v>
      </c>
      <c r="K27" s="232">
        <v>0</v>
      </c>
      <c r="L27" s="232">
        <v>7.9989840098521111E-3</v>
      </c>
      <c r="M27" s="232">
        <v>7.5451782209220771E-3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2250</v>
      </c>
    </row>
    <row r="28" spans="1:105" ht="12" customHeight="1" x14ac:dyDescent="0.25">
      <c r="A28" s="59" t="s">
        <v>33</v>
      </c>
      <c r="B28" s="232">
        <v>0</v>
      </c>
      <c r="C28" s="232">
        <v>1.7776345973965709E-2</v>
      </c>
      <c r="D28" s="232">
        <v>1.8107376185593108E-2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1.23617491345052E-2</v>
      </c>
      <c r="S28" s="232">
        <v>1.0075642829766709E-2</v>
      </c>
      <c r="T28" s="232">
        <v>0</v>
      </c>
      <c r="U28" s="232">
        <v>1.344554350391091E-2</v>
      </c>
      <c r="V28" s="232">
        <v>6.5611542617607507E-3</v>
      </c>
      <c r="W28" s="232">
        <v>4.2001449360302406E-3</v>
      </c>
      <c r="DA28" s="71" t="s">
        <v>2251</v>
      </c>
    </row>
    <row r="29" spans="1:105" ht="12" customHeight="1" x14ac:dyDescent="0.25">
      <c r="A29" s="59" t="s">
        <v>160</v>
      </c>
      <c r="B29" s="232">
        <v>0.13840077277394999</v>
      </c>
      <c r="C29" s="232">
        <v>0.10687708041703529</v>
      </c>
      <c r="D29" s="232">
        <v>7.7569138155960379E-2</v>
      </c>
      <c r="E29" s="232">
        <v>0.1150935194381032</v>
      </c>
      <c r="F29" s="232">
        <v>8.5932487269094401E-2</v>
      </c>
      <c r="G29" s="232">
        <v>8.7948659001890722E-2</v>
      </c>
      <c r="H29" s="232">
        <v>5.7533561026646141E-2</v>
      </c>
      <c r="I29" s="232">
        <v>9.8001688034492315E-2</v>
      </c>
      <c r="J29" s="232">
        <v>7.7277828216382655E-2</v>
      </c>
      <c r="K29" s="232">
        <v>6.953705253532938E-2</v>
      </c>
      <c r="L29" s="232">
        <v>6.7500948504804675E-2</v>
      </c>
      <c r="M29" s="232">
        <v>0</v>
      </c>
      <c r="N29" s="232">
        <v>9.1485410755540626E-3</v>
      </c>
      <c r="O29" s="232">
        <v>5.8278219746952901E-2</v>
      </c>
      <c r="P29" s="232">
        <v>5.0233138546209109E-2</v>
      </c>
      <c r="Q29" s="232">
        <v>4.0886028199435959E-2</v>
      </c>
      <c r="R29" s="232">
        <v>5.3957002787024248E-2</v>
      </c>
      <c r="S29" s="232">
        <v>1.6344081522546319E-2</v>
      </c>
      <c r="T29" s="232">
        <v>1.9317456658174671E-2</v>
      </c>
      <c r="U29" s="232">
        <v>4.5696015699609648E-2</v>
      </c>
      <c r="V29" s="232">
        <v>2.918584646644717E-2</v>
      </c>
      <c r="W29" s="232">
        <v>2.9795034195744381E-2</v>
      </c>
      <c r="DA29" s="71" t="s">
        <v>2252</v>
      </c>
    </row>
    <row r="30" spans="1:105" ht="12" customHeight="1" x14ac:dyDescent="0.25">
      <c r="A30" s="59" t="s">
        <v>70</v>
      </c>
      <c r="B30" s="232">
        <v>0.34802043597140359</v>
      </c>
      <c r="C30" s="232">
        <v>0.3455270324903057</v>
      </c>
      <c r="D30" s="232">
        <v>0.39419770883493238</v>
      </c>
      <c r="E30" s="232">
        <v>5.7132180006753908E-2</v>
      </c>
      <c r="F30" s="232">
        <v>0.2580680284654599</v>
      </c>
      <c r="G30" s="232">
        <v>0.21099822073669131</v>
      </c>
      <c r="H30" s="232">
        <v>0.167970283748511</v>
      </c>
      <c r="I30" s="232">
        <v>0.12549468547238721</v>
      </c>
      <c r="J30" s="232">
        <v>0.1036786166830143</v>
      </c>
      <c r="K30" s="232">
        <v>8.7206778748500927E-2</v>
      </c>
      <c r="L30" s="232">
        <v>0.1088404687016124</v>
      </c>
      <c r="M30" s="232">
        <v>7.8624922805506633E-2</v>
      </c>
      <c r="N30" s="232">
        <v>5.6192300897671382E-2</v>
      </c>
      <c r="O30" s="232">
        <v>6.1611399002542692E-2</v>
      </c>
      <c r="P30" s="232">
        <v>5.295974365435957E-2</v>
      </c>
      <c r="Q30" s="232">
        <v>6.2894594355375533E-2</v>
      </c>
      <c r="R30" s="232">
        <v>5.6970587894829373E-2</v>
      </c>
      <c r="S30" s="232">
        <v>0</v>
      </c>
      <c r="T30" s="232">
        <v>0</v>
      </c>
      <c r="U30" s="232">
        <v>6.407270071672673E-2</v>
      </c>
      <c r="V30" s="232">
        <v>6.5776491463400727E-2</v>
      </c>
      <c r="W30" s="232">
        <v>3.3157952937040387E-2</v>
      </c>
      <c r="DA30" s="71" t="s">
        <v>2253</v>
      </c>
    </row>
    <row r="31" spans="1:105" ht="12" customHeight="1" x14ac:dyDescent="0.25">
      <c r="A31" s="59" t="s">
        <v>162</v>
      </c>
      <c r="B31" s="232">
        <v>0.40974713198398682</v>
      </c>
      <c r="C31" s="232">
        <v>0.44412644186431449</v>
      </c>
      <c r="D31" s="232">
        <v>0.41517609983245812</v>
      </c>
      <c r="E31" s="232">
        <v>0.33365076272137217</v>
      </c>
      <c r="F31" s="232">
        <v>0.32430683119818249</v>
      </c>
      <c r="G31" s="232">
        <v>0.41040442605885602</v>
      </c>
      <c r="H31" s="232">
        <v>0.39428298004933793</v>
      </c>
      <c r="I31" s="232">
        <v>0.39041653884369032</v>
      </c>
      <c r="J31" s="232">
        <v>0.31609188422162271</v>
      </c>
      <c r="K31" s="232">
        <v>0.35022324672215782</v>
      </c>
      <c r="L31" s="232">
        <v>0.3631561724008352</v>
      </c>
      <c r="M31" s="232">
        <v>0.34128812301505929</v>
      </c>
      <c r="N31" s="232">
        <v>0.20827317992174121</v>
      </c>
      <c r="O31" s="232">
        <v>0.30502125434519722</v>
      </c>
      <c r="P31" s="232">
        <v>0.22795946194699471</v>
      </c>
      <c r="Q31" s="232">
        <v>0.23316300832752229</v>
      </c>
      <c r="R31" s="232">
        <v>0.26758681021085873</v>
      </c>
      <c r="S31" s="232">
        <v>0.20845344350395059</v>
      </c>
      <c r="T31" s="232">
        <v>0.26141093835271623</v>
      </c>
      <c r="U31" s="232">
        <v>0.30004037836735842</v>
      </c>
      <c r="V31" s="232">
        <v>0.39397811529866028</v>
      </c>
      <c r="W31" s="232">
        <v>0.27520135584758609</v>
      </c>
      <c r="DA31" s="71" t="s">
        <v>2254</v>
      </c>
    </row>
    <row r="32" spans="1:105" ht="12" customHeight="1" x14ac:dyDescent="0.25">
      <c r="A32" s="60" t="s">
        <v>2169</v>
      </c>
      <c r="B32" s="331">
        <v>0.33079804279139258</v>
      </c>
      <c r="C32" s="331">
        <v>0.37215207739211081</v>
      </c>
      <c r="D32" s="331">
        <v>0.39160390588975502</v>
      </c>
      <c r="E32" s="331">
        <v>0.57663297710900108</v>
      </c>
      <c r="F32" s="331">
        <v>0.52417879215790741</v>
      </c>
      <c r="G32" s="331">
        <v>0.52383498422611507</v>
      </c>
      <c r="H32" s="331">
        <v>0.54592977646906815</v>
      </c>
      <c r="I32" s="331">
        <v>0.61337094114365975</v>
      </c>
      <c r="J32" s="331">
        <v>0.66057033419130029</v>
      </c>
      <c r="K32" s="331">
        <v>0.47251664485362582</v>
      </c>
      <c r="L32" s="331">
        <v>0.5314442805793228</v>
      </c>
      <c r="M32" s="331">
        <v>0.56468655916453436</v>
      </c>
      <c r="N32" s="331">
        <v>0.83445098300296883</v>
      </c>
      <c r="O32" s="331">
        <v>0.62797623175937844</v>
      </c>
      <c r="P32" s="331">
        <v>0.7825301712883328</v>
      </c>
      <c r="Q32" s="331">
        <v>0.78973229191452721</v>
      </c>
      <c r="R32" s="331">
        <v>0.74878419195727886</v>
      </c>
      <c r="S32" s="331">
        <v>0.83855309274861523</v>
      </c>
      <c r="T32" s="331">
        <v>0.73859728002081304</v>
      </c>
      <c r="U32" s="331">
        <v>0.6614648596924364</v>
      </c>
      <c r="V32" s="331">
        <v>0.65771700588832283</v>
      </c>
      <c r="W32" s="331">
        <v>0.83679365645530468</v>
      </c>
      <c r="DA32" s="72" t="s">
        <v>2255</v>
      </c>
    </row>
    <row r="33" spans="1:105" ht="12" customHeight="1" x14ac:dyDescent="0.25">
      <c r="A33" s="60" t="s">
        <v>2171</v>
      </c>
      <c r="B33" s="331">
        <v>2.7839121881439222E-2</v>
      </c>
      <c r="C33" s="331">
        <v>2.9742867446246619E-2</v>
      </c>
      <c r="D33" s="331">
        <v>3.0074622151984171E-2</v>
      </c>
      <c r="E33" s="331">
        <v>2.813391441378164E-2</v>
      </c>
      <c r="F33" s="331">
        <v>2.9744772879633931E-2</v>
      </c>
      <c r="G33" s="331">
        <v>3.0293558839750181E-2</v>
      </c>
      <c r="H33" s="331">
        <v>2.8927865725561549E-2</v>
      </c>
      <c r="I33" s="331">
        <v>3.076586924863136E-2</v>
      </c>
      <c r="J33" s="331">
        <v>2.9710297677656691E-2</v>
      </c>
      <c r="K33" s="331">
        <v>2.4461459412046801E-2</v>
      </c>
      <c r="L33" s="331">
        <v>2.7243378048723291E-2</v>
      </c>
      <c r="M33" s="331">
        <v>2.5399959005723449E-2</v>
      </c>
      <c r="N33" s="331">
        <v>2.9288510638339319E-2</v>
      </c>
      <c r="O33" s="331">
        <v>2.7502979782744141E-2</v>
      </c>
      <c r="P33" s="331">
        <v>2.947848800674854E-2</v>
      </c>
      <c r="Q33" s="331">
        <v>2.9739677307625251E-2</v>
      </c>
      <c r="R33" s="331">
        <v>3.0034013762033379E-2</v>
      </c>
      <c r="S33" s="331">
        <v>2.7946109603813201E-2</v>
      </c>
      <c r="T33" s="331">
        <v>2.6727811897232358E-2</v>
      </c>
      <c r="U33" s="331">
        <v>2.8251582314134559E-2</v>
      </c>
      <c r="V33" s="331">
        <v>2.9768621921517319E-2</v>
      </c>
      <c r="W33" s="331">
        <v>3.1063521135004799E-2</v>
      </c>
      <c r="DA33" s="72" t="s">
        <v>2256</v>
      </c>
    </row>
    <row r="34" spans="1:105" ht="12" customHeight="1" x14ac:dyDescent="0.25">
      <c r="A34" s="57" t="s">
        <v>2173</v>
      </c>
      <c r="B34" s="263">
        <v>19.891956393533061</v>
      </c>
      <c r="C34" s="263">
        <v>20.826919295742861</v>
      </c>
      <c r="D34" s="263">
        <v>20.958644208094451</v>
      </c>
      <c r="E34" s="263">
        <v>14.9976959045851</v>
      </c>
      <c r="F34" s="263">
        <v>17.677077301351851</v>
      </c>
      <c r="G34" s="263">
        <v>18.5857981332511</v>
      </c>
      <c r="H34" s="263">
        <v>17.102694636974139</v>
      </c>
      <c r="I34" s="263">
        <v>17.54665132960243</v>
      </c>
      <c r="J34" s="263">
        <v>15.55334568395093</v>
      </c>
      <c r="K34" s="263">
        <v>14.130720321138559</v>
      </c>
      <c r="L34" s="263">
        <v>15.334750174963681</v>
      </c>
      <c r="M34" s="263">
        <v>13.30459838956493</v>
      </c>
      <c r="N34" s="263">
        <v>11.6180200132126</v>
      </c>
      <c r="O34" s="263">
        <v>13.465066765026179</v>
      </c>
      <c r="P34" s="263">
        <v>12.57460113097593</v>
      </c>
      <c r="Q34" s="263">
        <v>12.80501938782389</v>
      </c>
      <c r="R34" s="263">
        <v>13.68508355896736</v>
      </c>
      <c r="S34" s="263">
        <v>10.93582792981011</v>
      </c>
      <c r="T34" s="263">
        <v>11.311074155749241</v>
      </c>
      <c r="U34" s="263">
        <v>13.723803482586071</v>
      </c>
      <c r="V34" s="263">
        <v>15.173001569787321</v>
      </c>
      <c r="W34" s="263">
        <v>13.224697835324591</v>
      </c>
      <c r="DA34" s="70" t="s">
        <v>2257</v>
      </c>
    </row>
    <row r="35" spans="1:105" ht="12" customHeight="1" x14ac:dyDescent="0.25">
      <c r="A35" s="64" t="s">
        <v>30</v>
      </c>
      <c r="B35" s="231">
        <v>0.29375823255571798</v>
      </c>
      <c r="C35" s="231">
        <v>0.42705313893965152</v>
      </c>
      <c r="D35" s="231">
        <v>0.30562708330542959</v>
      </c>
      <c r="E35" s="231">
        <v>0.365001554044321</v>
      </c>
      <c r="F35" s="231">
        <v>6.3301658484823858E-2</v>
      </c>
      <c r="G35" s="231">
        <v>6.3898437273274572E-2</v>
      </c>
      <c r="H35" s="231">
        <v>0</v>
      </c>
      <c r="I35" s="231">
        <v>0</v>
      </c>
      <c r="J35" s="231">
        <v>0</v>
      </c>
      <c r="K35" s="231">
        <v>0</v>
      </c>
      <c r="L35" s="231">
        <v>0.19000659289931091</v>
      </c>
      <c r="M35" s="231">
        <v>0.19148435958838159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0</v>
      </c>
      <c r="C37" s="231">
        <v>0.36832507347796423</v>
      </c>
      <c r="D37" s="231">
        <v>0.36620113020914291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0.38382052263133659</v>
      </c>
      <c r="S37" s="231">
        <v>0.38849651909338739</v>
      </c>
      <c r="T37" s="231">
        <v>0</v>
      </c>
      <c r="U37" s="231">
        <v>0.37981936689806273</v>
      </c>
      <c r="V37" s="231">
        <v>0.17798875307335449</v>
      </c>
      <c r="W37" s="231">
        <v>0.14300076758249111</v>
      </c>
      <c r="DA37" s="73" t="s">
        <v>2260</v>
      </c>
    </row>
    <row r="38" spans="1:105" ht="12" customHeight="1" x14ac:dyDescent="0.25">
      <c r="A38" s="64" t="s">
        <v>160</v>
      </c>
      <c r="B38" s="231">
        <v>2.9000965782305119</v>
      </c>
      <c r="C38" s="231">
        <v>2.2566007837474951</v>
      </c>
      <c r="D38" s="231">
        <v>1.598580405456685</v>
      </c>
      <c r="E38" s="231">
        <v>3.005906877872027</v>
      </c>
      <c r="F38" s="231">
        <v>1.950528163252091</v>
      </c>
      <c r="G38" s="231">
        <v>1.944877021216231</v>
      </c>
      <c r="H38" s="231">
        <v>1.2987104689926789</v>
      </c>
      <c r="I38" s="231">
        <v>2.2856923867872059</v>
      </c>
      <c r="J38" s="231">
        <v>1.986288226596896</v>
      </c>
      <c r="K38" s="231">
        <v>1.63988486123573</v>
      </c>
      <c r="L38" s="231">
        <v>1.6501845898418279</v>
      </c>
      <c r="M38" s="231">
        <v>0</v>
      </c>
      <c r="N38" s="231">
        <v>0.34720134548736492</v>
      </c>
      <c r="O38" s="231">
        <v>1.69275945180526</v>
      </c>
      <c r="P38" s="231">
        <v>1.721061235998103</v>
      </c>
      <c r="Q38" s="231">
        <v>1.3716827005311689</v>
      </c>
      <c r="R38" s="231">
        <v>1.707172660123909</v>
      </c>
      <c r="S38" s="231">
        <v>0.64217922394247295</v>
      </c>
      <c r="T38" s="231">
        <v>0.69130270078047595</v>
      </c>
      <c r="U38" s="231">
        <v>1.315401828898614</v>
      </c>
      <c r="V38" s="231">
        <v>0.80680014651108467</v>
      </c>
      <c r="W38" s="231">
        <v>1.0337114882658689</v>
      </c>
      <c r="DA38" s="73" t="s">
        <v>2261</v>
      </c>
    </row>
    <row r="39" spans="1:105" ht="12" customHeight="1" x14ac:dyDescent="0.25">
      <c r="A39" s="64" t="s">
        <v>70</v>
      </c>
      <c r="B39" s="231">
        <v>7.0699457667547314</v>
      </c>
      <c r="C39" s="231">
        <v>7.0727706137104454</v>
      </c>
      <c r="D39" s="231">
        <v>7.8758421747445864</v>
      </c>
      <c r="E39" s="231">
        <v>1.4465812686508499</v>
      </c>
      <c r="F39" s="231">
        <v>5.6789289705690749</v>
      </c>
      <c r="G39" s="231">
        <v>4.5235469900877989</v>
      </c>
      <c r="H39" s="231">
        <v>3.6758766681527528</v>
      </c>
      <c r="I39" s="231">
        <v>2.8375723895844112</v>
      </c>
      <c r="J39" s="231">
        <v>2.583532587344946</v>
      </c>
      <c r="K39" s="231">
        <v>1.9938143293298261</v>
      </c>
      <c r="L39" s="231">
        <v>2.579588575146758</v>
      </c>
      <c r="M39" s="231">
        <v>1.9909036181055919</v>
      </c>
      <c r="N39" s="231">
        <v>2.0674916412351161</v>
      </c>
      <c r="O39" s="231">
        <v>1.7349518681517671</v>
      </c>
      <c r="P39" s="231">
        <v>1.759094916118924</v>
      </c>
      <c r="Q39" s="231">
        <v>2.0456411332728859</v>
      </c>
      <c r="R39" s="231">
        <v>1.7475021570415621</v>
      </c>
      <c r="S39" s="231">
        <v>0</v>
      </c>
      <c r="T39" s="231">
        <v>0</v>
      </c>
      <c r="U39" s="231">
        <v>1.7880947432216561</v>
      </c>
      <c r="V39" s="231">
        <v>1.7627948337557939</v>
      </c>
      <c r="W39" s="231">
        <v>1.11527137418776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0.39676247892793359</v>
      </c>
      <c r="T40" s="231">
        <v>0</v>
      </c>
      <c r="U40" s="231">
        <v>0.3967624789216026</v>
      </c>
      <c r="V40" s="231">
        <v>0.11904172886762029</v>
      </c>
      <c r="W40" s="231">
        <v>3.9669755297211652E-2</v>
      </c>
      <c r="DA40" s="73" t="s">
        <v>2263</v>
      </c>
    </row>
    <row r="41" spans="1:105" ht="12" customHeight="1" x14ac:dyDescent="0.25">
      <c r="A41" s="64" t="s">
        <v>162</v>
      </c>
      <c r="B41" s="231">
        <v>8.4055069724361147</v>
      </c>
      <c r="C41" s="231">
        <v>9.1801722060874074</v>
      </c>
      <c r="D41" s="231">
        <v>8.3762939262188496</v>
      </c>
      <c r="E41" s="231">
        <v>8.5308207781074294</v>
      </c>
      <c r="F41" s="231">
        <v>7.2065098440165949</v>
      </c>
      <c r="G41" s="231">
        <v>8.8848275651387478</v>
      </c>
      <c r="H41" s="231">
        <v>8.7131092769000933</v>
      </c>
      <c r="I41" s="231">
        <v>8.9142842211845537</v>
      </c>
      <c r="J41" s="231">
        <v>7.9538015287994854</v>
      </c>
      <c r="K41" s="231">
        <v>8.0856714914752477</v>
      </c>
      <c r="L41" s="231">
        <v>8.6914077758117969</v>
      </c>
      <c r="M41" s="231">
        <v>8.7266555323514972</v>
      </c>
      <c r="N41" s="231">
        <v>7.7381465346383393</v>
      </c>
      <c r="O41" s="231">
        <v>8.6734747379762798</v>
      </c>
      <c r="P41" s="231">
        <v>7.6460595676616609</v>
      </c>
      <c r="Q41" s="231">
        <v>7.6579483366636669</v>
      </c>
      <c r="R41" s="231">
        <v>8.2883556204095914</v>
      </c>
      <c r="S41" s="231">
        <v>8.0182362717467779</v>
      </c>
      <c r="T41" s="231">
        <v>9.158326189064999</v>
      </c>
      <c r="U41" s="231">
        <v>8.4553941147391694</v>
      </c>
      <c r="V41" s="231">
        <v>10.662027974535651</v>
      </c>
      <c r="W41" s="231">
        <v>9.3471684282008116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0.79747354989129249</v>
      </c>
      <c r="C43" s="231">
        <v>0.63973291576609947</v>
      </c>
      <c r="D43" s="231">
        <v>0.63973291576660507</v>
      </c>
      <c r="E43" s="231">
        <v>0.49076266090872772</v>
      </c>
      <c r="F43" s="231">
        <v>0.33302202677676951</v>
      </c>
      <c r="G43" s="231">
        <v>0.39435158532820519</v>
      </c>
      <c r="H43" s="231">
        <v>0.38558120606841878</v>
      </c>
      <c r="I43" s="231">
        <v>0.69229209507779144</v>
      </c>
      <c r="J43" s="231">
        <v>0.29794050974789021</v>
      </c>
      <c r="K43" s="231">
        <v>0.3067108890054942</v>
      </c>
      <c r="L43" s="231">
        <v>0.14019987561686609</v>
      </c>
      <c r="M43" s="231">
        <v>0.13146104448545071</v>
      </c>
      <c r="N43" s="231">
        <v>0.1577406341320115</v>
      </c>
      <c r="O43" s="231">
        <v>0.184020223779714</v>
      </c>
      <c r="P43" s="231">
        <v>0.23661095119984071</v>
      </c>
      <c r="Q43" s="231">
        <v>0.26289054084621288</v>
      </c>
      <c r="R43" s="231">
        <v>7.0099937808142818E-2</v>
      </c>
      <c r="S43" s="231">
        <v>0.14019987561759131</v>
      </c>
      <c r="T43" s="231">
        <v>0.17528139264653619</v>
      </c>
      <c r="U43" s="231">
        <v>0.21907019268069741</v>
      </c>
      <c r="V43" s="231">
        <v>0.31567055702548419</v>
      </c>
      <c r="W43" s="231">
        <v>0.38725325679109279</v>
      </c>
      <c r="DA43" s="73" t="s">
        <v>2266</v>
      </c>
    </row>
    <row r="44" spans="1:105" ht="12" customHeight="1" x14ac:dyDescent="0.25">
      <c r="A44" s="64" t="s">
        <v>79</v>
      </c>
      <c r="B44" s="231">
        <v>0.42517529366469298</v>
      </c>
      <c r="C44" s="231">
        <v>0.88226456401379816</v>
      </c>
      <c r="D44" s="231">
        <v>1.7963665723931499</v>
      </c>
      <c r="E44" s="231">
        <v>1.1586227650017411</v>
      </c>
      <c r="F44" s="231">
        <v>2.4447866382524941</v>
      </c>
      <c r="G44" s="231">
        <v>2.774296534206838</v>
      </c>
      <c r="H44" s="231">
        <v>3.029417016860195</v>
      </c>
      <c r="I44" s="231">
        <v>2.8168102369684682</v>
      </c>
      <c r="J44" s="231">
        <v>2.731782831461707</v>
      </c>
      <c r="K44" s="231">
        <v>2.1046387500922661</v>
      </c>
      <c r="L44" s="231">
        <v>2.0833627656471152</v>
      </c>
      <c r="M44" s="231">
        <v>2.2640938350340121</v>
      </c>
      <c r="N44" s="231">
        <v>1.3074398577197719</v>
      </c>
      <c r="O44" s="231">
        <v>1.179860483313155</v>
      </c>
      <c r="P44" s="231">
        <v>1.2117744599973981</v>
      </c>
      <c r="Q44" s="231">
        <v>1.4668566765099551</v>
      </c>
      <c r="R44" s="231">
        <v>1.488132660952818</v>
      </c>
      <c r="S44" s="231">
        <v>1.349953560481947</v>
      </c>
      <c r="T44" s="231">
        <v>1.2861638732572309</v>
      </c>
      <c r="U44" s="231">
        <v>1.169260757226265</v>
      </c>
      <c r="V44" s="231">
        <v>1.328677576018328</v>
      </c>
      <c r="W44" s="231">
        <v>1.1586227649993579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3.3158135600048375</v>
      </c>
      <c r="C45" s="263">
        <f t="shared" si="2"/>
        <v>3.4773728564302999</v>
      </c>
      <c r="D45" s="263">
        <f t="shared" si="2"/>
        <v>3.489064645870033</v>
      </c>
      <c r="E45" s="263">
        <f t="shared" si="2"/>
        <v>2.6135642880176642</v>
      </c>
      <c r="F45" s="263">
        <f t="shared" si="2"/>
        <v>3.0060207235215701</v>
      </c>
      <c r="G45" s="263">
        <f t="shared" si="2"/>
        <v>3.1416345617675034</v>
      </c>
      <c r="H45" s="263">
        <f t="shared" si="2"/>
        <v>2.9045761314059599</v>
      </c>
      <c r="I45" s="263">
        <f t="shared" si="2"/>
        <v>3.0019894917886054</v>
      </c>
      <c r="J45" s="263">
        <f t="shared" si="2"/>
        <v>2.7017509679177518</v>
      </c>
      <c r="K45" s="263">
        <f t="shared" si="2"/>
        <v>2.4155924734844176</v>
      </c>
      <c r="L45" s="263">
        <f t="shared" si="2"/>
        <v>2.6362520940375251</v>
      </c>
      <c r="M45" s="263">
        <f t="shared" si="2"/>
        <v>2.3164468175209461</v>
      </c>
      <c r="N45" s="263">
        <f t="shared" si="2"/>
        <v>2.1562188609753066</v>
      </c>
      <c r="O45" s="263">
        <f t="shared" si="2"/>
        <v>2.3865456106515901</v>
      </c>
      <c r="P45" s="263">
        <f t="shared" si="2"/>
        <v>2.2942106598663368</v>
      </c>
      <c r="Q45" s="263">
        <f t="shared" si="2"/>
        <v>2.3292609828850939</v>
      </c>
      <c r="R45" s="263">
        <f t="shared" si="2"/>
        <v>2.4586527752715281</v>
      </c>
      <c r="S45" s="263">
        <f t="shared" si="2"/>
        <v>2.0365252513303842</v>
      </c>
      <c r="T45" s="263">
        <f t="shared" si="2"/>
        <v>2.068408120503642</v>
      </c>
      <c r="U45" s="263">
        <f t="shared" si="2"/>
        <v>2.4371055142674183</v>
      </c>
      <c r="V45" s="263">
        <f t="shared" si="2"/>
        <v>2.6701717417239164</v>
      </c>
      <c r="W45" s="263">
        <f t="shared" si="2"/>
        <v>2.4176902947243697</v>
      </c>
      <c r="DA45" s="70"/>
    </row>
    <row r="46" spans="1:105" ht="12" customHeight="1" x14ac:dyDescent="0.25">
      <c r="A46" s="165" t="s">
        <v>2186</v>
      </c>
      <c r="B46" s="348">
        <v>1.461820190194427</v>
      </c>
      <c r="C46" s="348">
        <v>1.5258259444935069</v>
      </c>
      <c r="D46" s="348">
        <v>1.522662189221363</v>
      </c>
      <c r="E46" s="348">
        <v>1.0907626304101701</v>
      </c>
      <c r="F46" s="348">
        <v>1.2709070257435799</v>
      </c>
      <c r="G46" s="348">
        <v>1.334471554441822</v>
      </c>
      <c r="H46" s="348">
        <v>1.223224971747165</v>
      </c>
      <c r="I46" s="348">
        <v>1.2579781546358191</v>
      </c>
      <c r="J46" s="348">
        <v>1.1131894822991839</v>
      </c>
      <c r="K46" s="348">
        <v>1.0166101306710931</v>
      </c>
      <c r="L46" s="348">
        <v>1.1058642216325909</v>
      </c>
      <c r="M46" s="348">
        <v>0.9578219116593959</v>
      </c>
      <c r="N46" s="348">
        <v>0.84548255284142804</v>
      </c>
      <c r="O46" s="348">
        <v>0.98010703899229679</v>
      </c>
      <c r="P46" s="348">
        <v>0.91441217952738874</v>
      </c>
      <c r="Q46" s="348">
        <v>0.92905877864155006</v>
      </c>
      <c r="R46" s="348">
        <v>0.99282143453556626</v>
      </c>
      <c r="S46" s="348">
        <v>0.79615234553289171</v>
      </c>
      <c r="T46" s="348">
        <v>0.82355749880239781</v>
      </c>
      <c r="U46" s="348">
        <v>0.99979131280750422</v>
      </c>
      <c r="V46" s="348">
        <v>1.106728437880701</v>
      </c>
      <c r="W46" s="348">
        <v>0.96549000933276785</v>
      </c>
      <c r="DA46" s="167" t="s">
        <v>2268</v>
      </c>
    </row>
    <row r="47" spans="1:105" ht="12" customHeight="1" x14ac:dyDescent="0.25">
      <c r="A47" s="59" t="s">
        <v>30</v>
      </c>
      <c r="B47" s="232">
        <v>2.3161836153198521E-2</v>
      </c>
      <c r="C47" s="232">
        <v>3.396540552651825E-2</v>
      </c>
      <c r="D47" s="232">
        <v>2.5252423321081921E-2</v>
      </c>
      <c r="E47" s="232">
        <v>3.0155662568560181E-2</v>
      </c>
      <c r="F47" s="232">
        <v>5.4348233138296646E-3</v>
      </c>
      <c r="G47" s="232">
        <v>5.5711798023352164E-3</v>
      </c>
      <c r="H47" s="232">
        <v>0</v>
      </c>
      <c r="I47" s="232">
        <v>0</v>
      </c>
      <c r="J47" s="232">
        <v>0</v>
      </c>
      <c r="K47" s="232">
        <v>0</v>
      </c>
      <c r="L47" s="232">
        <v>1.6156795589542819E-2</v>
      </c>
      <c r="M47" s="232">
        <v>1.6906768008920069E-2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2269</v>
      </c>
    </row>
    <row r="48" spans="1:105" ht="12" customHeight="1" x14ac:dyDescent="0.25">
      <c r="A48" s="59" t="s">
        <v>33</v>
      </c>
      <c r="B48" s="232">
        <v>0</v>
      </c>
      <c r="C48" s="232">
        <v>2.9005390929410148E-2</v>
      </c>
      <c r="D48" s="232">
        <v>2.9958734056900971E-2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</v>
      </c>
      <c r="K48" s="232">
        <v>0</v>
      </c>
      <c r="L48" s="232">
        <v>0</v>
      </c>
      <c r="M48" s="232">
        <v>0</v>
      </c>
      <c r="N48" s="232">
        <v>0</v>
      </c>
      <c r="O48" s="232">
        <v>0</v>
      </c>
      <c r="P48" s="232">
        <v>0</v>
      </c>
      <c r="Q48" s="232">
        <v>0</v>
      </c>
      <c r="R48" s="232">
        <v>3.139871672455239E-2</v>
      </c>
      <c r="S48" s="232">
        <v>3.4153525261683047E-2</v>
      </c>
      <c r="T48" s="232">
        <v>0</v>
      </c>
      <c r="U48" s="232">
        <v>3.17604023090493E-2</v>
      </c>
      <c r="V48" s="232">
        <v>1.465467699205272E-2</v>
      </c>
      <c r="W48" s="232">
        <v>1.1845026475823641E-2</v>
      </c>
      <c r="DA48" s="71" t="s">
        <v>2270</v>
      </c>
    </row>
    <row r="49" spans="1:105" ht="12" customHeight="1" x14ac:dyDescent="0.25">
      <c r="A49" s="59" t="s">
        <v>160</v>
      </c>
      <c r="B49" s="232">
        <v>0.22218083244824241</v>
      </c>
      <c r="C49" s="232">
        <v>0.17438969197776791</v>
      </c>
      <c r="D49" s="232">
        <v>0.12833848246254409</v>
      </c>
      <c r="E49" s="232">
        <v>0.24130197350307739</v>
      </c>
      <c r="F49" s="232">
        <v>0.16271731026717601</v>
      </c>
      <c r="G49" s="232">
        <v>0.16476322090542231</v>
      </c>
      <c r="H49" s="232">
        <v>0.11354950725398449</v>
      </c>
      <c r="I49" s="232">
        <v>0.20081672853693869</v>
      </c>
      <c r="J49" s="232">
        <v>0.1730714309763936</v>
      </c>
      <c r="K49" s="232">
        <v>0.1394411493986378</v>
      </c>
      <c r="L49" s="232">
        <v>0.13634219367723791</v>
      </c>
      <c r="M49" s="232">
        <v>0</v>
      </c>
      <c r="N49" s="232">
        <v>2.8269500991814508E-2</v>
      </c>
      <c r="O49" s="232">
        <v>0.1344255866599095</v>
      </c>
      <c r="P49" s="232">
        <v>0.1387089492625545</v>
      </c>
      <c r="Q49" s="232">
        <v>0.1127355436961416</v>
      </c>
      <c r="R49" s="232">
        <v>0.13705023677326639</v>
      </c>
      <c r="S49" s="232">
        <v>5.5401725784697917E-2</v>
      </c>
      <c r="T49" s="232">
        <v>5.667056333226593E-2</v>
      </c>
      <c r="U49" s="232">
        <v>0.1079408833207887</v>
      </c>
      <c r="V49" s="232">
        <v>6.5188095819994712E-2</v>
      </c>
      <c r="W49" s="232">
        <v>8.4026378677833746E-2</v>
      </c>
      <c r="DA49" s="71" t="s">
        <v>2271</v>
      </c>
    </row>
    <row r="50" spans="1:105" ht="12" customHeight="1" x14ac:dyDescent="0.25">
      <c r="A50" s="59" t="s">
        <v>70</v>
      </c>
      <c r="B50" s="232">
        <v>0.55869247420618917</v>
      </c>
      <c r="C50" s="232">
        <v>0.56379115644678723</v>
      </c>
      <c r="D50" s="232">
        <v>0.65220185430408362</v>
      </c>
      <c r="E50" s="232">
        <v>0.11978179009094329</v>
      </c>
      <c r="F50" s="232">
        <v>0.48866426182167672</v>
      </c>
      <c r="G50" s="232">
        <v>0.3952845540617409</v>
      </c>
      <c r="H50" s="232">
        <v>0.3315098633321501</v>
      </c>
      <c r="I50" s="232">
        <v>0.25715304185849419</v>
      </c>
      <c r="J50" s="232">
        <v>0.23219863918456021</v>
      </c>
      <c r="K50" s="232">
        <v>0.17487386969508781</v>
      </c>
      <c r="L50" s="232">
        <v>0.2198420702574323</v>
      </c>
      <c r="M50" s="232">
        <v>0.17617785699295271</v>
      </c>
      <c r="N50" s="232">
        <v>0.1736373365807786</v>
      </c>
      <c r="O50" s="232">
        <v>0.14211395769836629</v>
      </c>
      <c r="P50" s="232">
        <v>0.14623793392389631</v>
      </c>
      <c r="Q50" s="232">
        <v>0.17342003130300021</v>
      </c>
      <c r="R50" s="232">
        <v>0.14470471221163159</v>
      </c>
      <c r="S50" s="232">
        <v>0</v>
      </c>
      <c r="T50" s="232">
        <v>0</v>
      </c>
      <c r="U50" s="232">
        <v>0.15134938585402949</v>
      </c>
      <c r="V50" s="232">
        <v>0.14691519168884309</v>
      </c>
      <c r="W50" s="232">
        <v>9.3510304145497158E-2</v>
      </c>
      <c r="DA50" s="71" t="s">
        <v>2272</v>
      </c>
    </row>
    <row r="51" spans="1:105" ht="12" customHeight="1" x14ac:dyDescent="0.25">
      <c r="A51" s="59" t="s">
        <v>162</v>
      </c>
      <c r="B51" s="232">
        <v>0.65778504738679699</v>
      </c>
      <c r="C51" s="232">
        <v>0.72467429961302354</v>
      </c>
      <c r="D51" s="232">
        <v>0.68691069507675184</v>
      </c>
      <c r="E51" s="232">
        <v>0.69952320424758907</v>
      </c>
      <c r="F51" s="232">
        <v>0.61409063034089806</v>
      </c>
      <c r="G51" s="232">
        <v>0.768852599672323</v>
      </c>
      <c r="H51" s="232">
        <v>0.77816560116103028</v>
      </c>
      <c r="I51" s="232">
        <v>0.80000838424038567</v>
      </c>
      <c r="J51" s="232">
        <v>0.7079194121382304</v>
      </c>
      <c r="K51" s="232">
        <v>0.70229511157736746</v>
      </c>
      <c r="L51" s="232">
        <v>0.73352316210837776</v>
      </c>
      <c r="M51" s="232">
        <v>0.76473728665752316</v>
      </c>
      <c r="N51" s="232">
        <v>0.64357571526883495</v>
      </c>
      <c r="O51" s="232">
        <v>0.70356749463402102</v>
      </c>
      <c r="P51" s="232">
        <v>0.62946529634093795</v>
      </c>
      <c r="Q51" s="232">
        <v>0.64290320364240827</v>
      </c>
      <c r="R51" s="232">
        <v>0.6796677688261159</v>
      </c>
      <c r="S51" s="232">
        <v>0.70659709448651076</v>
      </c>
      <c r="T51" s="232">
        <v>0.76688693547013187</v>
      </c>
      <c r="U51" s="232">
        <v>0.70874064132363668</v>
      </c>
      <c r="V51" s="232">
        <v>0.87997047337981049</v>
      </c>
      <c r="W51" s="232">
        <v>0.77610830003361331</v>
      </c>
      <c r="DA51" s="71" t="s">
        <v>2273</v>
      </c>
    </row>
    <row r="52" spans="1:105" ht="12" customHeight="1" x14ac:dyDescent="0.25">
      <c r="A52" s="165" t="s">
        <v>2193</v>
      </c>
      <c r="B52" s="348">
        <v>1.3670346186419871</v>
      </c>
      <c r="C52" s="348">
        <v>1.431288060042164</v>
      </c>
      <c r="D52" s="348">
        <v>1.440340589203184</v>
      </c>
      <c r="E52" s="348">
        <v>1.03068642901803</v>
      </c>
      <c r="F52" s="348">
        <v>1.2148215162594369</v>
      </c>
      <c r="G52" s="348">
        <v>1.2772715242582111</v>
      </c>
      <c r="H52" s="348">
        <v>1.175348225095004</v>
      </c>
      <c r="I52" s="348">
        <v>1.205858254173791</v>
      </c>
      <c r="J52" s="348">
        <v>1.068872340408868</v>
      </c>
      <c r="K52" s="348">
        <v>0.97110527909785171</v>
      </c>
      <c r="L52" s="348">
        <v>1.0538498045479721</v>
      </c>
      <c r="M52" s="348">
        <v>0.91433171407798819</v>
      </c>
      <c r="N52" s="348">
        <v>0.79842501380610409</v>
      </c>
      <c r="O52" s="348">
        <v>0.92535957981994599</v>
      </c>
      <c r="P52" s="348">
        <v>0.86416412350709071</v>
      </c>
      <c r="Q52" s="348">
        <v>0.87999915389056316</v>
      </c>
      <c r="R52" s="348">
        <v>0.94047979062525422</v>
      </c>
      <c r="S52" s="348">
        <v>0.75154273756715662</v>
      </c>
      <c r="T52" s="348">
        <v>0.77733077828196118</v>
      </c>
      <c r="U52" s="348">
        <v>0.94314073935099907</v>
      </c>
      <c r="V52" s="348">
        <v>1.042733957598649</v>
      </c>
      <c r="W52" s="348">
        <v>0.90884070949632045</v>
      </c>
      <c r="DA52" s="167" t="s">
        <v>2274</v>
      </c>
    </row>
    <row r="53" spans="1:105" ht="12" customHeight="1" x14ac:dyDescent="0.25">
      <c r="A53" s="64" t="s">
        <v>30</v>
      </c>
      <c r="B53" s="231">
        <v>2.0187942576895261E-2</v>
      </c>
      <c r="C53" s="231">
        <v>2.9348366414075979E-2</v>
      </c>
      <c r="D53" s="231">
        <v>2.1003605427615431E-2</v>
      </c>
      <c r="E53" s="231">
        <v>2.5083996282986399E-2</v>
      </c>
      <c r="F53" s="231">
        <v>4.3502789194902634E-3</v>
      </c>
      <c r="G53" s="231">
        <v>4.3912913391509333E-3</v>
      </c>
      <c r="H53" s="231">
        <v>0</v>
      </c>
      <c r="I53" s="231">
        <v>0</v>
      </c>
      <c r="J53" s="231">
        <v>0</v>
      </c>
      <c r="K53" s="231">
        <v>0</v>
      </c>
      <c r="L53" s="231">
        <v>1.305782021259692E-2</v>
      </c>
      <c r="M53" s="231">
        <v>1.315937675043913E-2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</v>
      </c>
      <c r="C55" s="231">
        <v>2.5312398458802381E-2</v>
      </c>
      <c r="D55" s="231">
        <v>2.5166434737634451E-2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2.6377291976815188E-2</v>
      </c>
      <c r="S55" s="231">
        <v>2.6698640411016911E-2</v>
      </c>
      <c r="T55" s="231">
        <v>0</v>
      </c>
      <c r="U55" s="231">
        <v>2.6102320611819559E-2</v>
      </c>
      <c r="V55" s="231">
        <v>1.223191838784137E-2</v>
      </c>
      <c r="W55" s="231">
        <v>9.8274395896622586E-3</v>
      </c>
      <c r="DA55" s="73" t="s">
        <v>2277</v>
      </c>
    </row>
    <row r="56" spans="1:105" ht="12" customHeight="1" x14ac:dyDescent="0.25">
      <c r="A56" s="64" t="s">
        <v>160</v>
      </c>
      <c r="B56" s="231">
        <v>0.1993032933218756</v>
      </c>
      <c r="C56" s="231">
        <v>0.1550803415615952</v>
      </c>
      <c r="D56" s="231">
        <v>0.10985921704777531</v>
      </c>
      <c r="E56" s="231">
        <v>0.20657489294522169</v>
      </c>
      <c r="F56" s="231">
        <v>0.13404611748840581</v>
      </c>
      <c r="G56" s="231">
        <v>0.13365775413967071</v>
      </c>
      <c r="H56" s="231">
        <v>8.9251259935545849E-2</v>
      </c>
      <c r="I56" s="231">
        <v>0.157079603357685</v>
      </c>
      <c r="J56" s="231">
        <v>0.1365036557812743</v>
      </c>
      <c r="K56" s="231">
        <v>0.11269778253811991</v>
      </c>
      <c r="L56" s="231">
        <v>0.11340561063147581</v>
      </c>
      <c r="M56" s="231">
        <v>0</v>
      </c>
      <c r="N56" s="231">
        <v>2.3860712819308721E-2</v>
      </c>
      <c r="O56" s="231">
        <v>0.11633148222683259</v>
      </c>
      <c r="P56" s="231">
        <v>0.11827646531424429</v>
      </c>
      <c r="Q56" s="231">
        <v>9.4266129500869517E-2</v>
      </c>
      <c r="R56" s="231">
        <v>0.1173220009243147</v>
      </c>
      <c r="S56" s="231">
        <v>4.4132473102917479E-2</v>
      </c>
      <c r="T56" s="231">
        <v>4.7508385059342219E-2</v>
      </c>
      <c r="U56" s="231">
        <v>9.0398340010135414E-2</v>
      </c>
      <c r="V56" s="231">
        <v>5.5445714276984998E-2</v>
      </c>
      <c r="W56" s="231">
        <v>7.1039738987502599E-2</v>
      </c>
      <c r="DA56" s="73" t="s">
        <v>2278</v>
      </c>
    </row>
    <row r="57" spans="1:105" ht="12" customHeight="1" x14ac:dyDescent="0.25">
      <c r="A57" s="64" t="s">
        <v>70</v>
      </c>
      <c r="B57" s="231">
        <v>0.48586777609351489</v>
      </c>
      <c r="C57" s="231">
        <v>0.48606190800816551</v>
      </c>
      <c r="D57" s="231">
        <v>0.54125138276176177</v>
      </c>
      <c r="E57" s="231">
        <v>9.9413382665953134E-2</v>
      </c>
      <c r="F57" s="231">
        <v>0.39027294982914268</v>
      </c>
      <c r="G57" s="231">
        <v>0.31087165144370438</v>
      </c>
      <c r="H57" s="231">
        <v>0.25261721671865489</v>
      </c>
      <c r="I57" s="231">
        <v>0.19500644445036339</v>
      </c>
      <c r="J57" s="231">
        <v>0.17754807095989991</v>
      </c>
      <c r="K57" s="231">
        <v>0.13702087202566121</v>
      </c>
      <c r="L57" s="231">
        <v>0.17727702666920239</v>
      </c>
      <c r="M57" s="231">
        <v>0.13682083926218239</v>
      </c>
      <c r="N57" s="231">
        <v>0.14208419681837781</v>
      </c>
      <c r="O57" s="231">
        <v>0.1192310710178368</v>
      </c>
      <c r="P57" s="231">
        <v>0.120890253338454</v>
      </c>
      <c r="Q57" s="231">
        <v>0.14058256468987629</v>
      </c>
      <c r="R57" s="231">
        <v>0.1200935643315606</v>
      </c>
      <c r="S57" s="231">
        <v>0</v>
      </c>
      <c r="T57" s="231">
        <v>0</v>
      </c>
      <c r="U57" s="231">
        <v>0.1228832080182136</v>
      </c>
      <c r="V57" s="231">
        <v>0.1211445227223025</v>
      </c>
      <c r="W57" s="231">
        <v>7.6644777795247199E-2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2.7266701843818089E-2</v>
      </c>
      <c r="T58" s="231">
        <v>0</v>
      </c>
      <c r="U58" s="231">
        <v>2.7266701843383E-2</v>
      </c>
      <c r="V58" s="231">
        <v>8.1809029341093544E-3</v>
      </c>
      <c r="W58" s="231">
        <v>2.7262239938337582E-3</v>
      </c>
      <c r="DA58" s="73" t="s">
        <v>2280</v>
      </c>
    </row>
    <row r="59" spans="1:105" ht="12" customHeight="1" x14ac:dyDescent="0.25">
      <c r="A59" s="64" t="s">
        <v>162</v>
      </c>
      <c r="B59" s="231">
        <v>0.57765152864966041</v>
      </c>
      <c r="C59" s="231">
        <v>0.63088883579577815</v>
      </c>
      <c r="D59" s="231">
        <v>0.57564392091591465</v>
      </c>
      <c r="E59" s="231">
        <v>0.5862634674231717</v>
      </c>
      <c r="F59" s="231">
        <v>0.49525286711153849</v>
      </c>
      <c r="G59" s="231">
        <v>0.61059187049886732</v>
      </c>
      <c r="H59" s="231">
        <v>0.59879087717110713</v>
      </c>
      <c r="I59" s="231">
        <v>0.61261621982717873</v>
      </c>
      <c r="J59" s="231">
        <v>0.54660898227241916</v>
      </c>
      <c r="K59" s="231">
        <v>0.5556714797246759</v>
      </c>
      <c r="L59" s="231">
        <v>0.59729948523975118</v>
      </c>
      <c r="M59" s="231">
        <v>0.59972181627979393</v>
      </c>
      <c r="N59" s="231">
        <v>0.53178852736748283</v>
      </c>
      <c r="O59" s="231">
        <v>0.59606707335157005</v>
      </c>
      <c r="P59" s="231">
        <v>0.52546003612748649</v>
      </c>
      <c r="Q59" s="231">
        <v>0.5262770678199582</v>
      </c>
      <c r="R59" s="231">
        <v>0.56960053805463595</v>
      </c>
      <c r="S59" s="231">
        <v>0.55103713013830136</v>
      </c>
      <c r="T59" s="231">
        <v>0.62938751229806611</v>
      </c>
      <c r="U59" s="231">
        <v>0.58107992197629998</v>
      </c>
      <c r="V59" s="231">
        <v>0.73272638737826878</v>
      </c>
      <c r="W59" s="231">
        <v>0.64236531464456881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5.4804762718418859E-2</v>
      </c>
      <c r="C61" s="231">
        <v>4.3964355503079172E-2</v>
      </c>
      <c r="D61" s="231">
        <v>4.3964355503113901E-2</v>
      </c>
      <c r="E61" s="231">
        <v>3.3726674929631231E-2</v>
      </c>
      <c r="F61" s="231">
        <v>2.2886267713826611E-2</v>
      </c>
      <c r="G61" s="231">
        <v>2.710101803939537E-2</v>
      </c>
      <c r="H61" s="231">
        <v>2.64982913980558E-2</v>
      </c>
      <c r="I61" s="231">
        <v>4.7576379188685743E-2</v>
      </c>
      <c r="J61" s="231">
        <v>2.0475361149173789E-2</v>
      </c>
      <c r="K61" s="231">
        <v>2.1078087790363399E-2</v>
      </c>
      <c r="L61" s="231">
        <v>9.6349539334333704E-3</v>
      </c>
      <c r="M61" s="231">
        <v>9.0343953736430928E-3</v>
      </c>
      <c r="N61" s="231">
        <v>1.0840407215808281E-2</v>
      </c>
      <c r="O61" s="231">
        <v>1.264641905805193E-2</v>
      </c>
      <c r="P61" s="231">
        <v>1.6260610823837739E-2</v>
      </c>
      <c r="Q61" s="231">
        <v>1.8066622665989952E-2</v>
      </c>
      <c r="R61" s="231">
        <v>4.8174769666967411E-3</v>
      </c>
      <c r="S61" s="231">
        <v>9.6349539334832143E-3</v>
      </c>
      <c r="T61" s="231">
        <v>1.2045860498140531E-2</v>
      </c>
      <c r="U61" s="231">
        <v>1.505515754118808E-2</v>
      </c>
      <c r="V61" s="231">
        <v>2.169382292031008E-2</v>
      </c>
      <c r="W61" s="231">
        <v>2.6613199714603471E-2</v>
      </c>
      <c r="DA61" s="73" t="s">
        <v>2283</v>
      </c>
    </row>
    <row r="62" spans="1:105" ht="12" customHeight="1" x14ac:dyDescent="0.25">
      <c r="A62" s="64" t="s">
        <v>79</v>
      </c>
      <c r="B62" s="231">
        <v>2.9219315281621461E-2</v>
      </c>
      <c r="C62" s="231">
        <v>6.0631854300668177E-2</v>
      </c>
      <c r="D62" s="231">
        <v>0.1234516728093692</v>
      </c>
      <c r="E62" s="231">
        <v>7.9624014771066065E-2</v>
      </c>
      <c r="F62" s="231">
        <v>0.16801303519703331</v>
      </c>
      <c r="G62" s="231">
        <v>0.19065793879742279</v>
      </c>
      <c r="H62" s="231">
        <v>0.2081905798716398</v>
      </c>
      <c r="I62" s="231">
        <v>0.19357960734987839</v>
      </c>
      <c r="J62" s="231">
        <v>0.18773627024610109</v>
      </c>
      <c r="K62" s="231">
        <v>0.1446370570190314</v>
      </c>
      <c r="L62" s="231">
        <v>0.1431749078615123</v>
      </c>
      <c r="M62" s="231">
        <v>0.15559528641192971</v>
      </c>
      <c r="N62" s="231">
        <v>8.9851169585126539E-2</v>
      </c>
      <c r="O62" s="231">
        <v>8.1083534165654544E-2</v>
      </c>
      <c r="P62" s="231">
        <v>8.3276757903068183E-2</v>
      </c>
      <c r="Q62" s="231">
        <v>0.1008067692138692</v>
      </c>
      <c r="R62" s="231">
        <v>0.102268918371231</v>
      </c>
      <c r="S62" s="231">
        <v>9.2772838137619579E-2</v>
      </c>
      <c r="T62" s="231">
        <v>8.8389020426412404E-2</v>
      </c>
      <c r="U62" s="231">
        <v>8.0355089349959496E-2</v>
      </c>
      <c r="V62" s="231">
        <v>9.131068897883142E-2</v>
      </c>
      <c r="W62" s="231">
        <v>7.9624014770902335E-2</v>
      </c>
      <c r="DA62" s="73" t="s">
        <v>2284</v>
      </c>
    </row>
    <row r="63" spans="1:105" ht="12" customHeight="1" x14ac:dyDescent="0.25">
      <c r="A63" s="166" t="s">
        <v>2205</v>
      </c>
      <c r="B63" s="349">
        <v>0.19059352352405259</v>
      </c>
      <c r="C63" s="349">
        <v>0.2036270371756396</v>
      </c>
      <c r="D63" s="349">
        <v>0.20589831205929029</v>
      </c>
      <c r="E63" s="349">
        <v>0.19261174621394209</v>
      </c>
      <c r="F63" s="349">
        <v>0.203640082244542</v>
      </c>
      <c r="G63" s="349">
        <v>0.20739720684942481</v>
      </c>
      <c r="H63" s="349">
        <v>0.1980473335382523</v>
      </c>
      <c r="I63" s="349">
        <v>0.21063076088928009</v>
      </c>
      <c r="J63" s="349">
        <v>0.2034040564730745</v>
      </c>
      <c r="K63" s="349">
        <v>0.16746920968764331</v>
      </c>
      <c r="L63" s="349">
        <v>0.18651491369294451</v>
      </c>
      <c r="M63" s="349">
        <v>0.1738944103511734</v>
      </c>
      <c r="N63" s="349">
        <v>0.2005163979347542</v>
      </c>
      <c r="O63" s="349">
        <v>0.1882922114615562</v>
      </c>
      <c r="P63" s="349">
        <v>0.20181703005200069</v>
      </c>
      <c r="Q63" s="349">
        <v>0.20360519669651209</v>
      </c>
      <c r="R63" s="349">
        <v>0.2056202969639033</v>
      </c>
      <c r="S63" s="349">
        <v>0.1913259879698751</v>
      </c>
      <c r="T63" s="349">
        <v>0.1829852201257095</v>
      </c>
      <c r="U63" s="349">
        <v>0.19341732980344789</v>
      </c>
      <c r="V63" s="349">
        <v>0.2038033586921465</v>
      </c>
      <c r="W63" s="349">
        <v>0.21266855942506349</v>
      </c>
      <c r="DA63" s="168" t="s">
        <v>2285</v>
      </c>
    </row>
    <row r="64" spans="1:105" ht="12" customHeight="1" x14ac:dyDescent="0.25">
      <c r="A64" s="60" t="s">
        <v>2207</v>
      </c>
      <c r="B64" s="264">
        <v>0.22143159124683001</v>
      </c>
      <c r="C64" s="264">
        <v>0.23657392984284201</v>
      </c>
      <c r="D64" s="264">
        <v>0.23921269742710499</v>
      </c>
      <c r="E64" s="264">
        <v>0.22377636274509291</v>
      </c>
      <c r="F64" s="264">
        <v>0.2365890856063306</v>
      </c>
      <c r="G64" s="264">
        <v>0.24095411367438471</v>
      </c>
      <c r="H64" s="264">
        <v>0.2300914291142353</v>
      </c>
      <c r="I64" s="264">
        <v>0.2447108573621492</v>
      </c>
      <c r="J64" s="264">
        <v>0.236314870820933</v>
      </c>
      <c r="K64" s="264">
        <v>0.19456575911040369</v>
      </c>
      <c r="L64" s="264">
        <v>0.21669306158287091</v>
      </c>
      <c r="M64" s="264">
        <v>0.20203055844198289</v>
      </c>
      <c r="N64" s="264">
        <v>0.2329599885914902</v>
      </c>
      <c r="O64" s="264">
        <v>0.218757926462571</v>
      </c>
      <c r="P64" s="264">
        <v>0.23447106322835881</v>
      </c>
      <c r="Q64" s="264">
        <v>0.2365485555701104</v>
      </c>
      <c r="R64" s="264">
        <v>0.23888969943733121</v>
      </c>
      <c r="S64" s="264">
        <v>0.22228256857686371</v>
      </c>
      <c r="T64" s="264">
        <v>0.2125922629368564</v>
      </c>
      <c r="U64" s="264">
        <v>0.2247122899099217</v>
      </c>
      <c r="V64" s="264">
        <v>0.23677878021366919</v>
      </c>
      <c r="W64" s="264">
        <v>0.24707837208182981</v>
      </c>
      <c r="DA64" s="72" t="s">
        <v>2286</v>
      </c>
    </row>
    <row r="65" spans="1:105" ht="12" customHeight="1" x14ac:dyDescent="0.25">
      <c r="A65" s="101" t="s">
        <v>2209</v>
      </c>
      <c r="B65" s="280">
        <v>7.4933636397540582E-2</v>
      </c>
      <c r="C65" s="280">
        <v>8.0057884876147178E-2</v>
      </c>
      <c r="D65" s="280">
        <v>8.0950857959090711E-2</v>
      </c>
      <c r="E65" s="280">
        <v>7.5727119630428899E-2</v>
      </c>
      <c r="F65" s="280">
        <v>8.0063013667681329E-2</v>
      </c>
      <c r="G65" s="280">
        <v>8.1540162543660921E-2</v>
      </c>
      <c r="H65" s="280">
        <v>7.7864171911303182E-2</v>
      </c>
      <c r="I65" s="280">
        <v>8.2811464727566092E-2</v>
      </c>
      <c r="J65" s="280">
        <v>7.9970217915692601E-2</v>
      </c>
      <c r="K65" s="280">
        <v>6.5842094917426014E-2</v>
      </c>
      <c r="L65" s="280">
        <v>7.3330092581146852E-2</v>
      </c>
      <c r="M65" s="280">
        <v>6.8368222990405611E-2</v>
      </c>
      <c r="N65" s="280">
        <v>7.8834907801530005E-2</v>
      </c>
      <c r="O65" s="280">
        <v>7.402885391521967E-2</v>
      </c>
      <c r="P65" s="280">
        <v>7.9346263551498167E-2</v>
      </c>
      <c r="Q65" s="280">
        <v>8.0049298086357981E-2</v>
      </c>
      <c r="R65" s="280">
        <v>8.0841553709473171E-2</v>
      </c>
      <c r="S65" s="280">
        <v>7.52216116835972E-2</v>
      </c>
      <c r="T65" s="280">
        <v>7.1942360356717111E-2</v>
      </c>
      <c r="U65" s="280">
        <v>7.6043842395545527E-2</v>
      </c>
      <c r="V65" s="280">
        <v>8.0127207338750783E-2</v>
      </c>
      <c r="W65" s="280">
        <v>8.3612644388387905E-2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4.3759048323021972</v>
      </c>
      <c r="C66" s="263">
        <f t="shared" si="3"/>
        <v>4.6511901758010676</v>
      </c>
      <c r="D66" s="263">
        <f t="shared" si="3"/>
        <v>4.6935498932611974</v>
      </c>
      <c r="E66" s="263">
        <f t="shared" si="3"/>
        <v>4.1613628676632519</v>
      </c>
      <c r="F66" s="263">
        <f t="shared" si="3"/>
        <v>4.4890452381194184</v>
      </c>
      <c r="G66" s="263">
        <f t="shared" si="3"/>
        <v>4.5938681292729999</v>
      </c>
      <c r="H66" s="263">
        <f t="shared" si="3"/>
        <v>4.3517994114158602</v>
      </c>
      <c r="I66" s="263">
        <f t="shared" si="3"/>
        <v>4.5974778306117114</v>
      </c>
      <c r="J66" s="263">
        <f t="shared" si="3"/>
        <v>4.3742645494187071</v>
      </c>
      <c r="K66" s="263">
        <f t="shared" si="3"/>
        <v>3.6634333489770849</v>
      </c>
      <c r="L66" s="263">
        <f t="shared" si="3"/>
        <v>4.0648760668369572</v>
      </c>
      <c r="M66" s="263">
        <f t="shared" si="3"/>
        <v>3.739216053859395</v>
      </c>
      <c r="N66" s="263">
        <f t="shared" si="3"/>
        <v>4.1437235810757516</v>
      </c>
      <c r="O66" s="263">
        <f t="shared" si="3"/>
        <v>4.0103221675072644</v>
      </c>
      <c r="P66" s="263">
        <f t="shared" si="3"/>
        <v>4.2119317062437567</v>
      </c>
      <c r="Q66" s="263">
        <f t="shared" si="3"/>
        <v>4.2544673017760397</v>
      </c>
      <c r="R66" s="263">
        <f t="shared" si="3"/>
        <v>4.3300579967041539</v>
      </c>
      <c r="S66" s="263">
        <f t="shared" si="3"/>
        <v>3.9382560859720348</v>
      </c>
      <c r="T66" s="263">
        <f t="shared" si="3"/>
        <v>3.8057930568050495</v>
      </c>
      <c r="U66" s="263">
        <f t="shared" si="3"/>
        <v>4.1143192349566968</v>
      </c>
      <c r="V66" s="263">
        <f t="shared" si="3"/>
        <v>4.366819233014211</v>
      </c>
      <c r="W66" s="263">
        <f t="shared" si="3"/>
        <v>4.4340471455239676</v>
      </c>
      <c r="DA66" s="70"/>
    </row>
    <row r="67" spans="1:105" ht="12" customHeight="1" x14ac:dyDescent="0.25">
      <c r="A67" s="165" t="s">
        <v>2212</v>
      </c>
      <c r="B67" s="348">
        <v>0.69805373684115635</v>
      </c>
      <c r="C67" s="348">
        <v>0.72733941916053368</v>
      </c>
      <c r="D67" s="348">
        <v>0.72723416018710352</v>
      </c>
      <c r="E67" s="348">
        <v>0.51064964505907406</v>
      </c>
      <c r="F67" s="348">
        <v>0.60573523902383197</v>
      </c>
      <c r="G67" s="348">
        <v>0.63137017623036451</v>
      </c>
      <c r="H67" s="348">
        <v>0.57629104146359766</v>
      </c>
      <c r="I67" s="348">
        <v>0.59040304735498927</v>
      </c>
      <c r="J67" s="348">
        <v>0.52268202752685133</v>
      </c>
      <c r="K67" s="348">
        <v>0.47514550355383978</v>
      </c>
      <c r="L67" s="348">
        <v>0.51921205223430567</v>
      </c>
      <c r="M67" s="348">
        <v>0.44631718444055052</v>
      </c>
      <c r="N67" s="348">
        <v>0.39490531995416922</v>
      </c>
      <c r="O67" s="348">
        <v>0.45696630962718088</v>
      </c>
      <c r="P67" s="348">
        <v>0.42738960195750508</v>
      </c>
      <c r="Q67" s="348">
        <v>0.43485238316684899</v>
      </c>
      <c r="R67" s="348">
        <v>0.46288806504684571</v>
      </c>
      <c r="S67" s="348">
        <v>0.36319787629354039</v>
      </c>
      <c r="T67" s="348">
        <v>0.37555881961173199</v>
      </c>
      <c r="U67" s="348">
        <v>0.46563979032084107</v>
      </c>
      <c r="V67" s="348">
        <v>0.51299449633240923</v>
      </c>
      <c r="W67" s="348">
        <v>0.44635038883521327</v>
      </c>
      <c r="DA67" s="167" t="s">
        <v>2288</v>
      </c>
    </row>
    <row r="68" spans="1:105" ht="12" customHeight="1" x14ac:dyDescent="0.25">
      <c r="A68" s="165" t="s">
        <v>2214</v>
      </c>
      <c r="B68" s="348">
        <v>0.25750236583837971</v>
      </c>
      <c r="C68" s="348">
        <v>0.26960550715475667</v>
      </c>
      <c r="D68" s="348">
        <v>0.27131069270309288</v>
      </c>
      <c r="E68" s="348">
        <v>0.1941459201474405</v>
      </c>
      <c r="F68" s="348">
        <v>0.22883064572199921</v>
      </c>
      <c r="G68" s="348">
        <v>0.24059408213174069</v>
      </c>
      <c r="H68" s="348">
        <v>0.22139523353590099</v>
      </c>
      <c r="I68" s="348">
        <v>0.2271422750244261</v>
      </c>
      <c r="J68" s="348">
        <v>0.20133883420444049</v>
      </c>
      <c r="K68" s="348">
        <v>0.18292287805721311</v>
      </c>
      <c r="L68" s="348">
        <v>0.1985091044577898</v>
      </c>
      <c r="M68" s="348">
        <v>0.17222868852438561</v>
      </c>
      <c r="N68" s="348">
        <v>0.15039584747594209</v>
      </c>
      <c r="O68" s="348">
        <v>0.17430595963367401</v>
      </c>
      <c r="P68" s="348">
        <v>0.1627788376689257</v>
      </c>
      <c r="Q68" s="348">
        <v>0.16576161347523069</v>
      </c>
      <c r="R68" s="348">
        <v>0.17715408798481239</v>
      </c>
      <c r="S68" s="348">
        <v>0.14156483699325939</v>
      </c>
      <c r="T68" s="348">
        <v>0.14642241806973241</v>
      </c>
      <c r="U68" s="348">
        <v>0.17765531932373391</v>
      </c>
      <c r="V68" s="348">
        <v>0.19641526071110271</v>
      </c>
      <c r="W68" s="348">
        <v>0.17119437187188299</v>
      </c>
      <c r="DA68" s="167" t="s">
        <v>2289</v>
      </c>
    </row>
    <row r="69" spans="1:105" ht="12" customHeight="1" x14ac:dyDescent="0.25">
      <c r="A69" s="64" t="s">
        <v>30</v>
      </c>
      <c r="B69" s="231">
        <v>3.802714945232346E-3</v>
      </c>
      <c r="C69" s="231">
        <v>5.5282241444796869E-3</v>
      </c>
      <c r="D69" s="231">
        <v>3.9563578090799157E-3</v>
      </c>
      <c r="E69" s="231">
        <v>4.7249632887619792E-3</v>
      </c>
      <c r="F69" s="231">
        <v>8.1944312056880287E-4</v>
      </c>
      <c r="G69" s="231">
        <v>8.2716845169602084E-4</v>
      </c>
      <c r="H69" s="231">
        <v>0</v>
      </c>
      <c r="I69" s="231">
        <v>0</v>
      </c>
      <c r="J69" s="231">
        <v>0</v>
      </c>
      <c r="K69" s="231">
        <v>0</v>
      </c>
      <c r="L69" s="231">
        <v>2.4596448045888942E-3</v>
      </c>
      <c r="M69" s="231">
        <v>2.4787745679497541E-3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0</v>
      </c>
      <c r="C71" s="231">
        <v>4.7679864132924143E-3</v>
      </c>
      <c r="D71" s="231">
        <v>4.7404918619366812E-3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4.968575774026129E-3</v>
      </c>
      <c r="S71" s="231">
        <v>5.0291067810225758E-3</v>
      </c>
      <c r="T71" s="231">
        <v>0</v>
      </c>
      <c r="U71" s="231">
        <v>4.9167806138607469E-3</v>
      </c>
      <c r="V71" s="231">
        <v>2.3040732697318929E-3</v>
      </c>
      <c r="W71" s="231">
        <v>1.8511520556704531E-3</v>
      </c>
      <c r="DA71" s="73" t="s">
        <v>2292</v>
      </c>
    </row>
    <row r="72" spans="1:105" ht="12" customHeight="1" x14ac:dyDescent="0.25">
      <c r="A72" s="64" t="s">
        <v>160</v>
      </c>
      <c r="B72" s="231">
        <v>3.7541894586946088E-2</v>
      </c>
      <c r="C72" s="231">
        <v>2.9211809490826791E-2</v>
      </c>
      <c r="D72" s="231">
        <v>2.069370293420698E-2</v>
      </c>
      <c r="E72" s="231">
        <v>3.8911614183587448E-2</v>
      </c>
      <c r="F72" s="231">
        <v>2.5249684180641521E-2</v>
      </c>
      <c r="G72" s="231">
        <v>2.517652986564433E-2</v>
      </c>
      <c r="H72" s="231">
        <v>1.6811871677609749E-2</v>
      </c>
      <c r="I72" s="231">
        <v>2.9588401740505772E-2</v>
      </c>
      <c r="J72" s="231">
        <v>2.5712599980960239E-2</v>
      </c>
      <c r="K72" s="231">
        <v>2.1228391170615379E-2</v>
      </c>
      <c r="L72" s="231">
        <v>2.1361721670194889E-2</v>
      </c>
      <c r="M72" s="231">
        <v>0</v>
      </c>
      <c r="N72" s="231">
        <v>4.4945387028060757E-3</v>
      </c>
      <c r="O72" s="231">
        <v>2.191285537790753E-2</v>
      </c>
      <c r="P72" s="231">
        <v>2.2279223383292551E-2</v>
      </c>
      <c r="Q72" s="231">
        <v>1.775650084780921E-2</v>
      </c>
      <c r="R72" s="231">
        <v>2.209943507715624E-2</v>
      </c>
      <c r="S72" s="231">
        <v>8.3130420249262812E-3</v>
      </c>
      <c r="T72" s="231">
        <v>8.9489478782140471E-3</v>
      </c>
      <c r="U72" s="231">
        <v>1.7027942162573979E-2</v>
      </c>
      <c r="V72" s="231">
        <v>1.0444068063254789E-2</v>
      </c>
      <c r="W72" s="231">
        <v>1.338144667908636E-2</v>
      </c>
      <c r="DA72" s="73" t="s">
        <v>2293</v>
      </c>
    </row>
    <row r="73" spans="1:105" ht="12" customHeight="1" x14ac:dyDescent="0.25">
      <c r="A73" s="64" t="s">
        <v>70</v>
      </c>
      <c r="B73" s="231">
        <v>9.1520799928972302E-2</v>
      </c>
      <c r="C73" s="231">
        <v>9.1557367713449439E-2</v>
      </c>
      <c r="D73" s="231">
        <v>0.10195316905207701</v>
      </c>
      <c r="E73" s="231">
        <v>1.8726066540955159E-2</v>
      </c>
      <c r="F73" s="231">
        <v>7.351401825036484E-2</v>
      </c>
      <c r="G73" s="231">
        <v>5.8557540992165917E-2</v>
      </c>
      <c r="H73" s="231">
        <v>4.7584406473320032E-2</v>
      </c>
      <c r="I73" s="231">
        <v>3.6732515852146007E-2</v>
      </c>
      <c r="J73" s="231">
        <v>3.3443957964745682E-2</v>
      </c>
      <c r="K73" s="231">
        <v>2.5810025755526201E-2</v>
      </c>
      <c r="L73" s="231">
        <v>3.3392902530486893E-2</v>
      </c>
      <c r="M73" s="231">
        <v>2.577234645381828E-2</v>
      </c>
      <c r="N73" s="231">
        <v>2.6763782226176411E-2</v>
      </c>
      <c r="O73" s="231">
        <v>2.2459038308068981E-2</v>
      </c>
      <c r="P73" s="231">
        <v>2.2771571265969161E-2</v>
      </c>
      <c r="Q73" s="231">
        <v>2.6480926312774478E-2</v>
      </c>
      <c r="R73" s="231">
        <v>2.2621502422565429E-2</v>
      </c>
      <c r="S73" s="231">
        <v>0</v>
      </c>
      <c r="T73" s="231">
        <v>0</v>
      </c>
      <c r="U73" s="231">
        <v>2.3146975471574849E-2</v>
      </c>
      <c r="V73" s="231">
        <v>2.2819466883979411E-2</v>
      </c>
      <c r="W73" s="231">
        <v>1.443724346281664E-2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5.1361100426028528E-3</v>
      </c>
      <c r="T74" s="231">
        <v>0</v>
      </c>
      <c r="U74" s="231">
        <v>5.1361100425208967E-3</v>
      </c>
      <c r="V74" s="231">
        <v>1.54100110670204E-3</v>
      </c>
      <c r="W74" s="231">
        <v>5.1352695728724518E-4</v>
      </c>
      <c r="DA74" s="73" t="s">
        <v>2295</v>
      </c>
    </row>
    <row r="75" spans="1:105" ht="12" customHeight="1" x14ac:dyDescent="0.25">
      <c r="A75" s="64" t="s">
        <v>162</v>
      </c>
      <c r="B75" s="231">
        <v>0.1088097062276369</v>
      </c>
      <c r="C75" s="231">
        <v>0.11883778624407999</v>
      </c>
      <c r="D75" s="231">
        <v>0.1084315418899784</v>
      </c>
      <c r="E75" s="231">
        <v>0.110431899680819</v>
      </c>
      <c r="F75" s="231">
        <v>9.3288628707990609E-2</v>
      </c>
      <c r="G75" s="231">
        <v>0.11501453516322151</v>
      </c>
      <c r="H75" s="231">
        <v>0.11279163337295089</v>
      </c>
      <c r="I75" s="231">
        <v>0.11539585304223871</v>
      </c>
      <c r="J75" s="231">
        <v>0.10296235677153601</v>
      </c>
      <c r="K75" s="231">
        <v>0.1046694200035401</v>
      </c>
      <c r="L75" s="231">
        <v>0.1125107063609504</v>
      </c>
      <c r="M75" s="231">
        <v>0.11296699032417171</v>
      </c>
      <c r="N75" s="231">
        <v>0.10017069213570309</v>
      </c>
      <c r="O75" s="231">
        <v>0.11227856229337051</v>
      </c>
      <c r="P75" s="231">
        <v>9.8978621763626276E-2</v>
      </c>
      <c r="Q75" s="231">
        <v>9.9132522470241444E-2</v>
      </c>
      <c r="R75" s="231">
        <v>0.10729317614325549</v>
      </c>
      <c r="S75" s="231">
        <v>0.10379646772688229</v>
      </c>
      <c r="T75" s="231">
        <v>0.1185549884661177</v>
      </c>
      <c r="U75" s="231">
        <v>0.10945549776838891</v>
      </c>
      <c r="V75" s="231">
        <v>0.1380204829410589</v>
      </c>
      <c r="W75" s="231">
        <v>0.1209995606532706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1.0323334805685541E-2</v>
      </c>
      <c r="C77" s="231">
        <v>8.2813744437933035E-3</v>
      </c>
      <c r="D77" s="231">
        <v>8.2813744437998469E-3</v>
      </c>
      <c r="E77" s="231">
        <v>6.352947078157682E-3</v>
      </c>
      <c r="F77" s="231">
        <v>4.3109867161778646E-3</v>
      </c>
      <c r="G77" s="231">
        <v>5.1049009049276596E-3</v>
      </c>
      <c r="H77" s="231">
        <v>4.9913679087750544E-3</v>
      </c>
      <c r="I77" s="231">
        <v>8.9617556366499481E-3</v>
      </c>
      <c r="J77" s="231">
        <v>3.8568547317003239E-3</v>
      </c>
      <c r="K77" s="231">
        <v>3.9703877278246848E-3</v>
      </c>
      <c r="L77" s="231">
        <v>1.814894369732602E-3</v>
      </c>
      <c r="M77" s="231">
        <v>1.701769765672383E-3</v>
      </c>
      <c r="N77" s="231">
        <v>2.041960361980507E-3</v>
      </c>
      <c r="O77" s="231">
        <v>2.3821509583034088E-3</v>
      </c>
      <c r="P77" s="231">
        <v>3.0629405429943649E-3</v>
      </c>
      <c r="Q77" s="231">
        <v>3.4031311393000461E-3</v>
      </c>
      <c r="R77" s="231">
        <v>9.0744718486254381E-4</v>
      </c>
      <c r="S77" s="231">
        <v>1.814894369741989E-3</v>
      </c>
      <c r="T77" s="231">
        <v>2.2690263542203761E-3</v>
      </c>
      <c r="U77" s="231">
        <v>2.8358745506947068E-3</v>
      </c>
      <c r="V77" s="231">
        <v>4.0863710764018997E-3</v>
      </c>
      <c r="W77" s="231">
        <v>5.0130126886233682E-3</v>
      </c>
      <c r="DA77" s="73" t="s">
        <v>2298</v>
      </c>
    </row>
    <row r="78" spans="1:105" ht="12" customHeight="1" x14ac:dyDescent="0.25">
      <c r="A78" s="64" t="s">
        <v>79</v>
      </c>
      <c r="B78" s="231">
        <v>5.5039153439065342E-3</v>
      </c>
      <c r="C78" s="231">
        <v>1.1420958704835E-2</v>
      </c>
      <c r="D78" s="231">
        <v>2.3254054712014131E-2</v>
      </c>
      <c r="E78" s="231">
        <v>1.499842937515926E-2</v>
      </c>
      <c r="F78" s="231">
        <v>3.1647884746255572E-2</v>
      </c>
      <c r="G78" s="231">
        <v>3.5913406754085178E-2</v>
      </c>
      <c r="H78" s="231">
        <v>3.9215954103245167E-2</v>
      </c>
      <c r="I78" s="231">
        <v>3.6463748752885702E-2</v>
      </c>
      <c r="J78" s="231">
        <v>3.5363064755498247E-2</v>
      </c>
      <c r="K78" s="231">
        <v>2.7244653399706741E-2</v>
      </c>
      <c r="L78" s="231">
        <v>2.696923472183612E-2</v>
      </c>
      <c r="M78" s="231">
        <v>2.930880741277346E-2</v>
      </c>
      <c r="N78" s="231">
        <v>1.6924874049275909E-2</v>
      </c>
      <c r="O78" s="231">
        <v>1.5273352696023571E-2</v>
      </c>
      <c r="P78" s="231">
        <v>1.5686480713043321E-2</v>
      </c>
      <c r="Q78" s="231">
        <v>1.898853270510557E-2</v>
      </c>
      <c r="R78" s="231">
        <v>1.9263951382946561E-2</v>
      </c>
      <c r="S78" s="231">
        <v>1.7475216048083459E-2</v>
      </c>
      <c r="T78" s="231">
        <v>1.664945537118017E-2</v>
      </c>
      <c r="U78" s="231">
        <v>1.513613871411979E-2</v>
      </c>
      <c r="V78" s="231">
        <v>1.719979736997378E-2</v>
      </c>
      <c r="W78" s="231">
        <v>1.499842937512842E-2</v>
      </c>
      <c r="DA78" s="73" t="s">
        <v>2299</v>
      </c>
    </row>
    <row r="79" spans="1:105" ht="12" customHeight="1" x14ac:dyDescent="0.25">
      <c r="A79" s="165" t="s">
        <v>2226</v>
      </c>
      <c r="B79" s="348">
        <v>3.4203487296226611</v>
      </c>
      <c r="C79" s="348">
        <v>3.6542452494857769</v>
      </c>
      <c r="D79" s="348">
        <v>3.6950050403710009</v>
      </c>
      <c r="E79" s="348">
        <v>3.4565673024567372</v>
      </c>
      <c r="F79" s="348">
        <v>3.6544793533735871</v>
      </c>
      <c r="G79" s="348">
        <v>3.7219038709108951</v>
      </c>
      <c r="H79" s="348">
        <v>3.5541131364163618</v>
      </c>
      <c r="I79" s="348">
        <v>3.7799325082322959</v>
      </c>
      <c r="J79" s="348">
        <v>3.6502436876874151</v>
      </c>
      <c r="K79" s="348">
        <v>3.0053649673660319</v>
      </c>
      <c r="L79" s="348">
        <v>3.3471549101448619</v>
      </c>
      <c r="M79" s="348">
        <v>3.120670180894459</v>
      </c>
      <c r="N79" s="348">
        <v>3.5984224136456402</v>
      </c>
      <c r="O79" s="348">
        <v>3.3790498982464099</v>
      </c>
      <c r="P79" s="348">
        <v>3.6217632666173261</v>
      </c>
      <c r="Q79" s="348">
        <v>3.6538533051339601</v>
      </c>
      <c r="R79" s="348">
        <v>3.6900158436724961</v>
      </c>
      <c r="S79" s="348">
        <v>3.433493372685235</v>
      </c>
      <c r="T79" s="348">
        <v>3.283811819123585</v>
      </c>
      <c r="U79" s="348">
        <v>3.4710241253121219</v>
      </c>
      <c r="V79" s="348">
        <v>3.6574094759706992</v>
      </c>
      <c r="W79" s="348">
        <v>3.8165023848168711</v>
      </c>
      <c r="DA79" s="167" t="s">
        <v>2300</v>
      </c>
    </row>
    <row r="80" spans="1:105" ht="12" customHeight="1" x14ac:dyDescent="0.25">
      <c r="A80" s="132" t="s">
        <v>2228</v>
      </c>
      <c r="B80" s="318">
        <v>3.3227209518565779</v>
      </c>
      <c r="C80" s="318">
        <v>3.549941311109611</v>
      </c>
      <c r="D80" s="318">
        <v>3.5895376861794031</v>
      </c>
      <c r="E80" s="318">
        <v>3.3579057298763919</v>
      </c>
      <c r="F80" s="318">
        <v>3.5501687329178608</v>
      </c>
      <c r="G80" s="318">
        <v>3.6156687373910161</v>
      </c>
      <c r="H80" s="318">
        <v>3.4526672913092611</v>
      </c>
      <c r="I80" s="318">
        <v>3.672041050355952</v>
      </c>
      <c r="J80" s="318">
        <v>3.546053966783457</v>
      </c>
      <c r="K80" s="318">
        <v>2.919582163817708</v>
      </c>
      <c r="L80" s="318">
        <v>3.251616319916864</v>
      </c>
      <c r="M80" s="318">
        <v>3.0315961948815739</v>
      </c>
      <c r="N80" s="318">
        <v>3.4957118389415669</v>
      </c>
      <c r="O80" s="318">
        <v>3.2826009222488972</v>
      </c>
      <c r="P80" s="318">
        <v>3.5183864687334201</v>
      </c>
      <c r="Q80" s="318">
        <v>3.5495605541129742</v>
      </c>
      <c r="R80" s="318">
        <v>3.584690897236662</v>
      </c>
      <c r="S80" s="318">
        <v>3.3354904044362028</v>
      </c>
      <c r="T80" s="318">
        <v>3.190081244891056</v>
      </c>
      <c r="U80" s="318">
        <v>3.3719499084079101</v>
      </c>
      <c r="V80" s="318">
        <v>3.5530152203712051</v>
      </c>
      <c r="W80" s="318">
        <v>3.7075671047848462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0.99999999999999989</v>
      </c>
      <c r="C84" s="234">
        <f t="shared" si="4"/>
        <v>0.99999999999999989</v>
      </c>
      <c r="D84" s="234">
        <f t="shared" si="4"/>
        <v>0.99999999999999989</v>
      </c>
      <c r="E84" s="234">
        <f t="shared" si="4"/>
        <v>1.0000000000000002</v>
      </c>
      <c r="F84" s="234">
        <f t="shared" si="4"/>
        <v>1</v>
      </c>
      <c r="G84" s="234">
        <f t="shared" si="4"/>
        <v>0.99999999999999989</v>
      </c>
      <c r="H84" s="234">
        <f t="shared" si="4"/>
        <v>0.99999999999999978</v>
      </c>
      <c r="I84" s="234">
        <f t="shared" si="4"/>
        <v>1</v>
      </c>
      <c r="J84" s="234">
        <f t="shared" si="4"/>
        <v>1.0000000000000002</v>
      </c>
      <c r="K84" s="234">
        <f t="shared" si="4"/>
        <v>0.99999999999999978</v>
      </c>
      <c r="L84" s="234">
        <f t="shared" si="4"/>
        <v>1.0000000000000004</v>
      </c>
      <c r="M84" s="234">
        <f t="shared" si="4"/>
        <v>1</v>
      </c>
      <c r="N84" s="234">
        <f t="shared" si="4"/>
        <v>0.99999999999999978</v>
      </c>
      <c r="O84" s="234">
        <f t="shared" si="4"/>
        <v>1.0000000000000004</v>
      </c>
      <c r="P84" s="234">
        <f t="shared" si="4"/>
        <v>1.0000000000000002</v>
      </c>
      <c r="Q84" s="234">
        <f t="shared" si="4"/>
        <v>1</v>
      </c>
      <c r="R84" s="234">
        <f t="shared" si="4"/>
        <v>0.99999999999999978</v>
      </c>
      <c r="S84" s="234">
        <f t="shared" si="4"/>
        <v>1</v>
      </c>
      <c r="T84" s="234">
        <f t="shared" si="4"/>
        <v>0.99999999999999978</v>
      </c>
      <c r="U84" s="234">
        <f t="shared" si="4"/>
        <v>1.0000000000000002</v>
      </c>
      <c r="V84" s="234">
        <f t="shared" si="4"/>
        <v>0.99999999999999989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1.3519551104723171E-2</v>
      </c>
      <c r="C85" s="301">
        <f t="shared" si="5"/>
        <v>1.3708092232711966E-2</v>
      </c>
      <c r="D85" s="301">
        <f t="shared" si="5"/>
        <v>1.3762670922081647E-2</v>
      </c>
      <c r="E85" s="301">
        <f t="shared" si="5"/>
        <v>1.624087797588377E-2</v>
      </c>
      <c r="F85" s="301">
        <f t="shared" si="5"/>
        <v>1.5237452087906566E-2</v>
      </c>
      <c r="G85" s="301">
        <f t="shared" si="5"/>
        <v>1.4949298429271328E-2</v>
      </c>
      <c r="H85" s="301">
        <f t="shared" si="5"/>
        <v>1.5290071619466104E-2</v>
      </c>
      <c r="I85" s="301">
        <f t="shared" si="5"/>
        <v>1.561984218952743E-2</v>
      </c>
      <c r="J85" s="301">
        <f t="shared" si="5"/>
        <v>1.6402732785005668E-2</v>
      </c>
      <c r="K85" s="301">
        <f t="shared" si="5"/>
        <v>1.5504151886670965E-2</v>
      </c>
      <c r="L85" s="301">
        <f t="shared" si="5"/>
        <v>1.5740794114646624E-2</v>
      </c>
      <c r="M85" s="301">
        <f t="shared" si="5"/>
        <v>1.6388402628903183E-2</v>
      </c>
      <c r="N85" s="301">
        <f t="shared" si="5"/>
        <v>1.8860335530611831E-2</v>
      </c>
      <c r="O85" s="301">
        <f t="shared" si="5"/>
        <v>1.7015904318345834E-2</v>
      </c>
      <c r="P85" s="301">
        <f t="shared" si="5"/>
        <v>1.8243115465644451E-2</v>
      </c>
      <c r="Q85" s="301">
        <f t="shared" si="5"/>
        <v>1.8152440936182759E-2</v>
      </c>
      <c r="R85" s="301">
        <f t="shared" si="5"/>
        <v>1.7660285827997089E-2</v>
      </c>
      <c r="S85" s="301">
        <f t="shared" si="5"/>
        <v>1.8963864104212497E-2</v>
      </c>
      <c r="T85" s="301">
        <f t="shared" si="5"/>
        <v>1.831155355928284E-2</v>
      </c>
      <c r="U85" s="301">
        <f t="shared" si="5"/>
        <v>1.707299241307203E-2</v>
      </c>
      <c r="V85" s="301">
        <f t="shared" si="5"/>
        <v>1.6639883100538981E-2</v>
      </c>
      <c r="W85" s="301">
        <f t="shared" si="5"/>
        <v>1.8253608468035479E-2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4.0876234321612203E-3</v>
      </c>
      <c r="C86" s="235">
        <f t="shared" si="6"/>
        <v>4.1446286630837078E-3</v>
      </c>
      <c r="D86" s="235">
        <f t="shared" si="6"/>
        <v>4.1611304779617326E-3</v>
      </c>
      <c r="E86" s="235">
        <f t="shared" si="6"/>
        <v>4.9104140262394395E-3</v>
      </c>
      <c r="F86" s="235">
        <f t="shared" si="6"/>
        <v>4.6070291623218915E-3</v>
      </c>
      <c r="G86" s="235">
        <f t="shared" si="6"/>
        <v>4.5199061773960889E-3</v>
      </c>
      <c r="H86" s="235">
        <f t="shared" si="6"/>
        <v>4.6229386276973351E-3</v>
      </c>
      <c r="I86" s="235">
        <f t="shared" si="6"/>
        <v>4.7226444462543501E-3</v>
      </c>
      <c r="J86" s="235">
        <f t="shared" si="6"/>
        <v>4.9593506740060606E-3</v>
      </c>
      <c r="K86" s="235">
        <f t="shared" si="6"/>
        <v>4.6876655930981441E-3</v>
      </c>
      <c r="L86" s="235">
        <f t="shared" si="6"/>
        <v>4.7592141459028466E-3</v>
      </c>
      <c r="M86" s="235">
        <f t="shared" si="6"/>
        <v>4.9550179649229462E-3</v>
      </c>
      <c r="N86" s="235">
        <f t="shared" si="6"/>
        <v>5.7024045292759966E-3</v>
      </c>
      <c r="O86" s="235">
        <f t="shared" si="6"/>
        <v>5.1447425045632036E-3</v>
      </c>
      <c r="P86" s="235">
        <f t="shared" si="6"/>
        <v>5.5157886290277038E-3</v>
      </c>
      <c r="Q86" s="235">
        <f t="shared" si="6"/>
        <v>5.4883732711909858E-3</v>
      </c>
      <c r="R86" s="235">
        <f t="shared" si="6"/>
        <v>5.3395706418067328E-3</v>
      </c>
      <c r="S86" s="235">
        <f t="shared" si="6"/>
        <v>5.7337062951460542E-3</v>
      </c>
      <c r="T86" s="235">
        <f t="shared" si="6"/>
        <v>5.5364808216191441E-3</v>
      </c>
      <c r="U86" s="235">
        <f t="shared" si="6"/>
        <v>5.1620030357666935E-3</v>
      </c>
      <c r="V86" s="235">
        <f t="shared" si="6"/>
        <v>5.0310528466011063E-3</v>
      </c>
      <c r="W86" s="235">
        <f t="shared" si="6"/>
        <v>5.5189611783316777E-3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5.1058738811554136E-2</v>
      </c>
      <c r="C87" s="235">
        <f t="shared" si="7"/>
        <v>5.1770794421584887E-2</v>
      </c>
      <c r="D87" s="235">
        <f t="shared" si="7"/>
        <v>5.1976919537989823E-2</v>
      </c>
      <c r="E87" s="235">
        <f t="shared" si="7"/>
        <v>6.1336263328393328E-2</v>
      </c>
      <c r="F87" s="235">
        <f t="shared" si="7"/>
        <v>5.7546665587009674E-2</v>
      </c>
      <c r="G87" s="235">
        <f t="shared" si="7"/>
        <v>5.6458407383768734E-2</v>
      </c>
      <c r="H87" s="235">
        <f t="shared" si="7"/>
        <v>5.7745391631792799E-2</v>
      </c>
      <c r="I87" s="235">
        <f t="shared" si="7"/>
        <v>5.899082273183992E-2</v>
      </c>
      <c r="J87" s="235">
        <f t="shared" si="7"/>
        <v>6.1947533803302972E-2</v>
      </c>
      <c r="K87" s="235">
        <f t="shared" si="7"/>
        <v>5.8553899870213685E-2</v>
      </c>
      <c r="L87" s="235">
        <f t="shared" si="7"/>
        <v>5.944761694827351E-2</v>
      </c>
      <c r="M87" s="235">
        <f t="shared" si="7"/>
        <v>6.1893413685563996E-2</v>
      </c>
      <c r="N87" s="235">
        <f t="shared" si="7"/>
        <v>7.1229062140928404E-2</v>
      </c>
      <c r="O87" s="235">
        <f t="shared" si="7"/>
        <v>6.4263273795332573E-2</v>
      </c>
      <c r="P87" s="235">
        <f t="shared" si="7"/>
        <v>6.8898032224157746E-2</v>
      </c>
      <c r="Q87" s="235">
        <f t="shared" si="7"/>
        <v>6.8555585416509815E-2</v>
      </c>
      <c r="R87" s="235">
        <f t="shared" si="7"/>
        <v>6.6696883235573823E-2</v>
      </c>
      <c r="S87" s="235">
        <f t="shared" si="7"/>
        <v>7.1620054294296756E-2</v>
      </c>
      <c r="T87" s="235">
        <f t="shared" si="7"/>
        <v>6.9156499588996653E-2</v>
      </c>
      <c r="U87" s="235">
        <f t="shared" si="7"/>
        <v>6.4478876080888953E-2</v>
      </c>
      <c r="V87" s="235">
        <f t="shared" si="7"/>
        <v>6.2843169754977654E-2</v>
      </c>
      <c r="W87" s="235">
        <f t="shared" si="7"/>
        <v>6.893766071953325E-2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2.7062606250598982E-2</v>
      </c>
      <c r="C88" s="235">
        <f t="shared" si="8"/>
        <v>2.7440016289533031E-2</v>
      </c>
      <c r="D88" s="235">
        <f t="shared" si="8"/>
        <v>2.7549268554541272E-2</v>
      </c>
      <c r="E88" s="235">
        <f t="shared" si="8"/>
        <v>3.2509991080385603E-2</v>
      </c>
      <c r="F88" s="235">
        <f t="shared" si="8"/>
        <v>3.0501394826143259E-2</v>
      </c>
      <c r="G88" s="235">
        <f t="shared" si="8"/>
        <v>2.9924586547309895E-2</v>
      </c>
      <c r="H88" s="235">
        <f t="shared" si="8"/>
        <v>3.0606725369491636E-2</v>
      </c>
      <c r="I88" s="235">
        <f t="shared" si="8"/>
        <v>3.1266839823105984E-2</v>
      </c>
      <c r="J88" s="235">
        <f t="shared" si="8"/>
        <v>3.283398208682526E-2</v>
      </c>
      <c r="K88" s="235">
        <f t="shared" si="8"/>
        <v>3.1035258087221025E-2</v>
      </c>
      <c r="L88" s="235">
        <f t="shared" si="8"/>
        <v>3.1508953950964029E-2</v>
      </c>
      <c r="M88" s="235">
        <f t="shared" si="8"/>
        <v>3.2805296861324267E-2</v>
      </c>
      <c r="N88" s="235">
        <f t="shared" si="8"/>
        <v>3.7753460175228279E-2</v>
      </c>
      <c r="O88" s="235">
        <f t="shared" si="8"/>
        <v>3.4061391165893268E-2</v>
      </c>
      <c r="P88" s="235">
        <f t="shared" si="8"/>
        <v>3.6517946994443329E-2</v>
      </c>
      <c r="Q88" s="235">
        <f t="shared" si="8"/>
        <v>3.6336440295827957E-2</v>
      </c>
      <c r="R88" s="235">
        <f t="shared" si="8"/>
        <v>3.5351274456823407E-2</v>
      </c>
      <c r="S88" s="235">
        <f t="shared" si="8"/>
        <v>3.7960697309164036E-2</v>
      </c>
      <c r="T88" s="235">
        <f t="shared" si="8"/>
        <v>3.665494216287242E-2</v>
      </c>
      <c r="U88" s="235">
        <f t="shared" si="8"/>
        <v>3.4175666604271682E-2</v>
      </c>
      <c r="V88" s="235">
        <f t="shared" si="8"/>
        <v>3.3308695009005136E-2</v>
      </c>
      <c r="W88" s="235">
        <f t="shared" si="8"/>
        <v>3.6538951241544097E-2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2.9736828745752838E-2</v>
      </c>
      <c r="C89" s="302">
        <f t="shared" si="9"/>
        <v>2.9860702641114883E-2</v>
      </c>
      <c r="D89" s="302">
        <f t="shared" si="9"/>
        <v>2.9980960632149507E-2</v>
      </c>
      <c r="E89" s="302">
        <f t="shared" si="9"/>
        <v>3.0871521637736227E-2</v>
      </c>
      <c r="F89" s="302">
        <f t="shared" si="9"/>
        <v>3.0940990900544602E-2</v>
      </c>
      <c r="G89" s="302">
        <f t="shared" si="9"/>
        <v>3.0340161570564794E-2</v>
      </c>
      <c r="H89" s="302">
        <f t="shared" si="9"/>
        <v>3.0630746365167449E-2</v>
      </c>
      <c r="I89" s="302">
        <f t="shared" si="9"/>
        <v>3.0658015085013167E-2</v>
      </c>
      <c r="J89" s="302">
        <f t="shared" si="9"/>
        <v>3.1607041867549097E-2</v>
      </c>
      <c r="K89" s="302">
        <f t="shared" si="9"/>
        <v>3.0386600513647485E-2</v>
      </c>
      <c r="L89" s="302">
        <f t="shared" si="9"/>
        <v>3.0775874692351355E-2</v>
      </c>
      <c r="M89" s="302">
        <f t="shared" si="9"/>
        <v>3.1726875020144152E-2</v>
      </c>
      <c r="N89" s="302">
        <f t="shared" si="9"/>
        <v>3.5618122304740693E-2</v>
      </c>
      <c r="O89" s="302">
        <f t="shared" si="9"/>
        <v>3.1923870621728613E-2</v>
      </c>
      <c r="P89" s="302">
        <f t="shared" si="9"/>
        <v>3.3983708644942344E-2</v>
      </c>
      <c r="Q89" s="302">
        <f t="shared" si="9"/>
        <v>3.4103211602328813E-2</v>
      </c>
      <c r="R89" s="302">
        <f t="shared" si="9"/>
        <v>3.3066751413464962E-2</v>
      </c>
      <c r="S89" s="302">
        <f t="shared" si="9"/>
        <v>3.5022399798966458E-2</v>
      </c>
      <c r="T89" s="302">
        <f t="shared" si="9"/>
        <v>3.3338305007110006E-2</v>
      </c>
      <c r="U89" s="302">
        <f t="shared" si="9"/>
        <v>3.2322584079926484E-2</v>
      </c>
      <c r="V89" s="302">
        <f t="shared" si="9"/>
        <v>3.157174576142055E-2</v>
      </c>
      <c r="W89" s="302">
        <f t="shared" si="9"/>
        <v>3.3803180868276252E-2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6.9834677818497545E-2</v>
      </c>
      <c r="C90" s="303">
        <f t="shared" si="10"/>
        <v>6.9815896276317291E-2</v>
      </c>
      <c r="D90" s="303">
        <f t="shared" si="10"/>
        <v>6.957853022695433E-2</v>
      </c>
      <c r="E90" s="303">
        <f t="shared" si="10"/>
        <v>7.3580890171734761E-2</v>
      </c>
      <c r="F90" s="303">
        <f t="shared" si="10"/>
        <v>7.1104404391751558E-2</v>
      </c>
      <c r="G90" s="303">
        <f t="shared" si="10"/>
        <v>7.0808061543113199E-2</v>
      </c>
      <c r="H90" s="303">
        <f t="shared" si="10"/>
        <v>7.1540946717335754E-2</v>
      </c>
      <c r="I90" s="303">
        <f t="shared" si="10"/>
        <v>7.2364928671484044E-2</v>
      </c>
      <c r="J90" s="303">
        <f t="shared" si="10"/>
        <v>7.4268242719641636E-2</v>
      </c>
      <c r="K90" s="303">
        <f t="shared" si="10"/>
        <v>7.2093901738721849E-2</v>
      </c>
      <c r="L90" s="303">
        <f t="shared" si="10"/>
        <v>7.2412914149353955E-2</v>
      </c>
      <c r="M90" s="303">
        <f t="shared" si="10"/>
        <v>7.4384081422284504E-2</v>
      </c>
      <c r="N90" s="303">
        <f t="shared" si="10"/>
        <v>8.2979436541503027E-2</v>
      </c>
      <c r="O90" s="303">
        <f t="shared" si="10"/>
        <v>7.5731882994014815E-2</v>
      </c>
      <c r="P90" s="303">
        <f t="shared" si="10"/>
        <v>8.0153793973915227E-2</v>
      </c>
      <c r="Q90" s="303">
        <f t="shared" si="10"/>
        <v>7.9971566357984303E-2</v>
      </c>
      <c r="R90" s="303">
        <f t="shared" si="10"/>
        <v>7.7925505339819498E-2</v>
      </c>
      <c r="S90" s="303">
        <f t="shared" si="10"/>
        <v>8.4676428888915037E-2</v>
      </c>
      <c r="T90" s="303">
        <f t="shared" si="10"/>
        <v>8.1196733299771021E-2</v>
      </c>
      <c r="U90" s="303">
        <f t="shared" si="10"/>
        <v>7.6203273938360877E-2</v>
      </c>
      <c r="V90" s="303">
        <f t="shared" si="10"/>
        <v>7.4919432557027765E-2</v>
      </c>
      <c r="W90" s="303">
        <f t="shared" si="10"/>
        <v>8.0571651078069129E-2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5.0102050572302673E-2</v>
      </c>
      <c r="C91" s="304">
        <f t="shared" si="11"/>
        <v>4.8829899297914557E-2</v>
      </c>
      <c r="D91" s="304">
        <f t="shared" si="11"/>
        <v>4.7715673268021126E-2</v>
      </c>
      <c r="E91" s="304">
        <f t="shared" si="11"/>
        <v>3.4026906590443703E-2</v>
      </c>
      <c r="F91" s="304">
        <f t="shared" si="11"/>
        <v>3.8954890000352446E-2</v>
      </c>
      <c r="G91" s="304">
        <f t="shared" si="11"/>
        <v>3.9826456263611469E-2</v>
      </c>
      <c r="H91" s="304">
        <f t="shared" si="11"/>
        <v>3.7115759068899676E-2</v>
      </c>
      <c r="I91" s="304">
        <f t="shared" si="11"/>
        <v>3.5313202101338918E-2</v>
      </c>
      <c r="J91" s="304">
        <f t="shared" si="11"/>
        <v>3.109071467419873E-2</v>
      </c>
      <c r="K91" s="304">
        <f t="shared" si="11"/>
        <v>3.6405607947467257E-2</v>
      </c>
      <c r="L91" s="304">
        <f t="shared" si="11"/>
        <v>3.5840162268390215E-2</v>
      </c>
      <c r="M91" s="304">
        <f t="shared" si="11"/>
        <v>3.12478518365835E-2</v>
      </c>
      <c r="N91" s="304">
        <f t="shared" si="11"/>
        <v>1.996242773821599E-2</v>
      </c>
      <c r="O91" s="304">
        <f t="shared" si="11"/>
        <v>2.9784890644298501E-2</v>
      </c>
      <c r="P91" s="304">
        <f t="shared" si="11"/>
        <v>2.3219053735080118E-2</v>
      </c>
      <c r="Q91" s="304">
        <f t="shared" si="11"/>
        <v>2.3301233512910125E-2</v>
      </c>
      <c r="R91" s="304">
        <f t="shared" si="11"/>
        <v>2.6040325292254793E-2</v>
      </c>
      <c r="S91" s="304">
        <f t="shared" si="11"/>
        <v>1.8057672076998467E-2</v>
      </c>
      <c r="T91" s="304">
        <f t="shared" si="11"/>
        <v>2.179069130230871E-2</v>
      </c>
      <c r="U91" s="304">
        <f t="shared" si="11"/>
        <v>2.8979539287388462E-2</v>
      </c>
      <c r="V91" s="304">
        <f t="shared" si="11"/>
        <v>3.1380473226195443E-2</v>
      </c>
      <c r="W91" s="304">
        <f t="shared" si="11"/>
        <v>2.279276190406079E-2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1.8200886899516173E-2</v>
      </c>
      <c r="C92" s="304">
        <f t="shared" si="12"/>
        <v>1.9432895267688224E-2</v>
      </c>
      <c r="D92" s="304">
        <f t="shared" si="12"/>
        <v>2.0303571582804901E-2</v>
      </c>
      <c r="E92" s="304">
        <f t="shared" si="12"/>
        <v>3.7713921890747543E-2</v>
      </c>
      <c r="F92" s="304">
        <f t="shared" si="12"/>
        <v>3.0423139013782026E-2</v>
      </c>
      <c r="G92" s="304">
        <f t="shared" si="12"/>
        <v>2.9287877182963405E-2</v>
      </c>
      <c r="H92" s="304">
        <f t="shared" si="12"/>
        <v>3.2692850574392168E-2</v>
      </c>
      <c r="I92" s="304">
        <f t="shared" si="12"/>
        <v>3.5282027095279091E-2</v>
      </c>
      <c r="J92" s="304">
        <f t="shared" si="12"/>
        <v>4.1319128501851175E-2</v>
      </c>
      <c r="K92" s="304">
        <f t="shared" si="12"/>
        <v>3.3931701815537889E-2</v>
      </c>
      <c r="L92" s="304">
        <f t="shared" si="12"/>
        <v>3.4789348774795267E-2</v>
      </c>
      <c r="M92" s="304">
        <f t="shared" si="12"/>
        <v>4.1279453622515637E-2</v>
      </c>
      <c r="N92" s="304">
        <f t="shared" si="12"/>
        <v>6.0880167375612478E-2</v>
      </c>
      <c r="O92" s="304">
        <f t="shared" si="12"/>
        <v>4.4019121595891594E-2</v>
      </c>
      <c r="P92" s="304">
        <f t="shared" si="12"/>
        <v>5.4867828712602318E-2</v>
      </c>
      <c r="Q92" s="304">
        <f t="shared" si="12"/>
        <v>5.4613694576741499E-2</v>
      </c>
      <c r="R92" s="304">
        <f t="shared" si="12"/>
        <v>4.9884302050426883E-2</v>
      </c>
      <c r="S92" s="304">
        <f t="shared" si="12"/>
        <v>6.4470185786713971E-2</v>
      </c>
      <c r="T92" s="304">
        <f t="shared" si="12"/>
        <v>5.73313765607288E-2</v>
      </c>
      <c r="U92" s="304">
        <f t="shared" si="12"/>
        <v>4.5289395920708984E-2</v>
      </c>
      <c r="V92" s="304">
        <f t="shared" si="12"/>
        <v>4.1653691091400324E-2</v>
      </c>
      <c r="W92" s="304">
        <f t="shared" si="12"/>
        <v>5.5710788809847749E-2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1.531740346678694E-3</v>
      </c>
      <c r="C93" s="304">
        <f t="shared" si="13"/>
        <v>1.5531017107145058E-3</v>
      </c>
      <c r="D93" s="304">
        <f t="shared" si="13"/>
        <v>1.5592853761283055E-3</v>
      </c>
      <c r="E93" s="304">
        <f t="shared" si="13"/>
        <v>1.8400616905435302E-3</v>
      </c>
      <c r="F93" s="304">
        <f t="shared" si="13"/>
        <v>1.7263753776170891E-3</v>
      </c>
      <c r="G93" s="304">
        <f t="shared" si="13"/>
        <v>1.6937280965383201E-3</v>
      </c>
      <c r="H93" s="304">
        <f t="shared" si="13"/>
        <v>1.7323370740438971E-3</v>
      </c>
      <c r="I93" s="304">
        <f t="shared" si="13"/>
        <v>1.7696994748660443E-3</v>
      </c>
      <c r="J93" s="304">
        <f t="shared" si="13"/>
        <v>1.8583995435917269E-3</v>
      </c>
      <c r="K93" s="304">
        <f t="shared" si="13"/>
        <v>1.7565919757166961E-3</v>
      </c>
      <c r="L93" s="304">
        <f t="shared" si="13"/>
        <v>1.7834031061684772E-3</v>
      </c>
      <c r="M93" s="304">
        <f t="shared" si="13"/>
        <v>1.8567759631853689E-3</v>
      </c>
      <c r="N93" s="304">
        <f t="shared" si="13"/>
        <v>2.1368414276745611E-3</v>
      </c>
      <c r="O93" s="304">
        <f t="shared" si="13"/>
        <v>1.9278707538247235E-3</v>
      </c>
      <c r="P93" s="304">
        <f t="shared" si="13"/>
        <v>2.0669115262327981E-3</v>
      </c>
      <c r="Q93" s="304">
        <f t="shared" si="13"/>
        <v>2.0566382683326846E-3</v>
      </c>
      <c r="R93" s="304">
        <f t="shared" si="13"/>
        <v>2.000877997137834E-3</v>
      </c>
      <c r="S93" s="304">
        <f t="shared" si="13"/>
        <v>2.1485710252026062E-3</v>
      </c>
      <c r="T93" s="304">
        <f t="shared" si="13"/>
        <v>2.0746654367335008E-3</v>
      </c>
      <c r="U93" s="304">
        <f t="shared" si="13"/>
        <v>1.9343387302634223E-3</v>
      </c>
      <c r="V93" s="304">
        <f t="shared" si="13"/>
        <v>1.8852682394320088E-3</v>
      </c>
      <c r="W93" s="304">
        <f t="shared" si="13"/>
        <v>2.0681003641605986E-3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3.1743035372044336E-2</v>
      </c>
      <c r="C94" s="303">
        <f t="shared" si="14"/>
        <v>3.1734498307416946E-2</v>
      </c>
      <c r="D94" s="303">
        <f t="shared" si="14"/>
        <v>3.1626604648615601E-2</v>
      </c>
      <c r="E94" s="303">
        <f t="shared" si="14"/>
        <v>3.3445859168970353E-2</v>
      </c>
      <c r="F94" s="303">
        <f t="shared" si="14"/>
        <v>3.2320183814432524E-2</v>
      </c>
      <c r="G94" s="303">
        <f t="shared" si="14"/>
        <v>3.2185482519596902E-2</v>
      </c>
      <c r="H94" s="303">
        <f t="shared" si="14"/>
        <v>3.2518612144243522E-2</v>
      </c>
      <c r="I94" s="303">
        <f t="shared" si="14"/>
        <v>3.2893149396129112E-2</v>
      </c>
      <c r="J94" s="303">
        <f t="shared" si="14"/>
        <v>3.3758292145291649E-2</v>
      </c>
      <c r="K94" s="303">
        <f t="shared" si="14"/>
        <v>3.2769955335782641E-2</v>
      </c>
      <c r="L94" s="303">
        <f t="shared" si="14"/>
        <v>3.2914960976979067E-2</v>
      </c>
      <c r="M94" s="303">
        <f t="shared" si="14"/>
        <v>3.3810946101038422E-2</v>
      </c>
      <c r="N94" s="303">
        <f t="shared" si="14"/>
        <v>3.7717925700683205E-2</v>
      </c>
      <c r="O94" s="303">
        <f t="shared" si="14"/>
        <v>3.442358317909764E-2</v>
      </c>
      <c r="P94" s="303">
        <f t="shared" si="14"/>
        <v>3.6433542715416017E-2</v>
      </c>
      <c r="Q94" s="303">
        <f t="shared" si="14"/>
        <v>3.6350711980901958E-2</v>
      </c>
      <c r="R94" s="303">
        <f t="shared" si="14"/>
        <v>3.5420684245372508E-2</v>
      </c>
      <c r="S94" s="303">
        <f t="shared" si="14"/>
        <v>3.848928585859774E-2</v>
      </c>
      <c r="T94" s="303">
        <f t="shared" si="14"/>
        <v>3.6907606045350455E-2</v>
      </c>
      <c r="U94" s="303">
        <f t="shared" si="14"/>
        <v>3.4637851790164043E-2</v>
      </c>
      <c r="V94" s="303">
        <f t="shared" si="14"/>
        <v>3.4054287525921732E-2</v>
      </c>
      <c r="W94" s="303">
        <f t="shared" si="14"/>
        <v>3.6623477762758698E-2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2.2773659351046666E-2</v>
      </c>
      <c r="C95" s="304">
        <f t="shared" si="15"/>
        <v>2.2195408771779345E-2</v>
      </c>
      <c r="D95" s="304">
        <f t="shared" si="15"/>
        <v>2.1688942394555058E-2</v>
      </c>
      <c r="E95" s="304">
        <f t="shared" si="15"/>
        <v>1.5466775722928955E-2</v>
      </c>
      <c r="F95" s="304">
        <f t="shared" si="15"/>
        <v>1.7706768181978378E-2</v>
      </c>
      <c r="G95" s="304">
        <f t="shared" si="15"/>
        <v>1.8102934665277935E-2</v>
      </c>
      <c r="H95" s="304">
        <f t="shared" si="15"/>
        <v>1.6870799576772583E-2</v>
      </c>
      <c r="I95" s="304">
        <f t="shared" si="15"/>
        <v>1.6051455500608595E-2</v>
      </c>
      <c r="J95" s="304">
        <f t="shared" si="15"/>
        <v>1.4132143033726697E-2</v>
      </c>
      <c r="K95" s="304">
        <f t="shared" si="15"/>
        <v>1.6548003612485113E-2</v>
      </c>
      <c r="L95" s="304">
        <f t="shared" si="15"/>
        <v>1.6290982849268273E-2</v>
      </c>
      <c r="M95" s="304">
        <f t="shared" si="15"/>
        <v>1.4203569016628862E-2</v>
      </c>
      <c r="N95" s="304">
        <f t="shared" si="15"/>
        <v>9.0738307900981793E-3</v>
      </c>
      <c r="O95" s="304">
        <f t="shared" si="15"/>
        <v>1.3538586656499318E-2</v>
      </c>
      <c r="P95" s="304">
        <f t="shared" si="15"/>
        <v>1.0554115334127324E-2</v>
      </c>
      <c r="Q95" s="304">
        <f t="shared" si="15"/>
        <v>1.0591469778595512E-2</v>
      </c>
      <c r="R95" s="304">
        <f t="shared" si="15"/>
        <v>1.1836511496479451E-2</v>
      </c>
      <c r="S95" s="304">
        <f t="shared" si="15"/>
        <v>8.2080327622720273E-3</v>
      </c>
      <c r="T95" s="304">
        <f t="shared" si="15"/>
        <v>9.9048596828675978E-3</v>
      </c>
      <c r="U95" s="304">
        <f t="shared" si="15"/>
        <v>1.3172517857903847E-2</v>
      </c>
      <c r="V95" s="304">
        <f t="shared" si="15"/>
        <v>1.4263851466452482E-2</v>
      </c>
      <c r="W95" s="304">
        <f t="shared" si="15"/>
        <v>1.0360346320027634E-2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8.2731304088709857E-3</v>
      </c>
      <c r="C96" s="304">
        <f t="shared" si="16"/>
        <v>8.833134212585558E-3</v>
      </c>
      <c r="D96" s="304">
        <f t="shared" si="16"/>
        <v>9.2288961740022244E-3</v>
      </c>
      <c r="E96" s="304">
        <f t="shared" si="16"/>
        <v>1.7142691768521616E-2</v>
      </c>
      <c r="F96" s="304">
        <f t="shared" si="16"/>
        <v>1.3828699551719108E-2</v>
      </c>
      <c r="G96" s="304">
        <f t="shared" si="16"/>
        <v>1.3312671446801549E-2</v>
      </c>
      <c r="H96" s="304">
        <f t="shared" si="16"/>
        <v>1.4860386624723713E-2</v>
      </c>
      <c r="I96" s="304">
        <f t="shared" si="16"/>
        <v>1.6037285043308685E-2</v>
      </c>
      <c r="J96" s="304">
        <f t="shared" si="16"/>
        <v>1.8781422046295987E-2</v>
      </c>
      <c r="K96" s="304">
        <f t="shared" si="16"/>
        <v>1.5423500825244491E-2</v>
      </c>
      <c r="L96" s="304">
        <f t="shared" si="16"/>
        <v>1.5813340352179669E-2</v>
      </c>
      <c r="M96" s="304">
        <f t="shared" si="16"/>
        <v>1.8763388010234389E-2</v>
      </c>
      <c r="N96" s="304">
        <f t="shared" si="16"/>
        <v>2.7672803352551133E-2</v>
      </c>
      <c r="O96" s="304">
        <f t="shared" si="16"/>
        <v>2.0008691634496173E-2</v>
      </c>
      <c r="P96" s="304">
        <f t="shared" si="16"/>
        <v>2.4939922142091966E-2</v>
      </c>
      <c r="Q96" s="304">
        <f t="shared" si="16"/>
        <v>2.4824406625791589E-2</v>
      </c>
      <c r="R96" s="304">
        <f t="shared" si="16"/>
        <v>2.2674682750194044E-2</v>
      </c>
      <c r="S96" s="304">
        <f t="shared" si="16"/>
        <v>2.9304629903051802E-2</v>
      </c>
      <c r="T96" s="304">
        <f t="shared" si="16"/>
        <v>2.6059716618513088E-2</v>
      </c>
      <c r="U96" s="304">
        <f t="shared" si="16"/>
        <v>2.0586089054867734E-2</v>
      </c>
      <c r="V96" s="304">
        <f t="shared" si="16"/>
        <v>1.8933495950636512E-2</v>
      </c>
      <c r="W96" s="304">
        <f t="shared" si="16"/>
        <v>2.5323085822658072E-2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6.9624561212667906E-4</v>
      </c>
      <c r="C97" s="304">
        <f t="shared" si="17"/>
        <v>7.0595532305204776E-4</v>
      </c>
      <c r="D97" s="304">
        <f t="shared" si="17"/>
        <v>7.0876608005832097E-4</v>
      </c>
      <c r="E97" s="304">
        <f t="shared" si="17"/>
        <v>8.3639167751978661E-4</v>
      </c>
      <c r="F97" s="304">
        <f t="shared" si="17"/>
        <v>7.8471608073504037E-4</v>
      </c>
      <c r="G97" s="304">
        <f t="shared" si="17"/>
        <v>7.6987640751741821E-4</v>
      </c>
      <c r="H97" s="304">
        <f t="shared" si="17"/>
        <v>7.8742594274722601E-4</v>
      </c>
      <c r="I97" s="304">
        <f t="shared" si="17"/>
        <v>8.0440885221183815E-4</v>
      </c>
      <c r="J97" s="304">
        <f t="shared" si="17"/>
        <v>8.4472706526896686E-4</v>
      </c>
      <c r="K97" s="304">
        <f t="shared" si="17"/>
        <v>7.9845089805304331E-4</v>
      </c>
      <c r="L97" s="304">
        <f t="shared" si="17"/>
        <v>8.1063777553112609E-4</v>
      </c>
      <c r="M97" s="304">
        <f t="shared" si="17"/>
        <v>8.4398907417516759E-4</v>
      </c>
      <c r="N97" s="304">
        <f t="shared" si="17"/>
        <v>9.7129155803389144E-4</v>
      </c>
      <c r="O97" s="304">
        <f t="shared" si="17"/>
        <v>8.76304888102147E-4</v>
      </c>
      <c r="P97" s="304">
        <f t="shared" si="17"/>
        <v>9.3950523919672632E-4</v>
      </c>
      <c r="Q97" s="304">
        <f t="shared" si="17"/>
        <v>9.3483557651485665E-4</v>
      </c>
      <c r="R97" s="304">
        <f t="shared" si="17"/>
        <v>9.0948999869901528E-4</v>
      </c>
      <c r="S97" s="304">
        <f t="shared" si="17"/>
        <v>9.7662319327391188E-4</v>
      </c>
      <c r="T97" s="304">
        <f t="shared" si="17"/>
        <v>9.4302974396977279E-4</v>
      </c>
      <c r="U97" s="304">
        <f t="shared" si="17"/>
        <v>8.7924487739246505E-4</v>
      </c>
      <c r="V97" s="304">
        <f t="shared" si="17"/>
        <v>8.5694010883273128E-4</v>
      </c>
      <c r="W97" s="304">
        <f t="shared" si="17"/>
        <v>9.4004562007299949E-4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0.49749009378224807</v>
      </c>
      <c r="C98" s="303">
        <f t="shared" si="18"/>
        <v>0.49433278637902472</v>
      </c>
      <c r="D98" s="303">
        <f t="shared" si="18"/>
        <v>0.49393059781893534</v>
      </c>
      <c r="E98" s="303">
        <f t="shared" si="18"/>
        <v>0.44586572106805034</v>
      </c>
      <c r="F98" s="303">
        <f t="shared" si="18"/>
        <v>0.46635040297332014</v>
      </c>
      <c r="G98" s="303">
        <f t="shared" si="18"/>
        <v>0.47233696025492433</v>
      </c>
      <c r="H98" s="303">
        <f t="shared" si="18"/>
        <v>0.46554092776147465</v>
      </c>
      <c r="I98" s="303">
        <f t="shared" si="18"/>
        <v>0.45877727497768378</v>
      </c>
      <c r="J98" s="303">
        <f t="shared" si="18"/>
        <v>0.44221475655554143</v>
      </c>
      <c r="K98" s="303">
        <f t="shared" si="18"/>
        <v>0.46124338456245023</v>
      </c>
      <c r="L98" s="303">
        <f t="shared" si="18"/>
        <v>0.45629171785988032</v>
      </c>
      <c r="M98" s="303">
        <f t="shared" si="18"/>
        <v>0.4420847952766806</v>
      </c>
      <c r="N98" s="303">
        <f t="shared" si="18"/>
        <v>0.38528708063190326</v>
      </c>
      <c r="O98" s="303">
        <f t="shared" si="18"/>
        <v>0.42902637888776779</v>
      </c>
      <c r="P98" s="303">
        <f t="shared" si="18"/>
        <v>0.40076355478803383</v>
      </c>
      <c r="Q98" s="303">
        <f t="shared" si="18"/>
        <v>0.40251235942735009</v>
      </c>
      <c r="R98" s="303">
        <f t="shared" si="18"/>
        <v>0.41441169757919438</v>
      </c>
      <c r="S98" s="303">
        <f t="shared" si="18"/>
        <v>0.38217066150946066</v>
      </c>
      <c r="T98" s="303">
        <f t="shared" si="18"/>
        <v>0.39908539487378858</v>
      </c>
      <c r="U98" s="303">
        <f t="shared" si="18"/>
        <v>0.427111790632967</v>
      </c>
      <c r="V98" s="303">
        <f t="shared" si="18"/>
        <v>0.43678050165749871</v>
      </c>
      <c r="W98" s="303">
        <f t="shared" si="18"/>
        <v>0.40020637785574847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8.2927207676140979E-2</v>
      </c>
      <c r="C99" s="303">
        <f t="shared" si="19"/>
        <v>8.2536422645539675E-2</v>
      </c>
      <c r="D99" s="303">
        <f t="shared" si="19"/>
        <v>8.2226491811809035E-2</v>
      </c>
      <c r="E99" s="303">
        <f t="shared" si="19"/>
        <v>7.7698516708719634E-2</v>
      </c>
      <c r="F99" s="303">
        <f t="shared" si="19"/>
        <v>7.9303775837040028E-2</v>
      </c>
      <c r="G99" s="303">
        <f t="shared" si="19"/>
        <v>7.9841075884832219E-2</v>
      </c>
      <c r="H99" s="303">
        <f t="shared" si="19"/>
        <v>7.9063509912950233E-2</v>
      </c>
      <c r="I99" s="303">
        <f t="shared" si="19"/>
        <v>7.8490449982949739E-2</v>
      </c>
      <c r="J99" s="303">
        <f t="shared" si="19"/>
        <v>7.6816536507915534E-2</v>
      </c>
      <c r="K99" s="303">
        <f t="shared" si="19"/>
        <v>7.8847788567919283E-2</v>
      </c>
      <c r="L99" s="303">
        <f t="shared" si="19"/>
        <v>7.8442751461579516E-2</v>
      </c>
      <c r="M99" s="303">
        <f t="shared" si="19"/>
        <v>7.6970825207039822E-2</v>
      </c>
      <c r="N99" s="303">
        <f t="shared" si="19"/>
        <v>7.1506441648735111E-2</v>
      </c>
      <c r="O99" s="303">
        <f t="shared" si="19"/>
        <v>7.6040545454091363E-2</v>
      </c>
      <c r="P99" s="303">
        <f t="shared" si="19"/>
        <v>7.3118503712672062E-2</v>
      </c>
      <c r="Q99" s="303">
        <f t="shared" si="19"/>
        <v>7.3217876954927263E-2</v>
      </c>
      <c r="R99" s="303">
        <f t="shared" si="19"/>
        <v>7.4452922846088537E-2</v>
      </c>
      <c r="S99" s="303">
        <f t="shared" si="19"/>
        <v>7.1169755731075049E-2</v>
      </c>
      <c r="T99" s="303">
        <f t="shared" si="19"/>
        <v>7.2979052224829838E-2</v>
      </c>
      <c r="U99" s="303">
        <f t="shared" si="19"/>
        <v>7.5847522990331248E-2</v>
      </c>
      <c r="V99" s="303">
        <f t="shared" si="19"/>
        <v>7.6865407776939745E-2</v>
      </c>
      <c r="W99" s="303">
        <f t="shared" si="19"/>
        <v>7.3164248263135348E-2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3.6559554481480641E-2</v>
      </c>
      <c r="C100" s="304">
        <f t="shared" si="20"/>
        <v>3.6215907881539569E-2</v>
      </c>
      <c r="D100" s="304">
        <f t="shared" si="20"/>
        <v>3.588445120452647E-2</v>
      </c>
      <c r="E100" s="304">
        <f t="shared" si="20"/>
        <v>3.2427225476230101E-2</v>
      </c>
      <c r="F100" s="304">
        <f t="shared" si="20"/>
        <v>3.352861977651795E-2</v>
      </c>
      <c r="G100" s="304">
        <f t="shared" si="20"/>
        <v>3.3914079613510575E-2</v>
      </c>
      <c r="H100" s="304">
        <f t="shared" si="20"/>
        <v>3.3296582807311917E-2</v>
      </c>
      <c r="I100" s="304">
        <f t="shared" si="20"/>
        <v>3.2891278166086002E-2</v>
      </c>
      <c r="J100" s="304">
        <f t="shared" si="20"/>
        <v>3.1650348800713761E-2</v>
      </c>
      <c r="K100" s="304">
        <f t="shared" si="20"/>
        <v>3.3183354195310301E-2</v>
      </c>
      <c r="L100" s="304">
        <f t="shared" si="20"/>
        <v>3.2905438931267718E-2</v>
      </c>
      <c r="M100" s="304">
        <f t="shared" si="20"/>
        <v>3.1826477683052384E-2</v>
      </c>
      <c r="N100" s="304">
        <f t="shared" si="20"/>
        <v>2.8038642052520081E-2</v>
      </c>
      <c r="O100" s="304">
        <f t="shared" si="20"/>
        <v>3.1228346743400626E-2</v>
      </c>
      <c r="P100" s="304">
        <f t="shared" si="20"/>
        <v>2.9143117287922155E-2</v>
      </c>
      <c r="Q100" s="304">
        <f t="shared" si="20"/>
        <v>2.9203988663484063E-2</v>
      </c>
      <c r="R100" s="304">
        <f t="shared" si="20"/>
        <v>3.0064618480849157E-2</v>
      </c>
      <c r="S100" s="304">
        <f t="shared" si="20"/>
        <v>2.7822865402372624E-2</v>
      </c>
      <c r="T100" s="304">
        <f t="shared" si="20"/>
        <v>2.9057343722193436E-2</v>
      </c>
      <c r="U100" s="304">
        <f t="shared" si="20"/>
        <v>3.1115474541320898E-2</v>
      </c>
      <c r="V100" s="304">
        <f t="shared" si="20"/>
        <v>3.1859049119107703E-2</v>
      </c>
      <c r="W100" s="304">
        <f t="shared" si="20"/>
        <v>2.9217700419504215E-2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3.4189004197338779E-2</v>
      </c>
      <c r="C101" s="304">
        <f t="shared" si="21"/>
        <v>3.397202460837765E-2</v>
      </c>
      <c r="D101" s="304">
        <f t="shared" si="21"/>
        <v>3.3944385010040157E-2</v>
      </c>
      <c r="E101" s="304">
        <f t="shared" si="21"/>
        <v>3.0641223211405742E-2</v>
      </c>
      <c r="F101" s="304">
        <f t="shared" si="21"/>
        <v>3.2048991696434041E-2</v>
      </c>
      <c r="G101" s="304">
        <f t="shared" si="21"/>
        <v>3.2460405782033817E-2</v>
      </c>
      <c r="H101" s="304">
        <f t="shared" si="21"/>
        <v>3.1993362143682536E-2</v>
      </c>
      <c r="I101" s="304">
        <f t="shared" si="21"/>
        <v>3.1528543735628772E-2</v>
      </c>
      <c r="J101" s="304">
        <f t="shared" si="21"/>
        <v>3.0390318032382943E-2</v>
      </c>
      <c r="K101" s="304">
        <f t="shared" si="21"/>
        <v>3.1698022147356883E-2</v>
      </c>
      <c r="L101" s="304">
        <f t="shared" si="21"/>
        <v>3.1357728831381639E-2</v>
      </c>
      <c r="M101" s="304">
        <f t="shared" si="21"/>
        <v>3.0381386705379682E-2</v>
      </c>
      <c r="N101" s="304">
        <f t="shared" si="21"/>
        <v>2.6478078220126721E-2</v>
      </c>
      <c r="O101" s="304">
        <f t="shared" si="21"/>
        <v>2.9483973353212397E-2</v>
      </c>
      <c r="P101" s="304">
        <f t="shared" si="21"/>
        <v>2.7541667719690799E-2</v>
      </c>
      <c r="Q101" s="304">
        <f t="shared" si="21"/>
        <v>2.7661850794492047E-2</v>
      </c>
      <c r="R101" s="304">
        <f t="shared" si="21"/>
        <v>2.8479608830488289E-2</v>
      </c>
      <c r="S101" s="304">
        <f t="shared" si="21"/>
        <v>2.626390859586783E-2</v>
      </c>
      <c r="T101" s="304">
        <f t="shared" si="21"/>
        <v>2.7426339561263089E-2</v>
      </c>
      <c r="U101" s="304">
        <f t="shared" si="21"/>
        <v>2.9352397133509397E-2</v>
      </c>
      <c r="V101" s="304">
        <f t="shared" si="21"/>
        <v>3.0016859815142752E-2</v>
      </c>
      <c r="W101" s="304">
        <f t="shared" si="21"/>
        <v>2.7503376857792954E-2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4.7666699049820852E-3</v>
      </c>
      <c r="C102" s="304">
        <f t="shared" si="22"/>
        <v>4.8331449908539546E-3</v>
      </c>
      <c r="D102" s="304">
        <f t="shared" si="22"/>
        <v>4.852388129480128E-3</v>
      </c>
      <c r="E102" s="304">
        <f t="shared" si="22"/>
        <v>5.7261445796884473E-3</v>
      </c>
      <c r="F102" s="304">
        <f t="shared" si="22"/>
        <v>5.3723606452181771E-3</v>
      </c>
      <c r="G102" s="304">
        <f t="shared" si="22"/>
        <v>5.2707645669173809E-3</v>
      </c>
      <c r="H102" s="304">
        <f t="shared" si="22"/>
        <v>5.3909130317254111E-3</v>
      </c>
      <c r="I102" s="304">
        <f t="shared" si="22"/>
        <v>5.5071822362044677E-3</v>
      </c>
      <c r="J102" s="304">
        <f t="shared" si="22"/>
        <v>5.7832107087072201E-3</v>
      </c>
      <c r="K102" s="304">
        <f t="shared" si="22"/>
        <v>5.466392606382253E-3</v>
      </c>
      <c r="L102" s="304">
        <f t="shared" si="22"/>
        <v>5.5498269880123775E-3</v>
      </c>
      <c r="M102" s="304">
        <f t="shared" si="22"/>
        <v>5.7781582388952884E-3</v>
      </c>
      <c r="N102" s="304">
        <f t="shared" si="22"/>
        <v>6.6497025733512757E-3</v>
      </c>
      <c r="O102" s="304">
        <f t="shared" si="22"/>
        <v>5.9994003049389441E-3</v>
      </c>
      <c r="P102" s="304">
        <f t="shared" si="22"/>
        <v>6.4320855618365041E-3</v>
      </c>
      <c r="Q102" s="304">
        <f t="shared" si="22"/>
        <v>6.4001158945461113E-3</v>
      </c>
      <c r="R102" s="304">
        <f t="shared" si="22"/>
        <v>6.2265937912898695E-3</v>
      </c>
      <c r="S102" s="304">
        <f t="shared" si="22"/>
        <v>6.6862042687304722E-3</v>
      </c>
      <c r="T102" s="304">
        <f t="shared" si="22"/>
        <v>6.4562151944532664E-3</v>
      </c>
      <c r="U102" s="304">
        <f t="shared" si="22"/>
        <v>6.0195281997896142E-3</v>
      </c>
      <c r="V102" s="304">
        <f t="shared" si="22"/>
        <v>5.8668242298406783E-3</v>
      </c>
      <c r="W102" s="304">
        <f t="shared" si="22"/>
        <v>6.4357851431556473E-3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5.5379179863651448E-3</v>
      </c>
      <c r="C103" s="304">
        <f t="shared" si="23"/>
        <v>5.6151487535534101E-3</v>
      </c>
      <c r="D103" s="304">
        <f t="shared" si="23"/>
        <v>5.6375054356053019E-3</v>
      </c>
      <c r="E103" s="304">
        <f t="shared" si="23"/>
        <v>6.6526358427379129E-3</v>
      </c>
      <c r="F103" s="304">
        <f t="shared" si="23"/>
        <v>6.241609601558052E-3</v>
      </c>
      <c r="G103" s="304">
        <f t="shared" si="23"/>
        <v>6.1235752588027293E-3</v>
      </c>
      <c r="H103" s="304">
        <f t="shared" si="23"/>
        <v>6.263163767669078E-3</v>
      </c>
      <c r="I103" s="304">
        <f t="shared" si="23"/>
        <v>6.3982453511603017E-3</v>
      </c>
      <c r="J103" s="304">
        <f t="shared" si="23"/>
        <v>6.7189352820959782E-3</v>
      </c>
      <c r="K103" s="304">
        <f t="shared" si="23"/>
        <v>6.3508559516104101E-3</v>
      </c>
      <c r="L103" s="304">
        <f t="shared" si="23"/>
        <v>6.4477900317798419E-3</v>
      </c>
      <c r="M103" s="304">
        <f t="shared" si="23"/>
        <v>6.7130653217243128E-3</v>
      </c>
      <c r="N103" s="304">
        <f t="shared" si="23"/>
        <v>7.7256256923624806E-3</v>
      </c>
      <c r="O103" s="304">
        <f t="shared" si="23"/>
        <v>6.9701043953977714E-3</v>
      </c>
      <c r="P103" s="304">
        <f t="shared" si="23"/>
        <v>7.4727982077180998E-3</v>
      </c>
      <c r="Q103" s="304">
        <f t="shared" si="23"/>
        <v>7.435655842285888E-3</v>
      </c>
      <c r="R103" s="304">
        <f t="shared" si="23"/>
        <v>7.2340578302963702E-3</v>
      </c>
      <c r="S103" s="304">
        <f t="shared" si="23"/>
        <v>7.7680333688751749E-3</v>
      </c>
      <c r="T103" s="304">
        <f t="shared" si="23"/>
        <v>7.5008320194014056E-3</v>
      </c>
      <c r="U103" s="304">
        <f t="shared" si="23"/>
        <v>6.9934889873966202E-3</v>
      </c>
      <c r="V103" s="304">
        <f t="shared" si="23"/>
        <v>6.8160774865738518E-3</v>
      </c>
      <c r="W103" s="304">
        <f t="shared" si="23"/>
        <v>7.4770963819860304E-3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1.8740611059743111E-3</v>
      </c>
      <c r="C104" s="304">
        <f t="shared" si="24"/>
        <v>1.9001964112150959E-3</v>
      </c>
      <c r="D104" s="304">
        <f t="shared" si="24"/>
        <v>1.9077620321569801E-3</v>
      </c>
      <c r="E104" s="304">
        <f t="shared" si="24"/>
        <v>2.2512875986574251E-3</v>
      </c>
      <c r="F104" s="304">
        <f t="shared" si="24"/>
        <v>2.1121941173118169E-3</v>
      </c>
      <c r="G104" s="304">
        <f t="shared" si="24"/>
        <v>2.0722506635677176E-3</v>
      </c>
      <c r="H104" s="304">
        <f t="shared" si="24"/>
        <v>2.1194881625612835E-3</v>
      </c>
      <c r="I104" s="304">
        <f t="shared" si="24"/>
        <v>2.1652004938701981E-3</v>
      </c>
      <c r="J104" s="304">
        <f t="shared" si="24"/>
        <v>2.2737236840156363E-3</v>
      </c>
      <c r="K104" s="304">
        <f t="shared" si="24"/>
        <v>2.149163667259443E-3</v>
      </c>
      <c r="L104" s="304">
        <f t="shared" si="24"/>
        <v>2.1819666791379473E-3</v>
      </c>
      <c r="M104" s="304">
        <f t="shared" si="24"/>
        <v>2.2717372579881593E-3</v>
      </c>
      <c r="N104" s="304">
        <f t="shared" si="24"/>
        <v>2.614393110374558E-3</v>
      </c>
      <c r="O104" s="304">
        <f t="shared" si="24"/>
        <v>2.3587206571416132E-3</v>
      </c>
      <c r="P104" s="304">
        <f t="shared" si="24"/>
        <v>2.5288349355045221E-3</v>
      </c>
      <c r="Q104" s="304">
        <f t="shared" si="24"/>
        <v>2.5162657601191562E-3</v>
      </c>
      <c r="R104" s="304">
        <f t="shared" si="24"/>
        <v>2.4480439131648493E-3</v>
      </c>
      <c r="S104" s="304">
        <f t="shared" si="24"/>
        <v>2.6287440952289464E-3</v>
      </c>
      <c r="T104" s="304">
        <f t="shared" si="24"/>
        <v>2.5383217275186387E-3</v>
      </c>
      <c r="U104" s="304">
        <f t="shared" si="24"/>
        <v>2.3666341283147185E-3</v>
      </c>
      <c r="V104" s="304">
        <f t="shared" si="24"/>
        <v>2.3065971262747681E-3</v>
      </c>
      <c r="W104" s="304">
        <f t="shared" si="24"/>
        <v>2.5302894606964899E-3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0.10943967814608482</v>
      </c>
      <c r="C105" s="303">
        <f t="shared" si="25"/>
        <v>0.11039730681879889</v>
      </c>
      <c r="D105" s="303">
        <f t="shared" si="25"/>
        <v>0.11061249390245176</v>
      </c>
      <c r="E105" s="303">
        <f t="shared" si="25"/>
        <v>0.12371294013564105</v>
      </c>
      <c r="F105" s="303">
        <f t="shared" si="25"/>
        <v>0.1184284042024502</v>
      </c>
      <c r="G105" s="303">
        <f t="shared" si="25"/>
        <v>0.11674794337246068</v>
      </c>
      <c r="H105" s="303">
        <f t="shared" si="25"/>
        <v>0.11845739975047667</v>
      </c>
      <c r="I105" s="303">
        <f t="shared" si="25"/>
        <v>0.12020631807619925</v>
      </c>
      <c r="J105" s="303">
        <f t="shared" si="25"/>
        <v>0.12436966117372072</v>
      </c>
      <c r="K105" s="303">
        <f t="shared" si="25"/>
        <v>0.1195787871106202</v>
      </c>
      <c r="L105" s="303">
        <f t="shared" si="25"/>
        <v>0.12095203783969971</v>
      </c>
      <c r="M105" s="303">
        <f t="shared" si="25"/>
        <v>0.12424655861557082</v>
      </c>
      <c r="N105" s="303">
        <f t="shared" si="25"/>
        <v>0.13741783536976224</v>
      </c>
      <c r="O105" s="303">
        <f t="shared" si="25"/>
        <v>0.12777760613618766</v>
      </c>
      <c r="P105" s="303">
        <f t="shared" si="25"/>
        <v>0.13423795359683666</v>
      </c>
      <c r="Q105" s="303">
        <f t="shared" si="25"/>
        <v>0.13373471916588853</v>
      </c>
      <c r="R105" s="303">
        <f t="shared" si="25"/>
        <v>0.13112281538498233</v>
      </c>
      <c r="S105" s="303">
        <f t="shared" si="25"/>
        <v>0.13762889679956095</v>
      </c>
      <c r="T105" s="303">
        <f t="shared" si="25"/>
        <v>0.13427870810226855</v>
      </c>
      <c r="U105" s="303">
        <f t="shared" si="25"/>
        <v>0.12804571691133532</v>
      </c>
      <c r="V105" s="303">
        <f t="shared" si="25"/>
        <v>0.1257062741653889</v>
      </c>
      <c r="W105" s="303">
        <f t="shared" si="25"/>
        <v>0.13418332648870032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1.7458052497996413E-2</v>
      </c>
      <c r="C106" s="304">
        <f t="shared" si="26"/>
        <v>1.7263605654362024E-2</v>
      </c>
      <c r="D106" s="304">
        <f t="shared" si="26"/>
        <v>1.713866602863745E-2</v>
      </c>
      <c r="E106" s="304">
        <f t="shared" si="26"/>
        <v>1.5181076723778702E-2</v>
      </c>
      <c r="F106" s="304">
        <f t="shared" si="26"/>
        <v>1.5980292895607887E-2</v>
      </c>
      <c r="G106" s="304">
        <f t="shared" si="26"/>
        <v>1.6045556273568573E-2</v>
      </c>
      <c r="H106" s="304">
        <f t="shared" si="26"/>
        <v>1.568683016321783E-2</v>
      </c>
      <c r="I106" s="304">
        <f t="shared" si="26"/>
        <v>1.5436763181535196E-2</v>
      </c>
      <c r="J106" s="304">
        <f t="shared" si="26"/>
        <v>1.4860963695884933E-2</v>
      </c>
      <c r="K106" s="304">
        <f t="shared" si="26"/>
        <v>1.5509309875092378E-2</v>
      </c>
      <c r="L106" s="304">
        <f t="shared" si="26"/>
        <v>1.5449365431093914E-2</v>
      </c>
      <c r="M106" s="304">
        <f t="shared" si="26"/>
        <v>1.4830213985761464E-2</v>
      </c>
      <c r="N106" s="304">
        <f t="shared" si="26"/>
        <v>1.3096200357557888E-2</v>
      </c>
      <c r="O106" s="304">
        <f t="shared" si="26"/>
        <v>1.4559942740296894E-2</v>
      </c>
      <c r="P106" s="304">
        <f t="shared" si="26"/>
        <v>1.3621281055030901E-2</v>
      </c>
      <c r="Q106" s="304">
        <f t="shared" si="26"/>
        <v>1.3669128757238065E-2</v>
      </c>
      <c r="R106" s="304">
        <f t="shared" si="26"/>
        <v>1.4017176292614949E-2</v>
      </c>
      <c r="S106" s="304">
        <f t="shared" si="26"/>
        <v>1.2692552729690196E-2</v>
      </c>
      <c r="T106" s="304">
        <f t="shared" si="26"/>
        <v>1.3250734435942173E-2</v>
      </c>
      <c r="U106" s="304">
        <f t="shared" si="26"/>
        <v>1.4491627258161333E-2</v>
      </c>
      <c r="V106" s="304">
        <f t="shared" si="26"/>
        <v>1.4767413845245277E-2</v>
      </c>
      <c r="W106" s="304">
        <f t="shared" si="26"/>
        <v>1.3507474771415917E-2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6.4400340316316789E-3</v>
      </c>
      <c r="C107" s="304">
        <f t="shared" si="27"/>
        <v>6.3991625301099177E-3</v>
      </c>
      <c r="D107" s="304">
        <f t="shared" si="27"/>
        <v>6.39395617917654E-3</v>
      </c>
      <c r="E107" s="304">
        <f t="shared" si="27"/>
        <v>5.771753956719086E-3</v>
      </c>
      <c r="F107" s="304">
        <f t="shared" si="27"/>
        <v>6.0369291838158314E-3</v>
      </c>
      <c r="G107" s="304">
        <f t="shared" si="27"/>
        <v>6.1144254658678683E-3</v>
      </c>
      <c r="H107" s="304">
        <f t="shared" si="27"/>
        <v>6.0264504868986482E-3</v>
      </c>
      <c r="I107" s="304">
        <f t="shared" si="27"/>
        <v>5.9388946648829847E-3</v>
      </c>
      <c r="J107" s="304">
        <f t="shared" si="27"/>
        <v>5.7244920393408312E-3</v>
      </c>
      <c r="K107" s="304">
        <f t="shared" si="27"/>
        <v>5.97081857623343E-3</v>
      </c>
      <c r="L107" s="304">
        <f t="shared" si="27"/>
        <v>5.9067190042491743E-3</v>
      </c>
      <c r="M107" s="304">
        <f t="shared" si="27"/>
        <v>5.7228096841158409E-3</v>
      </c>
      <c r="N107" s="304">
        <f t="shared" si="27"/>
        <v>4.9875604403562812E-3</v>
      </c>
      <c r="O107" s="304">
        <f t="shared" si="27"/>
        <v>5.5537678338461018E-3</v>
      </c>
      <c r="P107" s="304">
        <f t="shared" si="27"/>
        <v>5.187904168806024E-3</v>
      </c>
      <c r="Q107" s="304">
        <f t="shared" si="27"/>
        <v>5.210542531926478E-3</v>
      </c>
      <c r="R107" s="304">
        <f t="shared" si="27"/>
        <v>5.364580056712474E-3</v>
      </c>
      <c r="S107" s="304">
        <f t="shared" si="27"/>
        <v>4.9472182396648537E-3</v>
      </c>
      <c r="T107" s="304">
        <f t="shared" si="27"/>
        <v>5.1661803051686744E-3</v>
      </c>
      <c r="U107" s="304">
        <f t="shared" si="27"/>
        <v>5.5289833935696373E-3</v>
      </c>
      <c r="V107" s="304">
        <f t="shared" si="27"/>
        <v>5.6541453391404589E-3</v>
      </c>
      <c r="W107" s="304">
        <f t="shared" si="27"/>
        <v>5.1806914856784491E-3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8.5541591616456733E-2</v>
      </c>
      <c r="C108" s="304">
        <f t="shared" si="28"/>
        <v>8.6734538634326938E-2</v>
      </c>
      <c r="D108" s="304">
        <f t="shared" si="28"/>
        <v>8.7079871694637767E-2</v>
      </c>
      <c r="E108" s="304">
        <f t="shared" si="28"/>
        <v>0.10276010945514326</v>
      </c>
      <c r="F108" s="304">
        <f t="shared" si="28"/>
        <v>9.6411182123026476E-2</v>
      </c>
      <c r="G108" s="304">
        <f t="shared" si="28"/>
        <v>9.4587961633024242E-2</v>
      </c>
      <c r="H108" s="304">
        <f t="shared" si="28"/>
        <v>9.6744119100360196E-2</v>
      </c>
      <c r="I108" s="304">
        <f t="shared" si="28"/>
        <v>9.883066022978107E-2</v>
      </c>
      <c r="J108" s="304">
        <f t="shared" si="28"/>
        <v>0.10378420543849495</v>
      </c>
      <c r="K108" s="304">
        <f t="shared" si="28"/>
        <v>9.8098658659294388E-2</v>
      </c>
      <c r="L108" s="304">
        <f t="shared" si="28"/>
        <v>9.9595953404356619E-2</v>
      </c>
      <c r="M108" s="304">
        <f t="shared" si="28"/>
        <v>0.10369353494569351</v>
      </c>
      <c r="N108" s="304">
        <f t="shared" si="28"/>
        <v>0.11933407457184807</v>
      </c>
      <c r="O108" s="304">
        <f t="shared" si="28"/>
        <v>0.10766389556204467</v>
      </c>
      <c r="P108" s="304">
        <f t="shared" si="28"/>
        <v>0.11542876837299974</v>
      </c>
      <c r="Q108" s="304">
        <f t="shared" si="28"/>
        <v>0.11485504787672399</v>
      </c>
      <c r="R108" s="304">
        <f t="shared" si="28"/>
        <v>0.11174105903565493</v>
      </c>
      <c r="S108" s="304">
        <f t="shared" si="28"/>
        <v>0.11998912583020591</v>
      </c>
      <c r="T108" s="304">
        <f t="shared" si="28"/>
        <v>0.11586179336115771</v>
      </c>
      <c r="U108" s="304">
        <f t="shared" si="28"/>
        <v>0.10802510625960435</v>
      </c>
      <c r="V108" s="304">
        <f t="shared" si="28"/>
        <v>0.10528471498100316</v>
      </c>
      <c r="W108" s="304">
        <f t="shared" si="28"/>
        <v>0.11549516023160594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8.3099958860193959E-2</v>
      </c>
      <c r="C109" s="237">
        <f t="shared" si="29"/>
        <v>8.4258855324873899E-2</v>
      </c>
      <c r="D109" s="237">
        <f t="shared" si="29"/>
        <v>8.4594331466509923E-2</v>
      </c>
      <c r="E109" s="237">
        <f t="shared" si="29"/>
        <v>9.9827004698245583E-2</v>
      </c>
      <c r="F109" s="237">
        <f t="shared" si="29"/>
        <v>9.3659296217079524E-2</v>
      </c>
      <c r="G109" s="237">
        <f t="shared" si="29"/>
        <v>9.1888116316761886E-2</v>
      </c>
      <c r="H109" s="237">
        <f t="shared" si="29"/>
        <v>9.3982730099903711E-2</v>
      </c>
      <c r="I109" s="237">
        <f t="shared" si="29"/>
        <v>9.6009714619813211E-2</v>
      </c>
      <c r="J109" s="237">
        <f t="shared" si="29"/>
        <v>0.10082186968120022</v>
      </c>
      <c r="K109" s="237">
        <f t="shared" si="29"/>
        <v>9.5298606733654367E-2</v>
      </c>
      <c r="L109" s="237">
        <f t="shared" si="29"/>
        <v>9.6753163860369307E-2</v>
      </c>
      <c r="M109" s="237">
        <f t="shared" si="29"/>
        <v>0.10073378721652723</v>
      </c>
      <c r="N109" s="237">
        <f t="shared" si="29"/>
        <v>0.11592789542662772</v>
      </c>
      <c r="O109" s="237">
        <f t="shared" si="29"/>
        <v>0.10459082094297756</v>
      </c>
      <c r="P109" s="237">
        <f t="shared" si="29"/>
        <v>0.11213405925491077</v>
      </c>
      <c r="Q109" s="237">
        <f t="shared" si="29"/>
        <v>0.11157671459090768</v>
      </c>
      <c r="R109" s="237">
        <f t="shared" si="29"/>
        <v>0.10855160902887649</v>
      </c>
      <c r="S109" s="237">
        <f t="shared" si="29"/>
        <v>0.11656424941060467</v>
      </c>
      <c r="T109" s="237">
        <f t="shared" si="29"/>
        <v>0.11255472431411034</v>
      </c>
      <c r="U109" s="237">
        <f t="shared" si="29"/>
        <v>0.10494172152291596</v>
      </c>
      <c r="V109" s="237">
        <f t="shared" si="29"/>
        <v>0.10227954984467956</v>
      </c>
      <c r="W109" s="237">
        <f t="shared" si="29"/>
        <v>0.11219855607586733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0.46344366281359961</v>
      </c>
      <c r="C113" s="324">
        <f>IF(C$5=0,0,C$5/FBT_fec!C$5)</f>
        <v>0.46572588476762677</v>
      </c>
      <c r="D113" s="324">
        <f>IF(D$5=0,0,D$5/FBT_fec!D$5)</f>
        <v>0.4653338636258576</v>
      </c>
      <c r="E113" s="324">
        <f>IF(E$5=0,0,E$5/FBT_fec!E$5)</f>
        <v>0.48531311541564104</v>
      </c>
      <c r="F113" s="324">
        <f>IF(F$5=0,0,F$5/FBT_fec!F$5)</f>
        <v>0.47450887680650145</v>
      </c>
      <c r="G113" s="324">
        <f>IF(G$5=0,0,G$5/FBT_fec!G$5)</f>
        <v>0.47755447701049686</v>
      </c>
      <c r="H113" s="324">
        <f>IF(H$5=0,0,H$5/FBT_fec!H$5)</f>
        <v>0.48127766509992903</v>
      </c>
      <c r="I113" s="324">
        <f>IF(I$5=0,0,I$5/FBT_fec!I$5)</f>
        <v>0.48318018174650806</v>
      </c>
      <c r="J113" s="324">
        <f>IF(J$5=0,0,J$5/FBT_fec!J$5)</f>
        <v>0.48690934769039418</v>
      </c>
      <c r="K113" s="324">
        <f>IF(K$5=0,0,K$5/FBT_fec!K$5)</f>
        <v>0.48481512767875062</v>
      </c>
      <c r="L113" s="324">
        <f>IF(L$5=0,0,L$5/FBT_fec!L$5)</f>
        <v>0.4840696748296503</v>
      </c>
      <c r="M113" s="324">
        <f>IF(M$5=0,0,M$5/FBT_fec!M$5)</f>
        <v>0.48974949866819384</v>
      </c>
      <c r="N113" s="324">
        <f>IF(N$5=0,0,N$5/FBT_fec!N$5)</f>
        <v>0.49731165055064991</v>
      </c>
      <c r="O113" s="324">
        <f>IF(O$5=0,0,O$5/FBT_fec!O$5)</f>
        <v>0.49041769365587279</v>
      </c>
      <c r="P113" s="324">
        <f>IF(P$5=0,0,P$5/FBT_fec!P$5)</f>
        <v>0.49426772898074323</v>
      </c>
      <c r="Q113" s="324">
        <f>IF(Q$5=0,0,Q$5/FBT_fec!Q$5)</f>
        <v>0.49368666800409233</v>
      </c>
      <c r="R113" s="324">
        <f>IF(R$5=0,0,R$5/FBT_fec!R$5)</f>
        <v>0.49325475527405793</v>
      </c>
      <c r="S113" s="324">
        <f>IF(S$5=0,0,S$5/FBT_fec!S$5)</f>
        <v>0.50383087658451919</v>
      </c>
      <c r="T113" s="324">
        <f>IF(T$5=0,0,T$5/FBT_fec!T$5)</f>
        <v>0.50260688974056611</v>
      </c>
      <c r="U113" s="324">
        <f>IF(U$5=0,0,U$5/FBT_fec!U$5)</f>
        <v>0.48987647985696969</v>
      </c>
      <c r="V113" s="324">
        <f>IF(V$5=0,0,V$5/FBT_fec!V$5)</f>
        <v>0.49046121906450468</v>
      </c>
      <c r="W113" s="324">
        <f>IF(W$5=0,0,W$5/FBT_fec!W$5)</f>
        <v>0.49723739080243606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0.47323861586355204</v>
      </c>
      <c r="C114" s="336">
        <f>IF(C$6=0,0,C$6/FBT_fec!C$6)</f>
        <v>0.4732386158635522</v>
      </c>
      <c r="D114" s="336">
        <f>IF(D$6=0,0,D$6/FBT_fec!D$6)</f>
        <v>0.47323861586355193</v>
      </c>
      <c r="E114" s="336">
        <f>IF(E$6=0,0,E$6/FBT_fec!E$6)</f>
        <v>0.4732386158635522</v>
      </c>
      <c r="F114" s="336">
        <f>IF(F$6=0,0,F$6/FBT_fec!F$6)</f>
        <v>0.47323861586355204</v>
      </c>
      <c r="G114" s="336">
        <f>IF(G$6=0,0,G$6/FBT_fec!G$6)</f>
        <v>0.47323861586355187</v>
      </c>
      <c r="H114" s="336">
        <f>IF(H$6=0,0,H$6/FBT_fec!H$6)</f>
        <v>0.47323861586355181</v>
      </c>
      <c r="I114" s="336">
        <f>IF(I$6=0,0,I$6/FBT_fec!I$6)</f>
        <v>0.47323861586355176</v>
      </c>
      <c r="J114" s="336">
        <f>IF(J$6=0,0,J$6/FBT_fec!J$6)</f>
        <v>0.47323861586355193</v>
      </c>
      <c r="K114" s="336">
        <f>IF(K$6=0,0,K$6/FBT_fec!K$6)</f>
        <v>0.47323861586355187</v>
      </c>
      <c r="L114" s="336">
        <f>IF(L$6=0,0,L$6/FBT_fec!L$6)</f>
        <v>0.47323861586355198</v>
      </c>
      <c r="M114" s="336">
        <f>IF(M$6=0,0,M$6/FBT_fec!M$6)</f>
        <v>0.4732386158635522</v>
      </c>
      <c r="N114" s="336">
        <f>IF(N$6=0,0,N$6/FBT_fec!N$6)</f>
        <v>0.47323861586355193</v>
      </c>
      <c r="O114" s="336">
        <f>IF(O$6=0,0,O$6/FBT_fec!O$6)</f>
        <v>0.47323861586355198</v>
      </c>
      <c r="P114" s="336">
        <f>IF(P$6=0,0,P$6/FBT_fec!P$6)</f>
        <v>0.47323861586355204</v>
      </c>
      <c r="Q114" s="336">
        <f>IF(Q$6=0,0,Q$6/FBT_fec!Q$6)</f>
        <v>0.47323861586355215</v>
      </c>
      <c r="R114" s="336">
        <f>IF(R$6=0,0,R$6/FBT_fec!R$6)</f>
        <v>0.47323861586355209</v>
      </c>
      <c r="S114" s="336">
        <f>IF(S$6=0,0,S$6/FBT_fec!S$6)</f>
        <v>0.47323861586355204</v>
      </c>
      <c r="T114" s="336">
        <f>IF(T$6=0,0,T$6/FBT_fec!T$6)</f>
        <v>0.4732386158635522</v>
      </c>
      <c r="U114" s="336">
        <f>IF(U$6=0,0,U$6/FBT_fec!U$6)</f>
        <v>0.47323861586355198</v>
      </c>
      <c r="V114" s="336">
        <f>IF(V$6=0,0,V$6/FBT_fec!V$6)</f>
        <v>0.4732386158635522</v>
      </c>
      <c r="W114" s="336">
        <f>IF(W$6=0,0,W$6/FBT_fec!W$6)</f>
        <v>0.47323861586355215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0.12264278220207167</v>
      </c>
      <c r="C115" s="337">
        <f>IF(C$7=0,0,C$7/FBT_fec!C$7)</f>
        <v>0.1226427822020716</v>
      </c>
      <c r="D115" s="337">
        <f>IF(D$7=0,0,D$7/FBT_fec!D$7)</f>
        <v>0.12264278220207167</v>
      </c>
      <c r="E115" s="337">
        <f>IF(E$7=0,0,E$7/FBT_fec!E$7)</f>
        <v>0.12264278220207153</v>
      </c>
      <c r="F115" s="337">
        <f>IF(F$7=0,0,F$7/FBT_fec!F$7)</f>
        <v>0.12264278220207162</v>
      </c>
      <c r="G115" s="337">
        <f>IF(G$7=0,0,G$7/FBT_fec!G$7)</f>
        <v>0.1226427822020716</v>
      </c>
      <c r="H115" s="337">
        <f>IF(H$7=0,0,H$7/FBT_fec!H$7)</f>
        <v>0.12264278220207164</v>
      </c>
      <c r="I115" s="337">
        <f>IF(I$7=0,0,I$7/FBT_fec!I$7)</f>
        <v>0.12264278220207159</v>
      </c>
      <c r="J115" s="337">
        <f>IF(J$7=0,0,J$7/FBT_fec!J$7)</f>
        <v>0.12264278220207162</v>
      </c>
      <c r="K115" s="337">
        <f>IF(K$7=0,0,K$7/FBT_fec!K$7)</f>
        <v>0.12264278220207156</v>
      </c>
      <c r="L115" s="337">
        <f>IF(L$7=0,0,L$7/FBT_fec!L$7)</f>
        <v>0.12264278220207162</v>
      </c>
      <c r="M115" s="337">
        <f>IF(M$7=0,0,M$7/FBT_fec!M$7)</f>
        <v>0.12264278220207162</v>
      </c>
      <c r="N115" s="337">
        <f>IF(N$7=0,0,N$7/FBT_fec!N$7)</f>
        <v>0.12264278220207157</v>
      </c>
      <c r="O115" s="337">
        <f>IF(O$7=0,0,O$7/FBT_fec!O$7)</f>
        <v>0.12264278220207166</v>
      </c>
      <c r="P115" s="337">
        <f>IF(P$7=0,0,P$7/FBT_fec!P$7)</f>
        <v>0.12264278220207164</v>
      </c>
      <c r="Q115" s="337">
        <f>IF(Q$7=0,0,Q$7/FBT_fec!Q$7)</f>
        <v>0.1226427822020716</v>
      </c>
      <c r="R115" s="337">
        <f>IF(R$7=0,0,R$7/FBT_fec!R$7)</f>
        <v>0.12264278220207167</v>
      </c>
      <c r="S115" s="337">
        <f>IF(S$7=0,0,S$7/FBT_fec!S$7)</f>
        <v>0.12264278220207155</v>
      </c>
      <c r="T115" s="337">
        <f>IF(T$7=0,0,T$7/FBT_fec!T$7)</f>
        <v>0.12264278220207157</v>
      </c>
      <c r="U115" s="337">
        <f>IF(U$7=0,0,U$7/FBT_fec!U$7)</f>
        <v>0.12264278220207166</v>
      </c>
      <c r="V115" s="337">
        <f>IF(V$7=0,0,V$7/FBT_fec!V$7)</f>
        <v>0.12264278220207167</v>
      </c>
      <c r="W115" s="337">
        <f>IF(W$7=0,0,W$7/FBT_fec!W$7)</f>
        <v>0.1226427822020717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0.67022288764668103</v>
      </c>
      <c r="C116" s="337">
        <f>IF(C$8=0,0,C$8/FBT_fec!C$8)</f>
        <v>0.67022288764668092</v>
      </c>
      <c r="D116" s="337">
        <f>IF(D$8=0,0,D$8/FBT_fec!D$8)</f>
        <v>0.67022288764668081</v>
      </c>
      <c r="E116" s="337">
        <f>IF(E$8=0,0,E$8/FBT_fec!E$8)</f>
        <v>0.67022288764668103</v>
      </c>
      <c r="F116" s="337">
        <f>IF(F$8=0,0,F$8/FBT_fec!F$8)</f>
        <v>0.67022288764668081</v>
      </c>
      <c r="G116" s="337">
        <f>IF(G$8=0,0,G$8/FBT_fec!G$8)</f>
        <v>0.67022288764668114</v>
      </c>
      <c r="H116" s="337">
        <f>IF(H$8=0,0,H$8/FBT_fec!H$8)</f>
        <v>0.67022288764668103</v>
      </c>
      <c r="I116" s="337">
        <f>IF(I$8=0,0,I$8/FBT_fec!I$8)</f>
        <v>0.67022288764668081</v>
      </c>
      <c r="J116" s="337">
        <f>IF(J$8=0,0,J$8/FBT_fec!J$8)</f>
        <v>0.67022288764668092</v>
      </c>
      <c r="K116" s="337">
        <f>IF(K$8=0,0,K$8/FBT_fec!K$8)</f>
        <v>0.67022288764668114</v>
      </c>
      <c r="L116" s="337">
        <f>IF(L$8=0,0,L$8/FBT_fec!L$8)</f>
        <v>0.67022288764668114</v>
      </c>
      <c r="M116" s="337">
        <f>IF(M$8=0,0,M$8/FBT_fec!M$8)</f>
        <v>0.67022288764668114</v>
      </c>
      <c r="N116" s="337">
        <f>IF(N$8=0,0,N$8/FBT_fec!N$8)</f>
        <v>0.67022288764668114</v>
      </c>
      <c r="O116" s="337">
        <f>IF(O$8=0,0,O$8/FBT_fec!O$8)</f>
        <v>0.67022288764668103</v>
      </c>
      <c r="P116" s="337">
        <f>IF(P$8=0,0,P$8/FBT_fec!P$8)</f>
        <v>0.67022288764668103</v>
      </c>
      <c r="Q116" s="337">
        <f>IF(Q$8=0,0,Q$8/FBT_fec!Q$8)</f>
        <v>0.67022288764668125</v>
      </c>
      <c r="R116" s="337">
        <f>IF(R$8=0,0,R$8/FBT_fec!R$8)</f>
        <v>0.67022288764668092</v>
      </c>
      <c r="S116" s="337">
        <f>IF(S$8=0,0,S$8/FBT_fec!S$8)</f>
        <v>0.67022288764668092</v>
      </c>
      <c r="T116" s="337">
        <f>IF(T$8=0,0,T$8/FBT_fec!T$8)</f>
        <v>0.67022288764668081</v>
      </c>
      <c r="U116" s="337">
        <f>IF(U$8=0,0,U$8/FBT_fec!U$8)</f>
        <v>0.67022288764668114</v>
      </c>
      <c r="V116" s="337">
        <f>IF(V$8=0,0,V$8/FBT_fec!V$8)</f>
        <v>0.67022288764668125</v>
      </c>
      <c r="W116" s="337">
        <f>IF(W$8=0,0,W$8/FBT_fec!W$8)</f>
        <v>0.67022288764668092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0.47364998380824619</v>
      </c>
      <c r="C117" s="337">
        <f>IF(C$9=0,0,C$9/FBT_fec!C$9)</f>
        <v>0.47364998380824608</v>
      </c>
      <c r="D117" s="337">
        <f>IF(D$9=0,0,D$9/FBT_fec!D$9)</f>
        <v>0.47364998380824647</v>
      </c>
      <c r="E117" s="337">
        <f>IF(E$9=0,0,E$9/FBT_fec!E$9)</f>
        <v>0.47364998380824636</v>
      </c>
      <c r="F117" s="337">
        <f>IF(F$9=0,0,F$9/FBT_fec!F$9)</f>
        <v>0.47364998380824602</v>
      </c>
      <c r="G117" s="337">
        <f>IF(G$9=0,0,G$9/FBT_fec!G$9)</f>
        <v>0.47364998380824602</v>
      </c>
      <c r="H117" s="337">
        <f>IF(H$9=0,0,H$9/FBT_fec!H$9)</f>
        <v>0.47364998380824602</v>
      </c>
      <c r="I117" s="337">
        <f>IF(I$9=0,0,I$9/FBT_fec!I$9)</f>
        <v>0.47364998380824641</v>
      </c>
      <c r="J117" s="337">
        <f>IF(J$9=0,0,J$9/FBT_fec!J$9)</f>
        <v>0.47364998380824613</v>
      </c>
      <c r="K117" s="337">
        <f>IF(K$9=0,0,K$9/FBT_fec!K$9)</f>
        <v>0.47364998380824608</v>
      </c>
      <c r="L117" s="337">
        <f>IF(L$9=0,0,L$9/FBT_fec!L$9)</f>
        <v>0.47364998380824597</v>
      </c>
      <c r="M117" s="337">
        <f>IF(M$9=0,0,M$9/FBT_fec!M$9)</f>
        <v>0.47364998380824608</v>
      </c>
      <c r="N117" s="337">
        <f>IF(N$9=0,0,N$9/FBT_fec!N$9)</f>
        <v>0.47364998380824602</v>
      </c>
      <c r="O117" s="337">
        <f>IF(O$9=0,0,O$9/FBT_fec!O$9)</f>
        <v>0.4736499838082463</v>
      </c>
      <c r="P117" s="337">
        <f>IF(P$9=0,0,P$9/FBT_fec!P$9)</f>
        <v>0.47364998380824624</v>
      </c>
      <c r="Q117" s="337">
        <f>IF(Q$9=0,0,Q$9/FBT_fec!Q$9)</f>
        <v>0.47364998380824613</v>
      </c>
      <c r="R117" s="337">
        <f>IF(R$9=0,0,R$9/FBT_fec!R$9)</f>
        <v>0.47364998380824647</v>
      </c>
      <c r="S117" s="337">
        <f>IF(S$9=0,0,S$9/FBT_fec!S$9)</f>
        <v>0.47364998380824591</v>
      </c>
      <c r="T117" s="337">
        <f>IF(T$9=0,0,T$9/FBT_fec!T$9)</f>
        <v>0.47364998380824619</v>
      </c>
      <c r="U117" s="337">
        <f>IF(U$9=0,0,U$9/FBT_fec!U$9)</f>
        <v>0.47364998380824608</v>
      </c>
      <c r="V117" s="337">
        <f>IF(V$9=0,0,V$9/FBT_fec!V$9)</f>
        <v>0.47364998380824619</v>
      </c>
      <c r="W117" s="337">
        <f>IF(W$9=0,0,W$9/FBT_fec!W$9)</f>
        <v>0.47364998380824624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0.70733995546742778</v>
      </c>
      <c r="C118" s="338">
        <f>IF(C$10=0,0,C$10/FBT_fec!C$10)</f>
        <v>0.71470376807816105</v>
      </c>
      <c r="D118" s="338">
        <f>IF(D$10=0,0,D$10/FBT_fec!D$10)</f>
        <v>0.72308788724307571</v>
      </c>
      <c r="E118" s="338">
        <f>IF(E$10=0,0,E$10/FBT_fec!E$10)</f>
        <v>0.74002696596888407</v>
      </c>
      <c r="F118" s="338">
        <f>IF(F$10=0,0,F$10/FBT_fec!F$10)</f>
        <v>0.74154402254146379</v>
      </c>
      <c r="G118" s="338">
        <f>IF(G$10=0,0,G$10/FBT_fec!G$10)</f>
        <v>0.73420962047228211</v>
      </c>
      <c r="H118" s="338">
        <f>IF(H$10=0,0,H$10/FBT_fec!H$10)</f>
        <v>0.74224503471851555</v>
      </c>
      <c r="I118" s="338">
        <f>IF(I$10=0,0,I$10/FBT_fec!I$10)</f>
        <v>0.74110807956166413</v>
      </c>
      <c r="J118" s="338">
        <f>IF(J$10=0,0,J$10/FBT_fec!J$10)</f>
        <v>0.75408999377133734</v>
      </c>
      <c r="K118" s="338">
        <f>IF(K$10=0,0,K$10/FBT_fec!K$10)</f>
        <v>0.73764751579393584</v>
      </c>
      <c r="L118" s="338">
        <f>IF(L$10=0,0,L$10/FBT_fec!L$10)</f>
        <v>0.74202002018985569</v>
      </c>
      <c r="M118" s="338">
        <f>IF(M$10=0,0,M$10/FBT_fec!M$10)</f>
        <v>0.7600452419907483</v>
      </c>
      <c r="N118" s="338">
        <f>IF(N$10=0,0,N$10/FBT_fec!N$10)</f>
        <v>0.78941589176537263</v>
      </c>
      <c r="O118" s="338">
        <f>IF(O$10=0,0,O$10/FBT_fec!O$10)</f>
        <v>0.75652269174929621</v>
      </c>
      <c r="P118" s="338">
        <f>IF(P$10=0,0,P$10/FBT_fec!P$10)</f>
        <v>0.77568732312321531</v>
      </c>
      <c r="Q118" s="338">
        <f>IF(Q$10=0,0,Q$10/FBT_fec!Q$10)</f>
        <v>0.77735076807612002</v>
      </c>
      <c r="R118" s="338">
        <f>IF(R$10=0,0,R$10/FBT_fec!R$10)</f>
        <v>0.76866794058646981</v>
      </c>
      <c r="S118" s="338">
        <f>IF(S$10=0,0,S$10/FBT_fec!S$10)</f>
        <v>0.78791003422512462</v>
      </c>
      <c r="T118" s="338">
        <f>IF(T$10=0,0,T$10/FBT_fec!T$10)</f>
        <v>0.77599460817333121</v>
      </c>
      <c r="U118" s="338">
        <f>IF(U$10=0,0,U$10/FBT_fec!U$10)</f>
        <v>0.7616944275135239</v>
      </c>
      <c r="V118" s="338">
        <f>IF(V$10=0,0,V$10/FBT_fec!V$10)</f>
        <v>0.75511956039205475</v>
      </c>
      <c r="W118" s="338">
        <f>IF(W$10=0,0,W$10/FBT_fec!W$10)</f>
        <v>0.7768058370739308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0.52819273101126829</v>
      </c>
      <c r="C119" s="351">
        <f>IF(C$16=0,0,C$16/FBT_fec!C$16)</f>
        <v>0.53199925183933661</v>
      </c>
      <c r="D119" s="351">
        <f>IF(D$16=0,0,D$16/FBT_fec!D$16)</f>
        <v>0.531794690359501</v>
      </c>
      <c r="E119" s="351">
        <f>IF(E$16=0,0,E$16/FBT_fec!E$16)</f>
        <v>0.57788491960250599</v>
      </c>
      <c r="F119" s="351">
        <f>IF(F$16=0,0,F$16/FBT_fec!F$16)</f>
        <v>0.55500541102134993</v>
      </c>
      <c r="G119" s="351">
        <f>IF(G$16=0,0,G$16/FBT_fec!G$16)</f>
        <v>0.55754133443807741</v>
      </c>
      <c r="H119" s="351">
        <f>IF(H$16=0,0,H$16/FBT_fec!H$16)</f>
        <v>0.56646702700183715</v>
      </c>
      <c r="I119" s="351">
        <f>IF(I$16=0,0,I$16/FBT_fec!I$16)</f>
        <v>0.57268947653400792</v>
      </c>
      <c r="J119" s="351">
        <f>IF(J$16=0,0,J$16/FBT_fec!J$16)</f>
        <v>0.58316163301793889</v>
      </c>
      <c r="K119" s="351">
        <f>IF(K$16=0,0,K$16/FBT_fec!K$16)</f>
        <v>0.5723756374895469</v>
      </c>
      <c r="L119" s="351">
        <f>IF(L$16=0,0,L$16/FBT_fec!L$16)</f>
        <v>0.57195344354193334</v>
      </c>
      <c r="M119" s="351">
        <f>IF(M$16=0,0,M$16/FBT_fec!M$16)</f>
        <v>0.58655300551181189</v>
      </c>
      <c r="N119" s="351">
        <f>IF(N$16=0,0,N$16/FBT_fec!N$16)</f>
        <v>0.61398780881748649</v>
      </c>
      <c r="O119" s="351">
        <f>IF(O$16=0,0,O$16/FBT_fec!O$16)</f>
        <v>0.59016579227351706</v>
      </c>
      <c r="P119" s="351">
        <f>IF(P$16=0,0,P$16/FBT_fec!P$16)</f>
        <v>0.60552608345896319</v>
      </c>
      <c r="Q119" s="351">
        <f>IF(Q$16=0,0,Q$16/FBT_fec!Q$16)</f>
        <v>0.60488786582570941</v>
      </c>
      <c r="R119" s="351">
        <f>IF(R$16=0,0,R$16/FBT_fec!R$16)</f>
        <v>0.5989439966449811</v>
      </c>
      <c r="S119" s="351">
        <f>IF(S$16=0,0,S$16/FBT_fec!S$16)</f>
        <v>0.62296865957046277</v>
      </c>
      <c r="T119" s="351">
        <f>IF(T$16=0,0,T$16/FBT_fec!T$16)</f>
        <v>0.61521240685862755</v>
      </c>
      <c r="U119" s="351">
        <f>IF(U$16=0,0,U$16/FBT_fec!U$16)</f>
        <v>0.59220472940503177</v>
      </c>
      <c r="V119" s="351">
        <f>IF(V$16=0,0,V$16/FBT_fec!V$16)</f>
        <v>0.58851267327526957</v>
      </c>
      <c r="W119" s="351">
        <f>IF(W$16=0,0,W$16/FBT_fec!W$16)</f>
        <v>0.60961825600423758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0.28810512600614635</v>
      </c>
      <c r="C120" s="351">
        <f>IF(C$25=0,0,C$25/FBT_fec!C$25)</f>
        <v>0.29018141009418352</v>
      </c>
      <c r="D120" s="351">
        <f>IF(D$25=0,0,D$25/FBT_fec!D$25)</f>
        <v>0.29006983110518236</v>
      </c>
      <c r="E120" s="351">
        <f>IF(E$25=0,0,E$25/FBT_fec!E$25)</f>
        <v>0.3152099561468214</v>
      </c>
      <c r="F120" s="351">
        <f>IF(F$25=0,0,F$25/FBT_fec!F$25)</f>
        <v>0.30273022419346352</v>
      </c>
      <c r="G120" s="351">
        <f>IF(G$25=0,0,G$25/FBT_fec!G$25)</f>
        <v>0.30411345514804217</v>
      </c>
      <c r="H120" s="351">
        <f>IF(H$25=0,0,H$25/FBT_fec!H$25)</f>
        <v>0.30898201472827486</v>
      </c>
      <c r="I120" s="351">
        <f>IF(I$25=0,0,I$25/FBT_fec!I$25)</f>
        <v>0.31237607810945883</v>
      </c>
      <c r="J120" s="351">
        <f>IF(J$25=0,0,J$25/FBT_fec!J$25)</f>
        <v>0.31808816346433028</v>
      </c>
      <c r="K120" s="351">
        <f>IF(K$25=0,0,K$25/FBT_fec!K$25)</f>
        <v>0.31220489317611633</v>
      </c>
      <c r="L120" s="351">
        <f>IF(L$25=0,0,L$25/FBT_fec!L$25)</f>
        <v>0.31197460556832718</v>
      </c>
      <c r="M120" s="351">
        <f>IF(M$25=0,0,M$25/FBT_fec!M$25)</f>
        <v>0.31993800300644287</v>
      </c>
      <c r="N120" s="351">
        <f>IF(N$25=0,0,N$25/FBT_fec!N$25)</f>
        <v>0.33490244117317458</v>
      </c>
      <c r="O120" s="351">
        <f>IF(O$25=0,0,O$25/FBT_fec!O$25)</f>
        <v>0.32190861396737297</v>
      </c>
      <c r="P120" s="351">
        <f>IF(P$25=0,0,P$25/FBT_fec!P$25)</f>
        <v>0.33028695461397983</v>
      </c>
      <c r="Q120" s="351">
        <f>IF(Q$25=0,0,Q$25/FBT_fec!Q$25)</f>
        <v>0.32993883590493234</v>
      </c>
      <c r="R120" s="351">
        <f>IF(R$25=0,0,R$25/FBT_fec!R$25)</f>
        <v>0.326696725442717</v>
      </c>
      <c r="S120" s="351">
        <f>IF(S$25=0,0,S$25/FBT_fec!S$25)</f>
        <v>0.33980108703843415</v>
      </c>
      <c r="T120" s="351">
        <f>IF(T$25=0,0,T$25/FBT_fec!T$25)</f>
        <v>0.33557040374106945</v>
      </c>
      <c r="U120" s="351">
        <f>IF(U$25=0,0,U$25/FBT_fec!U$25)</f>
        <v>0.32302076149365366</v>
      </c>
      <c r="V120" s="351">
        <f>IF(V$25=0,0,V$25/FBT_fec!V$25)</f>
        <v>0.32100691269560161</v>
      </c>
      <c r="W120" s="351">
        <f>IF(W$25=0,0,W$25/FBT_fec!W$25)</f>
        <v>0.3325190487295841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0.43799099214362719</v>
      </c>
      <c r="C121" s="351">
        <f>IF(C$34=0,0,C$34/FBT_fec!C$34)</f>
        <v>0.44019025212811025</v>
      </c>
      <c r="D121" s="351">
        <f>IF(D$34=0,0,D$34/FBT_fec!D$34)</f>
        <v>0.43931459422105695</v>
      </c>
      <c r="E121" s="351">
        <f>IF(E$34=0,0,E$34/FBT_fec!E$34)</f>
        <v>0.45572749851117367</v>
      </c>
      <c r="F121" s="351">
        <f>IF(F$34=0,0,F$34/FBT_fec!F$34)</f>
        <v>0.44491398072449378</v>
      </c>
      <c r="G121" s="351">
        <f>IF(G$34=0,0,G$34/FBT_fec!G$34)</f>
        <v>0.45068780212598086</v>
      </c>
      <c r="H121" s="351">
        <f>IF(H$34=0,0,H$34/FBT_fec!H$34)</f>
        <v>0.45401782813703578</v>
      </c>
      <c r="I121" s="351">
        <f>IF(I$34=0,0,I$34/FBT_fec!I$34)</f>
        <v>0.45507544298491565</v>
      </c>
      <c r="J121" s="351">
        <f>IF(J$34=0,0,J$34/FBT_fec!J$34)</f>
        <v>0.45662051249224989</v>
      </c>
      <c r="K121" s="351">
        <f>IF(K$34=0,0,K$34/FBT_fec!K$34)</f>
        <v>0.45838732999287229</v>
      </c>
      <c r="L121" s="351">
        <f>IF(L$34=0,0,L$34/FBT_fec!L$34)</f>
        <v>0.456307452857872</v>
      </c>
      <c r="M121" s="351">
        <f>IF(M$34=0,0,M$34/FBT_fec!M$34)</f>
        <v>0.4606754181009251</v>
      </c>
      <c r="N121" s="351">
        <f>IF(N$34=0,0,N$34/FBT_fec!N$34)</f>
        <v>0.45819714812188517</v>
      </c>
      <c r="O121" s="351">
        <f>IF(O$34=0,0,O$34/FBT_fec!O$34)</f>
        <v>0.4591768454201286</v>
      </c>
      <c r="P121" s="351">
        <f>IF(P$34=0,0,P$34/FBT_fec!P$34)</f>
        <v>0.45768179455871494</v>
      </c>
      <c r="Q121" s="351">
        <f>IF(Q$34=0,0,Q$34/FBT_fec!Q$34)</f>
        <v>0.45697786201813484</v>
      </c>
      <c r="R121" s="351">
        <f>IF(R$34=0,0,R$34/FBT_fec!R$34)</f>
        <v>0.45979491138279061</v>
      </c>
      <c r="S121" s="351">
        <f>IF(S$34=0,0,S$34/FBT_fec!S$34)</f>
        <v>0.46847883621034564</v>
      </c>
      <c r="T121" s="351">
        <f>IF(T$34=0,0,T$34/FBT_fec!T$34)</f>
        <v>0.47123527889972983</v>
      </c>
      <c r="U121" s="351">
        <f>IF(U$34=0,0,U$34/FBT_fec!U$34)</f>
        <v>0.45726885195907108</v>
      </c>
      <c r="V121" s="351">
        <f>IF(V$34=0,0,V$34/FBT_fec!V$34)</f>
        <v>0.46079369003630855</v>
      </c>
      <c r="W121" s="351">
        <f>IF(W$34=0,0,W$34/FBT_fec!W$34)</f>
        <v>0.46223162690130698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0.39614239069622564</v>
      </c>
      <c r="C122" s="351">
        <f>IF(C$45=0,0,C$45/FBT_fec!C$45)</f>
        <v>0.39748773487139505</v>
      </c>
      <c r="D122" s="351">
        <f>IF(D$45=0,0,D$45/FBT_fec!D$45)</f>
        <v>0.39625013556050714</v>
      </c>
      <c r="E122" s="351">
        <f>IF(E$45=0,0,E$45/FBT_fec!E$45)</f>
        <v>0.40810555124388592</v>
      </c>
      <c r="F122" s="351">
        <f>IF(F$45=0,0,F$45/FBT_fec!F$45)</f>
        <v>0.39934101084122586</v>
      </c>
      <c r="G122" s="351">
        <f>IF(G$45=0,0,G$45/FBT_fec!G$45)</f>
        <v>0.40381759577721732</v>
      </c>
      <c r="H122" s="351">
        <f>IF(H$45=0,0,H$45/FBT_fec!H$45)</f>
        <v>0.4061947558148048</v>
      </c>
      <c r="I122" s="351">
        <f>IF(I$45=0,0,I$45/FBT_fec!I$45)</f>
        <v>0.40735488885611126</v>
      </c>
      <c r="J122" s="351">
        <f>IF(J$45=0,0,J$45/FBT_fec!J$45)</f>
        <v>0.40764033649434323</v>
      </c>
      <c r="K122" s="351">
        <f>IF(K$45=0,0,K$45/FBT_fec!K$45)</f>
        <v>0.4096969203245589</v>
      </c>
      <c r="L122" s="351">
        <f>IF(L$45=0,0,L$45/FBT_fec!L$45)</f>
        <v>0.40786442790643651</v>
      </c>
      <c r="M122" s="351">
        <f>IF(M$45=0,0,M$45/FBT_fec!M$45)</f>
        <v>0.41119798264770213</v>
      </c>
      <c r="N122" s="351">
        <f>IF(N$45=0,0,N$45/FBT_fec!N$45)</f>
        <v>0.40901761847324225</v>
      </c>
      <c r="O122" s="351">
        <f>IF(O$45=0,0,O$45/FBT_fec!O$45)</f>
        <v>0.41017063181229751</v>
      </c>
      <c r="P122" s="351">
        <f>IF(P$45=0,0,P$45/FBT_fec!P$45)</f>
        <v>0.4086877667431531</v>
      </c>
      <c r="Q122" s="351">
        <f>IF(Q$45=0,0,Q$45/FBT_fec!Q$45)</f>
        <v>0.4082123029366681</v>
      </c>
      <c r="R122" s="351">
        <f>IF(R$45=0,0,R$45/FBT_fec!R$45)</f>
        <v>0.40995515002170557</v>
      </c>
      <c r="S122" s="351">
        <f>IF(S$45=0,0,S$45/FBT_fec!S$45)</f>
        <v>0.41682339827247245</v>
      </c>
      <c r="T122" s="351">
        <f>IF(T$45=0,0,T$45/FBT_fec!T$45)</f>
        <v>0.41835668030631051</v>
      </c>
      <c r="U122" s="351">
        <f>IF(U$45=0,0,U$45/FBT_fec!U$45)</f>
        <v>0.40956625432555666</v>
      </c>
      <c r="V122" s="351">
        <f>IF(V$45=0,0,V$45/FBT_fec!V$45)</f>
        <v>0.41217851428396962</v>
      </c>
      <c r="W122" s="351">
        <f>IF(W$45=0,0,W$45/FBT_fec!W$45)</f>
        <v>0.41258369310712528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0.63891629200006339</v>
      </c>
      <c r="C123" s="351">
        <f>IF(C$66=0,0,C$66/FBT_fec!C$66)</f>
        <v>0.64058909294850463</v>
      </c>
      <c r="D123" s="351">
        <f>IF(D$66=0,0,D$66/FBT_fec!D$66)</f>
        <v>0.64100874537110553</v>
      </c>
      <c r="E123" s="351">
        <f>IF(E$66=0,0,E$66/FBT_fec!E$66)</f>
        <v>0.65825547263207862</v>
      </c>
      <c r="F123" s="351">
        <f>IF(F$66=0,0,F$66/FBT_fec!F$66)</f>
        <v>0.65115890946280852</v>
      </c>
      <c r="G123" s="351">
        <f>IF(G$66=0,0,G$66/FBT_fec!G$66)</f>
        <v>0.6504083845107802</v>
      </c>
      <c r="H123" s="351">
        <f>IF(H$66=0,0,H$66/FBT_fec!H$66)</f>
        <v>0.65307224548454301</v>
      </c>
      <c r="I123" s="351">
        <f>IF(I$66=0,0,I$66/FBT_fec!I$66)</f>
        <v>0.65513325906319442</v>
      </c>
      <c r="J123" s="351">
        <f>IF(J$66=0,0,J$66/FBT_fec!J$66)</f>
        <v>0.65970667055591981</v>
      </c>
      <c r="K123" s="351">
        <f>IF(K$66=0,0,K$66/FBT_fec!K$66)</f>
        <v>0.65484523806491279</v>
      </c>
      <c r="L123" s="351">
        <f>IF(L$66=0,0,L$66/FBT_fec!L$66)</f>
        <v>0.65572666263456469</v>
      </c>
      <c r="M123" s="351">
        <f>IF(M$66=0,0,M$66/FBT_fec!M$66)</f>
        <v>0.66014493592896062</v>
      </c>
      <c r="N123" s="351">
        <f>IF(N$66=0,0,N$66/FBT_fec!N$66)</f>
        <v>0.67232364802674804</v>
      </c>
      <c r="O123" s="351">
        <f>IF(O$66=0,0,O$66/FBT_fec!O$66)</f>
        <v>0.66290701581931466</v>
      </c>
      <c r="P123" s="351">
        <f>IF(P$66=0,0,P$66/FBT_fec!P$66)</f>
        <v>0.66911046344161773</v>
      </c>
      <c r="Q123" s="351">
        <f>IF(Q$66=0,0,Q$66/FBT_fec!Q$66)</f>
        <v>0.66865722534870597</v>
      </c>
      <c r="R123" s="351">
        <f>IF(R$66=0,0,R$66/FBT_fec!R$66)</f>
        <v>0.6664564281422507</v>
      </c>
      <c r="S123" s="351">
        <f>IF(S$66=0,0,S$66/FBT_fec!S$66)</f>
        <v>0.67439546456350541</v>
      </c>
      <c r="T123" s="351">
        <f>IF(T$66=0,0,T$66/FBT_fec!T$66)</f>
        <v>0.67131705513680828</v>
      </c>
      <c r="U123" s="351">
        <f>IF(U$66=0,0,U$66/FBT_fec!U$66)</f>
        <v>0.6631085280354394</v>
      </c>
      <c r="V123" s="351">
        <f>IF(V$66=0,0,V$66/FBT_fec!V$66)</f>
        <v>0.66123514163597941</v>
      </c>
      <c r="W123" s="351">
        <f>IF(W$66=0,0,W$66/FBT_fec!W$66)</f>
        <v>0.66980392065159322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0.51410966603398578</v>
      </c>
      <c r="C124" s="339">
        <f>IF(C$80=0,0,C$80/FBT_fec!C$80)</f>
        <v>0.51410966603398567</v>
      </c>
      <c r="D124" s="339">
        <f>IF(D$80=0,0,D$80/FBT_fec!D$80)</f>
        <v>0.51410966603398578</v>
      </c>
      <c r="E124" s="339">
        <f>IF(E$80=0,0,E$80/FBT_fec!E$80)</f>
        <v>0.51410966603398567</v>
      </c>
      <c r="F124" s="339">
        <f>IF(F$80=0,0,F$80/FBT_fec!F$80)</f>
        <v>0.51410966603398578</v>
      </c>
      <c r="G124" s="339">
        <f>IF(G$80=0,0,G$80/FBT_fec!G$80)</f>
        <v>0.51410966603398589</v>
      </c>
      <c r="H124" s="339">
        <f>IF(H$80=0,0,H$80/FBT_fec!H$80)</f>
        <v>0.51410966603398578</v>
      </c>
      <c r="I124" s="339">
        <f>IF(I$80=0,0,I$80/FBT_fec!I$80)</f>
        <v>0.51410966603398578</v>
      </c>
      <c r="J124" s="339">
        <f>IF(J$80=0,0,J$80/FBT_fec!J$80)</f>
        <v>0.51410966603398578</v>
      </c>
      <c r="K124" s="339">
        <f>IF(K$80=0,0,K$80/FBT_fec!K$80)</f>
        <v>0.51410966603398567</v>
      </c>
      <c r="L124" s="339">
        <f>IF(L$80=0,0,L$80/FBT_fec!L$80)</f>
        <v>0.51410966603398578</v>
      </c>
      <c r="M124" s="339">
        <f>IF(M$80=0,0,M$80/FBT_fec!M$80)</f>
        <v>0.51410966603398589</v>
      </c>
      <c r="N124" s="339">
        <f>IF(N$80=0,0,N$80/FBT_fec!N$80)</f>
        <v>0.51410966603398578</v>
      </c>
      <c r="O124" s="339">
        <f>IF(O$80=0,0,O$80/FBT_fec!O$80)</f>
        <v>0.51410966603398589</v>
      </c>
      <c r="P124" s="339">
        <f>IF(P$80=0,0,P$80/FBT_fec!P$80)</f>
        <v>0.51410966603398578</v>
      </c>
      <c r="Q124" s="339">
        <f>IF(Q$80=0,0,Q$80/FBT_fec!Q$80)</f>
        <v>0.51410966603398589</v>
      </c>
      <c r="R124" s="339">
        <f>IF(R$80=0,0,R$80/FBT_fec!R$80)</f>
        <v>0.514109666033986</v>
      </c>
      <c r="S124" s="339">
        <f>IF(S$80=0,0,S$80/FBT_fec!S$80)</f>
        <v>0.514109666033986</v>
      </c>
      <c r="T124" s="339">
        <f>IF(T$80=0,0,T$80/FBT_fec!T$80)</f>
        <v>0.51410966603398578</v>
      </c>
      <c r="U124" s="339">
        <f>IF(U$80=0,0,U$80/FBT_fec!U$80)</f>
        <v>0.51410966603398578</v>
      </c>
      <c r="V124" s="339">
        <f>IF(V$80=0,0,V$80/FBT_fec!V$80)</f>
        <v>0.51410966603398578</v>
      </c>
      <c r="W124" s="339">
        <f>IF(W$80=0,0,W$80/FBT_fec!W$80)</f>
        <v>0.51410966603398578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EE: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171.1963893329619</v>
      </c>
      <c r="C5" s="225">
        <v>175.34520333654461</v>
      </c>
      <c r="D5" s="225">
        <v>171.36589238497211</v>
      </c>
      <c r="E5" s="225">
        <v>108.5422966434528</v>
      </c>
      <c r="F5" s="225">
        <v>133.93579033308691</v>
      </c>
      <c r="G5" s="225">
        <v>133.5223882115136</v>
      </c>
      <c r="H5" s="225">
        <v>115.495349041099</v>
      </c>
      <c r="I5" s="225">
        <v>116.791171921968</v>
      </c>
      <c r="J5" s="225">
        <v>102.90942000164959</v>
      </c>
      <c r="K5" s="225">
        <v>94.790576161495551</v>
      </c>
      <c r="L5" s="225">
        <v>107.52428469271651</v>
      </c>
      <c r="M5" s="225">
        <v>84.949890043617245</v>
      </c>
      <c r="N5" s="225">
        <v>76.287515041424172</v>
      </c>
      <c r="O5" s="225">
        <v>93.565190882268126</v>
      </c>
      <c r="P5" s="225">
        <v>85.789730882149371</v>
      </c>
      <c r="Q5" s="225">
        <v>85.993745042084868</v>
      </c>
      <c r="R5" s="225">
        <v>93.457356121571777</v>
      </c>
      <c r="S5" s="225">
        <v>65.279648521655801</v>
      </c>
      <c r="T5" s="225">
        <v>67.495053600931215</v>
      </c>
      <c r="U5" s="225">
        <v>95.127511321057881</v>
      </c>
      <c r="V5" s="225">
        <v>99.518808601941316</v>
      </c>
      <c r="W5" s="225">
        <v>83.372468040985979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2.9044668660379491</v>
      </c>
      <c r="C10" s="262">
        <v>2.871260142597222</v>
      </c>
      <c r="D10" s="262">
        <v>2.6688426305996771</v>
      </c>
      <c r="E10" s="262">
        <v>1.779656756857706</v>
      </c>
      <c r="F10" s="262">
        <v>1.978688489638184</v>
      </c>
      <c r="G10" s="262">
        <v>2.2076342556634909</v>
      </c>
      <c r="H10" s="262">
        <v>1.893253357478017</v>
      </c>
      <c r="I10" s="262">
        <v>1.9903988915120301</v>
      </c>
      <c r="J10" s="262">
        <v>1.5851513300141049</v>
      </c>
      <c r="K10" s="262">
        <v>1.653469753281537</v>
      </c>
      <c r="L10" s="262">
        <v>1.7412339372730561</v>
      </c>
      <c r="M10" s="262">
        <v>1.26485872958393</v>
      </c>
      <c r="N10" s="262">
        <v>0.79447465213147317</v>
      </c>
      <c r="O10" s="262">
        <v>1.3823098564250551</v>
      </c>
      <c r="P10" s="262">
        <v>1.0605648260474749</v>
      </c>
      <c r="Q10" s="262">
        <v>1.0464382973268289</v>
      </c>
      <c r="R10" s="262">
        <v>1.2380027076440601</v>
      </c>
      <c r="S10" s="262">
        <v>0.76813836541989833</v>
      </c>
      <c r="T10" s="262">
        <v>0.94226610702978619</v>
      </c>
      <c r="U10" s="262">
        <v>1.319865044895683</v>
      </c>
      <c r="V10" s="262">
        <v>1.5079947569121981</v>
      </c>
      <c r="W10" s="262">
        <v>1.06442363345069</v>
      </c>
      <c r="DA10" s="68" t="s">
        <v>2307</v>
      </c>
    </row>
    <row r="11" spans="1:105" ht="12" customHeight="1" x14ac:dyDescent="0.25">
      <c r="A11" s="37" t="s">
        <v>160</v>
      </c>
      <c r="B11" s="228">
        <v>0.94610638323349905</v>
      </c>
      <c r="C11" s="228">
        <v>0.73521344053531734</v>
      </c>
      <c r="D11" s="228">
        <v>0.56279430757646731</v>
      </c>
      <c r="E11" s="228">
        <v>0.58796133053633959</v>
      </c>
      <c r="F11" s="228">
        <v>0.54380451932979224</v>
      </c>
      <c r="G11" s="228">
        <v>0.51791316797639264</v>
      </c>
      <c r="H11" s="228">
        <v>0.32690796484360718</v>
      </c>
      <c r="I11" s="228">
        <v>0.5258251332423175</v>
      </c>
      <c r="J11" s="228">
        <v>0.41068362390516999</v>
      </c>
      <c r="K11" s="228">
        <v>0.36570610660839759</v>
      </c>
      <c r="L11" s="228">
        <v>0.36569171015475971</v>
      </c>
      <c r="M11" s="228">
        <v>0</v>
      </c>
      <c r="N11" s="228">
        <v>4.6963546598267007E-2</v>
      </c>
      <c r="O11" s="228">
        <v>0.29667700902441729</v>
      </c>
      <c r="P11" s="228">
        <v>0.25416149051547038</v>
      </c>
      <c r="Q11" s="228">
        <v>0.20982791553353389</v>
      </c>
      <c r="R11" s="228">
        <v>0.27712513349313972</v>
      </c>
      <c r="S11" s="228">
        <v>7.7455918439446644E-2</v>
      </c>
      <c r="T11" s="228">
        <v>9.0071935096417144E-2</v>
      </c>
      <c r="U11" s="228">
        <v>0.23722260805391521</v>
      </c>
      <c r="V11" s="228">
        <v>0.14905399274544659</v>
      </c>
      <c r="W11" s="228">
        <v>0.14663872184457569</v>
      </c>
      <c r="DA11" s="69" t="s">
        <v>2308</v>
      </c>
    </row>
    <row r="12" spans="1:105" ht="12" customHeight="1" x14ac:dyDescent="0.25">
      <c r="A12" s="37" t="s">
        <v>162</v>
      </c>
      <c r="B12" s="228">
        <v>1.9583604828044501</v>
      </c>
      <c r="C12" s="228">
        <v>2.1360467020619049</v>
      </c>
      <c r="D12" s="228">
        <v>2.106048323023209</v>
      </c>
      <c r="E12" s="228">
        <v>1.191695426321367</v>
      </c>
      <c r="F12" s="228">
        <v>1.434883970308392</v>
      </c>
      <c r="G12" s="228">
        <v>1.6897210876870981</v>
      </c>
      <c r="H12" s="228">
        <v>1.56634539263441</v>
      </c>
      <c r="I12" s="228">
        <v>1.4645737582697129</v>
      </c>
      <c r="J12" s="228">
        <v>1.174467706108935</v>
      </c>
      <c r="K12" s="228">
        <v>1.287763646673139</v>
      </c>
      <c r="L12" s="228">
        <v>1.3755422271182971</v>
      </c>
      <c r="M12" s="228">
        <v>1.26485872958393</v>
      </c>
      <c r="N12" s="228">
        <v>0.7475111055332061</v>
      </c>
      <c r="O12" s="228">
        <v>1.085632847400638</v>
      </c>
      <c r="P12" s="228">
        <v>0.80640333553200472</v>
      </c>
      <c r="Q12" s="228">
        <v>0.8366103817932955</v>
      </c>
      <c r="R12" s="228">
        <v>0.96087757415092057</v>
      </c>
      <c r="S12" s="228">
        <v>0.69068244698045167</v>
      </c>
      <c r="T12" s="228">
        <v>0.85219417193336899</v>
      </c>
      <c r="U12" s="228">
        <v>1.082642436841768</v>
      </c>
      <c r="V12" s="228">
        <v>1.3589407641667519</v>
      </c>
      <c r="W12" s="228">
        <v>0.91778491160611486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11.697510585297669</v>
      </c>
      <c r="C16" s="263">
        <f t="shared" si="0"/>
        <v>11.898009944602769</v>
      </c>
      <c r="D16" s="263">
        <f t="shared" si="0"/>
        <v>11.848382103775091</v>
      </c>
      <c r="E16" s="263">
        <f t="shared" si="0"/>
        <v>6.0709229260112716</v>
      </c>
      <c r="F16" s="263">
        <f t="shared" si="0"/>
        <v>8.4820068509902917</v>
      </c>
      <c r="G16" s="263">
        <f t="shared" si="0"/>
        <v>8.6167226130100314</v>
      </c>
      <c r="H16" s="263">
        <f t="shared" si="0"/>
        <v>7.2936161451951431</v>
      </c>
      <c r="I16" s="263">
        <f t="shared" si="0"/>
        <v>7.1561154423364144</v>
      </c>
      <c r="J16" s="263">
        <f t="shared" si="0"/>
        <v>5.7973913706483744</v>
      </c>
      <c r="K16" s="263">
        <f t="shared" si="0"/>
        <v>5.7647352786390158</v>
      </c>
      <c r="L16" s="263">
        <f t="shared" si="0"/>
        <v>6.3621681131867476</v>
      </c>
      <c r="M16" s="263">
        <f t="shared" si="0"/>
        <v>4.7213728753873552</v>
      </c>
      <c r="N16" s="263">
        <f t="shared" si="0"/>
        <v>3.0456274097010509</v>
      </c>
      <c r="O16" s="263">
        <f t="shared" si="0"/>
        <v>4.7639905079774483</v>
      </c>
      <c r="P16" s="263">
        <f t="shared" si="0"/>
        <v>3.762189142585068</v>
      </c>
      <c r="Q16" s="263">
        <f t="shared" si="0"/>
        <v>3.8380493009220018</v>
      </c>
      <c r="R16" s="263">
        <f t="shared" si="0"/>
        <v>4.4054559820019881</v>
      </c>
      <c r="S16" s="263">
        <f t="shared" si="0"/>
        <v>2.3820122885951229</v>
      </c>
      <c r="T16" s="263">
        <f t="shared" si="0"/>
        <v>2.8267983210893588</v>
      </c>
      <c r="U16" s="263">
        <f t="shared" si="0"/>
        <v>4.7137896734490354</v>
      </c>
      <c r="V16" s="263">
        <f t="shared" si="0"/>
        <v>5.2360624122832897</v>
      </c>
      <c r="W16" s="263">
        <f t="shared" si="0"/>
        <v>3.5928571487722198</v>
      </c>
      <c r="DA16" s="70"/>
    </row>
    <row r="17" spans="1:105" ht="12" customHeight="1" x14ac:dyDescent="0.25">
      <c r="A17" s="60" t="s">
        <v>2150</v>
      </c>
      <c r="B17" s="331">
        <v>11.697510585297669</v>
      </c>
      <c r="C17" s="331">
        <v>11.898009944602769</v>
      </c>
      <c r="D17" s="331">
        <v>11.848382103775091</v>
      </c>
      <c r="E17" s="331">
        <v>6.0709229260112716</v>
      </c>
      <c r="F17" s="331">
        <v>8.4820068509902917</v>
      </c>
      <c r="G17" s="331">
        <v>8.6167226130100314</v>
      </c>
      <c r="H17" s="331">
        <v>7.2936161451951431</v>
      </c>
      <c r="I17" s="331">
        <v>7.1561154423364144</v>
      </c>
      <c r="J17" s="331">
        <v>5.7973913706483744</v>
      </c>
      <c r="K17" s="331">
        <v>5.7647352786390158</v>
      </c>
      <c r="L17" s="331">
        <v>6.3621681131867476</v>
      </c>
      <c r="M17" s="331">
        <v>4.7213728753873552</v>
      </c>
      <c r="N17" s="331">
        <v>3.0456274097010509</v>
      </c>
      <c r="O17" s="331">
        <v>4.7639905079774483</v>
      </c>
      <c r="P17" s="331">
        <v>3.762189142585068</v>
      </c>
      <c r="Q17" s="331">
        <v>3.8380493009220018</v>
      </c>
      <c r="R17" s="331">
        <v>4.4054559820019881</v>
      </c>
      <c r="S17" s="331">
        <v>2.3820122885951229</v>
      </c>
      <c r="T17" s="331">
        <v>2.8267983210893588</v>
      </c>
      <c r="U17" s="331">
        <v>4.7137896734490354</v>
      </c>
      <c r="V17" s="331">
        <v>5.2360624122832897</v>
      </c>
      <c r="W17" s="331">
        <v>3.5928571487722198</v>
      </c>
      <c r="DA17" s="72" t="s">
        <v>2313</v>
      </c>
    </row>
    <row r="18" spans="1:105" ht="12" customHeight="1" x14ac:dyDescent="0.25">
      <c r="A18" s="59" t="s">
        <v>30</v>
      </c>
      <c r="B18" s="232">
        <v>0.29936785592079518</v>
      </c>
      <c r="C18" s="232">
        <v>0.44126838887990871</v>
      </c>
      <c r="D18" s="232">
        <v>0.31810450949496821</v>
      </c>
      <c r="E18" s="232">
        <v>0.30240297115882792</v>
      </c>
      <c r="F18" s="232">
        <v>6.3313057839489525E-2</v>
      </c>
      <c r="G18" s="232">
        <v>6.5568866583806631E-2</v>
      </c>
      <c r="H18" s="232">
        <v>0</v>
      </c>
      <c r="I18" s="232">
        <v>0</v>
      </c>
      <c r="J18" s="232">
        <v>0</v>
      </c>
      <c r="K18" s="232">
        <v>0</v>
      </c>
      <c r="L18" s="232">
        <v>0.16034477988110299</v>
      </c>
      <c r="M18" s="232">
        <v>0.15123034721955361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2314</v>
      </c>
    </row>
    <row r="19" spans="1:105" ht="12" customHeight="1" x14ac:dyDescent="0.25">
      <c r="A19" s="59" t="s">
        <v>33</v>
      </c>
      <c r="B19" s="232">
        <v>0</v>
      </c>
      <c r="C19" s="232">
        <v>0.20241158525066061</v>
      </c>
      <c r="D19" s="232">
        <v>0.20618088350799049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0.1407579061777213</v>
      </c>
      <c r="S19" s="232">
        <v>0.1147269996083204</v>
      </c>
      <c r="T19" s="232">
        <v>0</v>
      </c>
      <c r="U19" s="232">
        <v>0.15309860525718519</v>
      </c>
      <c r="V19" s="232">
        <v>7.4709033968067343E-2</v>
      </c>
      <c r="W19" s="232">
        <v>4.7825239001846133E-2</v>
      </c>
      <c r="DA19" s="71" t="s">
        <v>2315</v>
      </c>
    </row>
    <row r="20" spans="1:105" ht="12" customHeight="1" x14ac:dyDescent="0.25">
      <c r="A20" s="59" t="s">
        <v>160</v>
      </c>
      <c r="B20" s="232">
        <v>1.935973090533204</v>
      </c>
      <c r="C20" s="232">
        <v>1.495014424667134</v>
      </c>
      <c r="D20" s="232">
        <v>1.0850500406603021</v>
      </c>
      <c r="E20" s="232">
        <v>1.609947343941905</v>
      </c>
      <c r="F20" s="232">
        <v>1.202037962802958</v>
      </c>
      <c r="G20" s="232">
        <v>1.230240509236441</v>
      </c>
      <c r="H20" s="232">
        <v>0.80478904646045124</v>
      </c>
      <c r="I20" s="232">
        <v>1.370863955878995</v>
      </c>
      <c r="J20" s="232">
        <v>1.0809751486439949</v>
      </c>
      <c r="K20" s="232">
        <v>0.97269588749529046</v>
      </c>
      <c r="L20" s="232">
        <v>0.94421452475709089</v>
      </c>
      <c r="M20" s="232">
        <v>0</v>
      </c>
      <c r="N20" s="232">
        <v>0.12797131825873739</v>
      </c>
      <c r="O20" s="232">
        <v>0.81520545682616097</v>
      </c>
      <c r="P20" s="232">
        <v>0.70266951931927069</v>
      </c>
      <c r="Q20" s="232">
        <v>0.57192058097950349</v>
      </c>
      <c r="R20" s="232">
        <v>0.75475955334525036</v>
      </c>
      <c r="S20" s="232">
        <v>0.22862373802501099</v>
      </c>
      <c r="T20" s="232">
        <v>0.27021580528925149</v>
      </c>
      <c r="U20" s="232">
        <v>0.6392034882891805</v>
      </c>
      <c r="V20" s="232">
        <v>0.40825648766977402</v>
      </c>
      <c r="W20" s="232">
        <v>0.41677790722086749</v>
      </c>
      <c r="DA20" s="71" t="s">
        <v>2316</v>
      </c>
    </row>
    <row r="21" spans="1:105" ht="12" customHeight="1" x14ac:dyDescent="0.25">
      <c r="A21" s="59" t="s">
        <v>70</v>
      </c>
      <c r="B21" s="232">
        <v>5.4548684901975557</v>
      </c>
      <c r="C21" s="232">
        <v>5.4157869114263946</v>
      </c>
      <c r="D21" s="232">
        <v>6.1786505577748043</v>
      </c>
      <c r="E21" s="232">
        <v>0.89548916179377569</v>
      </c>
      <c r="F21" s="232">
        <v>4.0449554431318333</v>
      </c>
      <c r="G21" s="232">
        <v>3.30718379388186</v>
      </c>
      <c r="H21" s="232">
        <v>2.6327643822174349</v>
      </c>
      <c r="I21" s="232">
        <v>1.967002321458005</v>
      </c>
      <c r="J21" s="232">
        <v>1.625057498916288</v>
      </c>
      <c r="K21" s="232">
        <v>1.3668780920839809</v>
      </c>
      <c r="L21" s="232">
        <v>1.70596431074968</v>
      </c>
      <c r="M21" s="232">
        <v>1.232366176310447</v>
      </c>
      <c r="N21" s="232">
        <v>0.88075750696316524</v>
      </c>
      <c r="O21" s="232">
        <v>0.96569639112679739</v>
      </c>
      <c r="P21" s="232">
        <v>0.83009044024312273</v>
      </c>
      <c r="Q21" s="232">
        <v>0.98580918099041026</v>
      </c>
      <c r="R21" s="232">
        <v>0.89295636880665907</v>
      </c>
      <c r="S21" s="232">
        <v>0</v>
      </c>
      <c r="T21" s="232">
        <v>0</v>
      </c>
      <c r="U21" s="232">
        <v>1.004274807156007</v>
      </c>
      <c r="V21" s="232">
        <v>1.030980004602188</v>
      </c>
      <c r="W21" s="232">
        <v>0.51971739007469397</v>
      </c>
      <c r="DA21" s="71" t="s">
        <v>2317</v>
      </c>
    </row>
    <row r="22" spans="1:105" ht="12" customHeight="1" x14ac:dyDescent="0.25">
      <c r="A22" s="59" t="s">
        <v>162</v>
      </c>
      <c r="B22" s="232">
        <v>4.0073011486461203</v>
      </c>
      <c r="C22" s="232">
        <v>4.343528634378667</v>
      </c>
      <c r="D22" s="232">
        <v>4.0603961123370249</v>
      </c>
      <c r="E22" s="232">
        <v>3.2630834491167628</v>
      </c>
      <c r="F22" s="232">
        <v>3.1717003872160112</v>
      </c>
      <c r="G22" s="232">
        <v>4.0137294433079234</v>
      </c>
      <c r="H22" s="232">
        <v>3.8560627165172572</v>
      </c>
      <c r="I22" s="232">
        <v>3.8182491649994139</v>
      </c>
      <c r="J22" s="232">
        <v>3.0913587230880921</v>
      </c>
      <c r="K22" s="232">
        <v>3.4251612990597451</v>
      </c>
      <c r="L22" s="232">
        <v>3.5516444977988741</v>
      </c>
      <c r="M22" s="232">
        <v>3.3377763518573551</v>
      </c>
      <c r="N22" s="232">
        <v>2.0368985844791481</v>
      </c>
      <c r="O22" s="232">
        <v>2.9830886600244901</v>
      </c>
      <c r="P22" s="232">
        <v>2.229429183022674</v>
      </c>
      <c r="Q22" s="232">
        <v>2.2803195389520878</v>
      </c>
      <c r="R22" s="232">
        <v>2.6169821536723572</v>
      </c>
      <c r="S22" s="232">
        <v>2.038661550961792</v>
      </c>
      <c r="T22" s="232">
        <v>2.5565825158001081</v>
      </c>
      <c r="U22" s="232">
        <v>2.9172127727466628</v>
      </c>
      <c r="V22" s="232">
        <v>3.7221168860432612</v>
      </c>
      <c r="W22" s="232">
        <v>2.6085366124748122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9.7479254877480628</v>
      </c>
      <c r="C25" s="263">
        <f t="shared" si="1"/>
        <v>9.9150082871689733</v>
      </c>
      <c r="D25" s="263">
        <f t="shared" si="1"/>
        <v>9.8736517531459089</v>
      </c>
      <c r="E25" s="263">
        <f t="shared" si="1"/>
        <v>5.0591024383427268</v>
      </c>
      <c r="F25" s="263">
        <f t="shared" si="1"/>
        <v>7.0683390424919086</v>
      </c>
      <c r="G25" s="263">
        <f t="shared" si="1"/>
        <v>7.1806021775083586</v>
      </c>
      <c r="H25" s="263">
        <f t="shared" si="1"/>
        <v>6.0780134543292874</v>
      </c>
      <c r="I25" s="263">
        <f t="shared" si="1"/>
        <v>5.9634295352803459</v>
      </c>
      <c r="J25" s="263">
        <f t="shared" si="1"/>
        <v>4.8311594755403124</v>
      </c>
      <c r="K25" s="263">
        <f t="shared" si="1"/>
        <v>4.8039460655325126</v>
      </c>
      <c r="L25" s="263">
        <f t="shared" si="1"/>
        <v>5.3018067609889563</v>
      </c>
      <c r="M25" s="263">
        <f t="shared" si="1"/>
        <v>3.9344773961561299</v>
      </c>
      <c r="N25" s="263">
        <f t="shared" si="1"/>
        <v>2.538022841417543</v>
      </c>
      <c r="O25" s="263">
        <f t="shared" si="1"/>
        <v>3.9699920899812069</v>
      </c>
      <c r="P25" s="263">
        <f t="shared" si="1"/>
        <v>3.1351576188208901</v>
      </c>
      <c r="Q25" s="263">
        <f t="shared" si="1"/>
        <v>3.1983744174350019</v>
      </c>
      <c r="R25" s="263">
        <f t="shared" si="1"/>
        <v>3.6712133183349911</v>
      </c>
      <c r="S25" s="263">
        <f t="shared" si="1"/>
        <v>1.985010240495936</v>
      </c>
      <c r="T25" s="263">
        <f t="shared" si="1"/>
        <v>2.3556652675744671</v>
      </c>
      <c r="U25" s="263">
        <f t="shared" si="1"/>
        <v>3.9281580612075309</v>
      </c>
      <c r="V25" s="263">
        <f t="shared" si="1"/>
        <v>4.3633853435694094</v>
      </c>
      <c r="W25" s="263">
        <f t="shared" si="1"/>
        <v>2.9940476239768512</v>
      </c>
      <c r="DA25" s="70"/>
    </row>
    <row r="26" spans="1:105" ht="12" customHeight="1" x14ac:dyDescent="0.25">
      <c r="A26" s="60" t="s">
        <v>2162</v>
      </c>
      <c r="B26" s="331">
        <v>9.7479254877480628</v>
      </c>
      <c r="C26" s="331">
        <v>9.9150082871689733</v>
      </c>
      <c r="D26" s="331">
        <v>9.8736517531459089</v>
      </c>
      <c r="E26" s="331">
        <v>5.0591024383427268</v>
      </c>
      <c r="F26" s="331">
        <v>7.0683390424919086</v>
      </c>
      <c r="G26" s="331">
        <v>7.1806021775083586</v>
      </c>
      <c r="H26" s="331">
        <v>6.0780134543292874</v>
      </c>
      <c r="I26" s="331">
        <v>5.9634295352803459</v>
      </c>
      <c r="J26" s="331">
        <v>4.8311594755403124</v>
      </c>
      <c r="K26" s="331">
        <v>4.8039460655325126</v>
      </c>
      <c r="L26" s="331">
        <v>5.3018067609889563</v>
      </c>
      <c r="M26" s="331">
        <v>3.9344773961561299</v>
      </c>
      <c r="N26" s="331">
        <v>2.538022841417543</v>
      </c>
      <c r="O26" s="331">
        <v>3.9699920899812069</v>
      </c>
      <c r="P26" s="331">
        <v>3.1351576188208901</v>
      </c>
      <c r="Q26" s="331">
        <v>3.1983744174350019</v>
      </c>
      <c r="R26" s="331">
        <v>3.6712133183349911</v>
      </c>
      <c r="S26" s="331">
        <v>1.985010240495936</v>
      </c>
      <c r="T26" s="331">
        <v>2.3556652675744671</v>
      </c>
      <c r="U26" s="331">
        <v>3.9281580612075309</v>
      </c>
      <c r="V26" s="331">
        <v>4.3633853435694094</v>
      </c>
      <c r="W26" s="331">
        <v>2.9940476239768512</v>
      </c>
      <c r="DA26" s="72" t="s">
        <v>2321</v>
      </c>
    </row>
    <row r="27" spans="1:105" ht="12" customHeight="1" x14ac:dyDescent="0.25">
      <c r="A27" s="59" t="s">
        <v>30</v>
      </c>
      <c r="B27" s="232">
        <v>0.2494732132673293</v>
      </c>
      <c r="C27" s="232">
        <v>0.36772365739992402</v>
      </c>
      <c r="D27" s="232">
        <v>0.26508709124580682</v>
      </c>
      <c r="E27" s="232">
        <v>0.25200247596568998</v>
      </c>
      <c r="F27" s="232">
        <v>5.2760881532907922E-2</v>
      </c>
      <c r="G27" s="232">
        <v>5.46407221531722E-2</v>
      </c>
      <c r="H27" s="232">
        <v>0</v>
      </c>
      <c r="I27" s="232">
        <v>0</v>
      </c>
      <c r="J27" s="232">
        <v>0</v>
      </c>
      <c r="K27" s="232">
        <v>0</v>
      </c>
      <c r="L27" s="232">
        <v>0.13362064990091921</v>
      </c>
      <c r="M27" s="232">
        <v>0.12602528934962801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2322</v>
      </c>
    </row>
    <row r="28" spans="1:105" ht="12" customHeight="1" x14ac:dyDescent="0.25">
      <c r="A28" s="59" t="s">
        <v>33</v>
      </c>
      <c r="B28" s="232">
        <v>0</v>
      </c>
      <c r="C28" s="232">
        <v>0.16867632104221719</v>
      </c>
      <c r="D28" s="232">
        <v>0.17181740292332551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0.1172982551481011</v>
      </c>
      <c r="S28" s="232">
        <v>9.5605833006933622E-2</v>
      </c>
      <c r="T28" s="232">
        <v>0</v>
      </c>
      <c r="U28" s="232">
        <v>0.12758217104765429</v>
      </c>
      <c r="V28" s="232">
        <v>6.2257528306722799E-2</v>
      </c>
      <c r="W28" s="232">
        <v>3.9854365834871792E-2</v>
      </c>
      <c r="DA28" s="71" t="s">
        <v>2323</v>
      </c>
    </row>
    <row r="29" spans="1:105" ht="12" customHeight="1" x14ac:dyDescent="0.25">
      <c r="A29" s="59" t="s">
        <v>160</v>
      </c>
      <c r="B29" s="232">
        <v>1.61331090877767</v>
      </c>
      <c r="C29" s="232">
        <v>1.245845353889278</v>
      </c>
      <c r="D29" s="232">
        <v>0.90420836721691833</v>
      </c>
      <c r="E29" s="232">
        <v>1.341622786618254</v>
      </c>
      <c r="F29" s="232">
        <v>1.0016983023357979</v>
      </c>
      <c r="G29" s="232">
        <v>1.025200424363701</v>
      </c>
      <c r="H29" s="232">
        <v>0.6706575387170427</v>
      </c>
      <c r="I29" s="232">
        <v>1.1423866298991621</v>
      </c>
      <c r="J29" s="232">
        <v>0.90081262386999561</v>
      </c>
      <c r="K29" s="232">
        <v>0.81057990624607557</v>
      </c>
      <c r="L29" s="232">
        <v>0.78684543729757572</v>
      </c>
      <c r="M29" s="232">
        <v>0</v>
      </c>
      <c r="N29" s="232">
        <v>0.1066427652156145</v>
      </c>
      <c r="O29" s="232">
        <v>0.67933788068846734</v>
      </c>
      <c r="P29" s="232">
        <v>0.58555793276605894</v>
      </c>
      <c r="Q29" s="232">
        <v>0.47660048414958628</v>
      </c>
      <c r="R29" s="232">
        <v>0.62896629445437546</v>
      </c>
      <c r="S29" s="232">
        <v>0.1905197816875091</v>
      </c>
      <c r="T29" s="232">
        <v>0.22517983774104289</v>
      </c>
      <c r="U29" s="232">
        <v>0.53266957357431721</v>
      </c>
      <c r="V29" s="232">
        <v>0.34021373972481161</v>
      </c>
      <c r="W29" s="232">
        <v>0.34731492268405639</v>
      </c>
      <c r="DA29" s="71" t="s">
        <v>2324</v>
      </c>
    </row>
    <row r="30" spans="1:105" ht="12" customHeight="1" x14ac:dyDescent="0.25">
      <c r="A30" s="59" t="s">
        <v>70</v>
      </c>
      <c r="B30" s="232">
        <v>4.5457237418312957</v>
      </c>
      <c r="C30" s="232">
        <v>4.5131557595219958</v>
      </c>
      <c r="D30" s="232">
        <v>5.1488754648123374</v>
      </c>
      <c r="E30" s="232">
        <v>0.74624096816147978</v>
      </c>
      <c r="F30" s="232">
        <v>3.3707962026098608</v>
      </c>
      <c r="G30" s="232">
        <v>2.75598649490155</v>
      </c>
      <c r="H30" s="232">
        <v>2.1939703185145301</v>
      </c>
      <c r="I30" s="232">
        <v>1.639168601215004</v>
      </c>
      <c r="J30" s="232">
        <v>1.3542145824302401</v>
      </c>
      <c r="K30" s="232">
        <v>1.139065076736651</v>
      </c>
      <c r="L30" s="232">
        <v>1.421636925624733</v>
      </c>
      <c r="M30" s="232">
        <v>1.0269718135920389</v>
      </c>
      <c r="N30" s="232">
        <v>0.73396458913597118</v>
      </c>
      <c r="O30" s="232">
        <v>0.80474699260566473</v>
      </c>
      <c r="P30" s="232">
        <v>0.69174203353593566</v>
      </c>
      <c r="Q30" s="232">
        <v>0.82150765082534216</v>
      </c>
      <c r="R30" s="232">
        <v>0.74413030733888275</v>
      </c>
      <c r="S30" s="232">
        <v>0</v>
      </c>
      <c r="T30" s="232">
        <v>0</v>
      </c>
      <c r="U30" s="232">
        <v>0.83689567263000619</v>
      </c>
      <c r="V30" s="232">
        <v>0.85915000383515649</v>
      </c>
      <c r="W30" s="232">
        <v>0.4330978250622452</v>
      </c>
      <c r="DA30" s="71" t="s">
        <v>2325</v>
      </c>
    </row>
    <row r="31" spans="1:105" ht="12" customHeight="1" x14ac:dyDescent="0.25">
      <c r="A31" s="59" t="s">
        <v>162</v>
      </c>
      <c r="B31" s="232">
        <v>3.3394176238717672</v>
      </c>
      <c r="C31" s="232">
        <v>3.6196071953155569</v>
      </c>
      <c r="D31" s="232">
        <v>3.3836634269475212</v>
      </c>
      <c r="E31" s="232">
        <v>2.7192362075973029</v>
      </c>
      <c r="F31" s="232">
        <v>2.6430836560133422</v>
      </c>
      <c r="G31" s="232">
        <v>3.3447745360899361</v>
      </c>
      <c r="H31" s="232">
        <v>3.2133855970977141</v>
      </c>
      <c r="I31" s="232">
        <v>3.181874304166179</v>
      </c>
      <c r="J31" s="232">
        <v>2.5761322692400759</v>
      </c>
      <c r="K31" s="232">
        <v>2.854301082549787</v>
      </c>
      <c r="L31" s="232">
        <v>2.9597037481657278</v>
      </c>
      <c r="M31" s="232">
        <v>2.7814802932144631</v>
      </c>
      <c r="N31" s="232">
        <v>1.697415487065957</v>
      </c>
      <c r="O31" s="232">
        <v>2.485907216687075</v>
      </c>
      <c r="P31" s="232">
        <v>1.857857652518895</v>
      </c>
      <c r="Q31" s="232">
        <v>1.9002662824600729</v>
      </c>
      <c r="R31" s="232">
        <v>2.1808184613936321</v>
      </c>
      <c r="S31" s="232">
        <v>1.6988846258014929</v>
      </c>
      <c r="T31" s="232">
        <v>2.1304854298334241</v>
      </c>
      <c r="U31" s="232">
        <v>2.431010643955553</v>
      </c>
      <c r="V31" s="232">
        <v>3.1017640717027191</v>
      </c>
      <c r="W31" s="232">
        <v>2.1737805103956771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121.7819743138874</v>
      </c>
      <c r="C34" s="263">
        <v>124.8130794451814</v>
      </c>
      <c r="D34" s="263">
        <v>121.31658829304079</v>
      </c>
      <c r="E34" s="263">
        <v>78.776192955865724</v>
      </c>
      <c r="F34" s="263">
        <v>95.655309157790498</v>
      </c>
      <c r="G34" s="263">
        <v>94.671804150199321</v>
      </c>
      <c r="H34" s="263">
        <v>81.799303720194146</v>
      </c>
      <c r="I34" s="263">
        <v>82.923415396921712</v>
      </c>
      <c r="J34" s="263">
        <v>74.034747166369343</v>
      </c>
      <c r="K34" s="263">
        <v>67.544822549875377</v>
      </c>
      <c r="L34" s="263">
        <v>77.275782270444623</v>
      </c>
      <c r="M34" s="263">
        <v>61.268399068778272</v>
      </c>
      <c r="N34" s="263">
        <v>57.42776933199265</v>
      </c>
      <c r="O34" s="263">
        <v>68.750439058162513</v>
      </c>
      <c r="P34" s="263">
        <v>64.041611687563659</v>
      </c>
      <c r="Q34" s="263">
        <v>63.974205998830392</v>
      </c>
      <c r="R34" s="263">
        <v>69.252604881299121</v>
      </c>
      <c r="S34" s="263">
        <v>49.308239550345441</v>
      </c>
      <c r="T34" s="263">
        <v>50.260725077455071</v>
      </c>
      <c r="U34" s="263">
        <v>70.224440247571295</v>
      </c>
      <c r="V34" s="263">
        <v>72.756596414203557</v>
      </c>
      <c r="W34" s="263">
        <v>62.212170191664512</v>
      </c>
      <c r="DA34" s="70" t="s">
        <v>2329</v>
      </c>
    </row>
    <row r="35" spans="1:105" ht="12" customHeight="1" x14ac:dyDescent="0.25">
      <c r="A35" s="64" t="s">
        <v>30</v>
      </c>
      <c r="B35" s="231">
        <v>3.1166980593266191</v>
      </c>
      <c r="C35" s="231">
        <v>4.6290149978315611</v>
      </c>
      <c r="D35" s="231">
        <v>3.2570990262261121</v>
      </c>
      <c r="E35" s="231">
        <v>3.9239758265365738</v>
      </c>
      <c r="F35" s="231">
        <v>0.71400910512756333</v>
      </c>
      <c r="G35" s="231">
        <v>0.72040416923717743</v>
      </c>
      <c r="H35" s="231">
        <v>0</v>
      </c>
      <c r="I35" s="231">
        <v>0</v>
      </c>
      <c r="J35" s="231">
        <v>0</v>
      </c>
      <c r="K35" s="231">
        <v>0</v>
      </c>
      <c r="L35" s="231">
        <v>1.94757008583479</v>
      </c>
      <c r="M35" s="231">
        <v>1.962488773775855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0</v>
      </c>
      <c r="C37" s="231">
        <v>2.1233478025437371</v>
      </c>
      <c r="D37" s="231">
        <v>2.1111035362764579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2.212677121339651</v>
      </c>
      <c r="S37" s="231">
        <v>2.2396336538359161</v>
      </c>
      <c r="T37" s="231">
        <v>0</v>
      </c>
      <c r="U37" s="231">
        <v>2.189610960913321</v>
      </c>
      <c r="V37" s="231">
        <v>1.0260828136057309</v>
      </c>
      <c r="W37" s="231">
        <v>0.8243814702626161</v>
      </c>
      <c r="DA37" s="73" t="s">
        <v>2332</v>
      </c>
    </row>
    <row r="38" spans="1:105" ht="12" customHeight="1" x14ac:dyDescent="0.25">
      <c r="A38" s="64" t="s">
        <v>160</v>
      </c>
      <c r="B38" s="231">
        <v>20.155282054629751</v>
      </c>
      <c r="C38" s="231">
        <v>15.6830726336984</v>
      </c>
      <c r="D38" s="231">
        <v>11.10991930435735</v>
      </c>
      <c r="E38" s="231">
        <v>20.890649438450069</v>
      </c>
      <c r="F38" s="231">
        <v>13.555908993152171</v>
      </c>
      <c r="G38" s="231">
        <v>13.516634314329901</v>
      </c>
      <c r="H38" s="231">
        <v>9.0258634854909197</v>
      </c>
      <c r="I38" s="231">
        <v>15.885255371021049</v>
      </c>
      <c r="J38" s="231">
        <v>13.80443663475427</v>
      </c>
      <c r="K38" s="231">
        <v>11.39697972937519</v>
      </c>
      <c r="L38" s="231">
        <v>11.468561461066599</v>
      </c>
      <c r="M38" s="231">
        <v>0</v>
      </c>
      <c r="N38" s="231">
        <v>2.41300276017517</v>
      </c>
      <c r="O38" s="231">
        <v>11.764451038590069</v>
      </c>
      <c r="P38" s="231">
        <v>11.96114464091281</v>
      </c>
      <c r="Q38" s="231">
        <v>9.5330107025368456</v>
      </c>
      <c r="R38" s="231">
        <v>11.8646209022957</v>
      </c>
      <c r="S38" s="231">
        <v>4.4630594323452213</v>
      </c>
      <c r="T38" s="231">
        <v>4.80446100448808</v>
      </c>
      <c r="U38" s="231">
        <v>9.1418661970229351</v>
      </c>
      <c r="V38" s="231">
        <v>5.6071527537090891</v>
      </c>
      <c r="W38" s="231">
        <v>7.1841561296630898</v>
      </c>
      <c r="DA38" s="73" t="s">
        <v>2333</v>
      </c>
    </row>
    <row r="39" spans="1:105" ht="12" customHeight="1" x14ac:dyDescent="0.25">
      <c r="A39" s="64" t="s">
        <v>70</v>
      </c>
      <c r="B39" s="231">
        <v>56.790258877288103</v>
      </c>
      <c r="C39" s="231">
        <v>56.812949827854951</v>
      </c>
      <c r="D39" s="231">
        <v>63.263726588063577</v>
      </c>
      <c r="E39" s="231">
        <v>11.61985218048245</v>
      </c>
      <c r="F39" s="231">
        <v>45.616735548508672</v>
      </c>
      <c r="G39" s="231">
        <v>36.335979523161683</v>
      </c>
      <c r="H39" s="231">
        <v>29.526957415573079</v>
      </c>
      <c r="I39" s="231">
        <v>22.79316926946013</v>
      </c>
      <c r="J39" s="231">
        <v>20.752561517961549</v>
      </c>
      <c r="K39" s="231">
        <v>16.01557291264233</v>
      </c>
      <c r="L39" s="231">
        <v>20.720880727027691</v>
      </c>
      <c r="M39" s="231">
        <v>15.99219224617122</v>
      </c>
      <c r="N39" s="231">
        <v>16.60739550287483</v>
      </c>
      <c r="O39" s="231">
        <v>13.93622652599219</v>
      </c>
      <c r="P39" s="231">
        <v>14.13015869879456</v>
      </c>
      <c r="Q39" s="231">
        <v>16.43187845582613</v>
      </c>
      <c r="R39" s="231">
        <v>14.037038353769949</v>
      </c>
      <c r="S39" s="231">
        <v>0</v>
      </c>
      <c r="T39" s="231">
        <v>0</v>
      </c>
      <c r="U39" s="231">
        <v>14.363103581668341</v>
      </c>
      <c r="V39" s="231">
        <v>14.15987876841808</v>
      </c>
      <c r="W39" s="231">
        <v>8.9585623635730744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2.807983258438981</v>
      </c>
      <c r="T40" s="231">
        <v>0</v>
      </c>
      <c r="U40" s="231">
        <v>2.807983258394176</v>
      </c>
      <c r="V40" s="231">
        <v>0.84248687683147838</v>
      </c>
      <c r="W40" s="231">
        <v>0.2807523761872005</v>
      </c>
      <c r="DA40" s="73" t="s">
        <v>2335</v>
      </c>
    </row>
    <row r="41" spans="1:105" ht="12" customHeight="1" x14ac:dyDescent="0.25">
      <c r="A41" s="64" t="s">
        <v>162</v>
      </c>
      <c r="B41" s="231">
        <v>41.719735322642983</v>
      </c>
      <c r="C41" s="231">
        <v>45.564694183252733</v>
      </c>
      <c r="D41" s="231">
        <v>41.574739838117289</v>
      </c>
      <c r="E41" s="231">
        <v>42.341715510396632</v>
      </c>
      <c r="F41" s="231">
        <v>35.768655511002088</v>
      </c>
      <c r="G41" s="231">
        <v>44.098786143470583</v>
      </c>
      <c r="H41" s="231">
        <v>43.246482819130151</v>
      </c>
      <c r="I41" s="231">
        <v>44.244990756440522</v>
      </c>
      <c r="J41" s="231">
        <v>39.477749013653522</v>
      </c>
      <c r="K41" s="231">
        <v>40.132269907857847</v>
      </c>
      <c r="L41" s="231">
        <v>43.138769996515549</v>
      </c>
      <c r="M41" s="231">
        <v>43.313718048831191</v>
      </c>
      <c r="N41" s="231">
        <v>38.407371068942652</v>
      </c>
      <c r="O41" s="231">
        <v>43.049761493580263</v>
      </c>
      <c r="P41" s="231">
        <v>37.950308347856293</v>
      </c>
      <c r="Q41" s="231">
        <v>38.009316840467413</v>
      </c>
      <c r="R41" s="231">
        <v>41.138268503893819</v>
      </c>
      <c r="S41" s="231">
        <v>39.797563205725332</v>
      </c>
      <c r="T41" s="231">
        <v>45.456264072966988</v>
      </c>
      <c r="U41" s="231">
        <v>41.721876249572517</v>
      </c>
      <c r="V41" s="231">
        <v>51.120995201639182</v>
      </c>
      <c r="W41" s="231">
        <v>44.964317851978528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19.847476118521897</v>
      </c>
      <c r="C45" s="263">
        <f t="shared" si="2"/>
        <v>20.440226767100619</v>
      </c>
      <c r="D45" s="263">
        <f t="shared" si="2"/>
        <v>20.2989444665428</v>
      </c>
      <c r="E45" s="263">
        <f t="shared" si="2"/>
        <v>13.180357853918</v>
      </c>
      <c r="F45" s="263">
        <f t="shared" si="2"/>
        <v>16.360787658192372</v>
      </c>
      <c r="G45" s="263">
        <f t="shared" si="2"/>
        <v>16.337649455291185</v>
      </c>
      <c r="H45" s="263">
        <f t="shared" si="2"/>
        <v>14.379257302196628</v>
      </c>
      <c r="I45" s="263">
        <f t="shared" si="2"/>
        <v>14.618651595580948</v>
      </c>
      <c r="J45" s="263">
        <f t="shared" si="2"/>
        <v>12.988104187574349</v>
      </c>
      <c r="K45" s="263">
        <f t="shared" si="2"/>
        <v>11.681460743552215</v>
      </c>
      <c r="L45" s="263">
        <f t="shared" si="2"/>
        <v>13.143998234855259</v>
      </c>
      <c r="M45" s="263">
        <f t="shared" si="2"/>
        <v>10.651070652898708</v>
      </c>
      <c r="N45" s="263">
        <f t="shared" si="2"/>
        <v>9.6863276846479067</v>
      </c>
      <c r="O45" s="263">
        <f t="shared" si="2"/>
        <v>11.432595642198542</v>
      </c>
      <c r="P45" s="263">
        <f t="shared" si="2"/>
        <v>10.739249928153043</v>
      </c>
      <c r="Q45" s="263">
        <f t="shared" si="2"/>
        <v>10.848586377682025</v>
      </c>
      <c r="R45" s="263">
        <f t="shared" si="2"/>
        <v>11.587186012475003</v>
      </c>
      <c r="S45" s="263">
        <f t="shared" si="2"/>
        <v>8.3131560726071836</v>
      </c>
      <c r="T45" s="263">
        <f t="shared" si="2"/>
        <v>8.5105153976479713</v>
      </c>
      <c r="U45" s="263">
        <f t="shared" si="2"/>
        <v>11.62499142905861</v>
      </c>
      <c r="V45" s="263">
        <f t="shared" si="2"/>
        <v>12.137600389835164</v>
      </c>
      <c r="W45" s="263">
        <f t="shared" si="2"/>
        <v>10.456351711423041</v>
      </c>
      <c r="DA45" s="70"/>
    </row>
    <row r="46" spans="1:105" ht="12" customHeight="1" x14ac:dyDescent="0.25">
      <c r="A46" s="165" t="s">
        <v>2186</v>
      </c>
      <c r="B46" s="348">
        <v>11.0461923149317</v>
      </c>
      <c r="C46" s="348">
        <v>11.419882493770659</v>
      </c>
      <c r="D46" s="348">
        <v>11.531294494812959</v>
      </c>
      <c r="E46" s="348">
        <v>7.4871373664267544</v>
      </c>
      <c r="F46" s="348">
        <v>9.4476995106152746</v>
      </c>
      <c r="G46" s="348">
        <v>9.4956400264064875</v>
      </c>
      <c r="H46" s="348">
        <v>8.467554104464833</v>
      </c>
      <c r="I46" s="348">
        <v>8.6257079191202699</v>
      </c>
      <c r="J46" s="348">
        <v>7.6375519009215624</v>
      </c>
      <c r="K46" s="348">
        <v>6.7999406657749919</v>
      </c>
      <c r="L46" s="348">
        <v>7.5592136660517291</v>
      </c>
      <c r="M46" s="348">
        <v>6.2231528807161807</v>
      </c>
      <c r="N46" s="348">
        <v>5.5359753936328442</v>
      </c>
      <c r="O46" s="348">
        <v>6.4639446642408114</v>
      </c>
      <c r="P46" s="348">
        <v>6.1109097909765158</v>
      </c>
      <c r="Q46" s="348">
        <v>6.2251177052675057</v>
      </c>
      <c r="R46" s="348">
        <v>6.5822430959870486</v>
      </c>
      <c r="S46" s="348">
        <v>4.7496089008439153</v>
      </c>
      <c r="T46" s="348">
        <v>4.878131310650458</v>
      </c>
      <c r="U46" s="348">
        <v>6.5498131684886038</v>
      </c>
      <c r="V46" s="348">
        <v>6.8794211130384051</v>
      </c>
      <c r="W46" s="348">
        <v>5.9602268211924381</v>
      </c>
      <c r="DA46" s="167" t="s">
        <v>2340</v>
      </c>
    </row>
    <row r="47" spans="1:105" ht="12" customHeight="1" x14ac:dyDescent="0.25">
      <c r="A47" s="59" t="s">
        <v>30</v>
      </c>
      <c r="B47" s="232">
        <v>0.28269903115678308</v>
      </c>
      <c r="C47" s="232">
        <v>0.42353579906948879</v>
      </c>
      <c r="D47" s="232">
        <v>0.30959136420370559</v>
      </c>
      <c r="E47" s="232">
        <v>0.37294701525214652</v>
      </c>
      <c r="F47" s="232">
        <v>7.0521370245753182E-2</v>
      </c>
      <c r="G47" s="232">
        <v>7.2256980058663559E-2</v>
      </c>
      <c r="H47" s="232">
        <v>0</v>
      </c>
      <c r="I47" s="232">
        <v>0</v>
      </c>
      <c r="J47" s="232">
        <v>0</v>
      </c>
      <c r="K47" s="232">
        <v>0</v>
      </c>
      <c r="L47" s="232">
        <v>0.19051374150975869</v>
      </c>
      <c r="M47" s="232">
        <v>0.19933387931658761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2341</v>
      </c>
    </row>
    <row r="48" spans="1:105" ht="12" customHeight="1" x14ac:dyDescent="0.25">
      <c r="A48" s="59" t="s">
        <v>33</v>
      </c>
      <c r="B48" s="232">
        <v>0</v>
      </c>
      <c r="C48" s="232">
        <v>0.19427757496445441</v>
      </c>
      <c r="D48" s="232">
        <v>0.2006630496980546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</v>
      </c>
      <c r="K48" s="232">
        <v>0</v>
      </c>
      <c r="L48" s="232">
        <v>0</v>
      </c>
      <c r="M48" s="232">
        <v>0</v>
      </c>
      <c r="N48" s="232">
        <v>0</v>
      </c>
      <c r="O48" s="232">
        <v>0</v>
      </c>
      <c r="P48" s="232">
        <v>0</v>
      </c>
      <c r="Q48" s="232">
        <v>0</v>
      </c>
      <c r="R48" s="232">
        <v>0.21030802712114821</v>
      </c>
      <c r="S48" s="232">
        <v>0.22875968403512051</v>
      </c>
      <c r="T48" s="232">
        <v>0</v>
      </c>
      <c r="U48" s="232">
        <v>0.21273059051381779</v>
      </c>
      <c r="V48" s="232">
        <v>9.8156756957086311E-2</v>
      </c>
      <c r="W48" s="232">
        <v>7.9337769475792103E-2</v>
      </c>
      <c r="DA48" s="71" t="s">
        <v>2342</v>
      </c>
    </row>
    <row r="49" spans="1:105" ht="12" customHeight="1" x14ac:dyDescent="0.25">
      <c r="A49" s="59" t="s">
        <v>160</v>
      </c>
      <c r="B49" s="232">
        <v>1.8281779630480439</v>
      </c>
      <c r="C49" s="232">
        <v>1.434936525997401</v>
      </c>
      <c r="D49" s="232">
        <v>1.056011820928376</v>
      </c>
      <c r="E49" s="232">
        <v>1.985513086512962</v>
      </c>
      <c r="F49" s="232">
        <v>1.338892277785485</v>
      </c>
      <c r="G49" s="232">
        <v>1.355726712610454</v>
      </c>
      <c r="H49" s="232">
        <v>0.93432320236290767</v>
      </c>
      <c r="I49" s="232">
        <v>1.652386993410677</v>
      </c>
      <c r="J49" s="232">
        <v>1.424089434978334</v>
      </c>
      <c r="K49" s="232">
        <v>1.147368266036471</v>
      </c>
      <c r="L49" s="232">
        <v>1.1218690251888399</v>
      </c>
      <c r="M49" s="232">
        <v>0</v>
      </c>
      <c r="N49" s="232">
        <v>0.23261087903088801</v>
      </c>
      <c r="O49" s="232">
        <v>1.10609854366578</v>
      </c>
      <c r="P49" s="232">
        <v>1.1413434792059509</v>
      </c>
      <c r="Q49" s="232">
        <v>0.92762563883874916</v>
      </c>
      <c r="R49" s="232">
        <v>1.127695039839987</v>
      </c>
      <c r="S49" s="232">
        <v>0.45586387033638359</v>
      </c>
      <c r="T49" s="232">
        <v>0.46630428870007001</v>
      </c>
      <c r="U49" s="232">
        <v>0.88817357476134129</v>
      </c>
      <c r="V49" s="232">
        <v>0.53638938569978067</v>
      </c>
      <c r="W49" s="232">
        <v>0.69139705761670844</v>
      </c>
      <c r="DA49" s="71" t="s">
        <v>2343</v>
      </c>
    </row>
    <row r="50" spans="1:105" ht="12" customHeight="1" x14ac:dyDescent="0.25">
      <c r="A50" s="59" t="s">
        <v>70</v>
      </c>
      <c r="B50" s="232">
        <v>5.1511410018399184</v>
      </c>
      <c r="C50" s="232">
        <v>5.1981508191499053</v>
      </c>
      <c r="D50" s="232">
        <v>6.0132968820731119</v>
      </c>
      <c r="E50" s="232">
        <v>1.104387330593481</v>
      </c>
      <c r="F50" s="232">
        <v>4.5054813361858432</v>
      </c>
      <c r="G50" s="232">
        <v>3.64452103407067</v>
      </c>
      <c r="H50" s="232">
        <v>3.056518797663927</v>
      </c>
      <c r="I50" s="232">
        <v>2.3709493841799669</v>
      </c>
      <c r="J50" s="232">
        <v>2.1408699527847892</v>
      </c>
      <c r="K50" s="232">
        <v>1.612335948531735</v>
      </c>
      <c r="L50" s="232">
        <v>2.0269424671263749</v>
      </c>
      <c r="M50" s="232">
        <v>1.624358702991519</v>
      </c>
      <c r="N50" s="232">
        <v>1.6009351212084371</v>
      </c>
      <c r="O50" s="232">
        <v>1.310289771620641</v>
      </c>
      <c r="P50" s="232">
        <v>1.348312805770373</v>
      </c>
      <c r="Q50" s="232">
        <v>1.5989315679515741</v>
      </c>
      <c r="R50" s="232">
        <v>1.334176511491165</v>
      </c>
      <c r="S50" s="232">
        <v>0</v>
      </c>
      <c r="T50" s="232">
        <v>0</v>
      </c>
      <c r="U50" s="232">
        <v>1.3954403595353559</v>
      </c>
      <c r="V50" s="232">
        <v>1.354557117986658</v>
      </c>
      <c r="W50" s="232">
        <v>0.86216439994611882</v>
      </c>
      <c r="DA50" s="71" t="s">
        <v>2344</v>
      </c>
    </row>
    <row r="51" spans="1:105" ht="12" customHeight="1" x14ac:dyDescent="0.25">
      <c r="A51" s="59" t="s">
        <v>162</v>
      </c>
      <c r="B51" s="232">
        <v>3.7841743188869512</v>
      </c>
      <c r="C51" s="232">
        <v>4.1689817745894153</v>
      </c>
      <c r="D51" s="232">
        <v>3.9517313779097081</v>
      </c>
      <c r="E51" s="232">
        <v>4.0242899340681646</v>
      </c>
      <c r="F51" s="232">
        <v>3.5328045263981931</v>
      </c>
      <c r="G51" s="232">
        <v>4.4231352996666997</v>
      </c>
      <c r="H51" s="232">
        <v>4.4767121044379978</v>
      </c>
      <c r="I51" s="232">
        <v>4.6023715415296271</v>
      </c>
      <c r="J51" s="232">
        <v>4.0725925131584404</v>
      </c>
      <c r="K51" s="232">
        <v>4.040236451206785</v>
      </c>
      <c r="L51" s="232">
        <v>4.2198884322267558</v>
      </c>
      <c r="M51" s="232">
        <v>4.3994602984080746</v>
      </c>
      <c r="N51" s="232">
        <v>3.7024293933935191</v>
      </c>
      <c r="O51" s="232">
        <v>4.0475563489543909</v>
      </c>
      <c r="P51" s="232">
        <v>3.6212535060001931</v>
      </c>
      <c r="Q51" s="232">
        <v>3.6985604984771832</v>
      </c>
      <c r="R51" s="232">
        <v>3.910063517534748</v>
      </c>
      <c r="S51" s="232">
        <v>4.0649853464724108</v>
      </c>
      <c r="T51" s="232">
        <v>4.4118270219503879</v>
      </c>
      <c r="U51" s="232">
        <v>4.0534686436780891</v>
      </c>
      <c r="V51" s="232">
        <v>4.8903178523948796</v>
      </c>
      <c r="W51" s="232">
        <v>4.327327594153819</v>
      </c>
      <c r="DA51" s="71" t="s">
        <v>2345</v>
      </c>
    </row>
    <row r="52" spans="1:105" ht="12" customHeight="1" x14ac:dyDescent="0.25">
      <c r="A52" s="165" t="s">
        <v>2193</v>
      </c>
      <c r="B52" s="348">
        <v>8.801283803590195</v>
      </c>
      <c r="C52" s="348">
        <v>9.0203442733299593</v>
      </c>
      <c r="D52" s="348">
        <v>8.7676499717298402</v>
      </c>
      <c r="E52" s="348">
        <v>5.6932204874912458</v>
      </c>
      <c r="F52" s="348">
        <v>6.9130881475770991</v>
      </c>
      <c r="G52" s="348">
        <v>6.8420094288846967</v>
      </c>
      <c r="H52" s="348">
        <v>5.9117031977317946</v>
      </c>
      <c r="I52" s="348">
        <v>5.992943676460678</v>
      </c>
      <c r="J52" s="348">
        <v>5.3505522866527864</v>
      </c>
      <c r="K52" s="348">
        <v>4.881520077777223</v>
      </c>
      <c r="L52" s="348">
        <v>5.5847845688035296</v>
      </c>
      <c r="M52" s="348">
        <v>4.4279177721825276</v>
      </c>
      <c r="N52" s="348">
        <v>4.1503522910150634</v>
      </c>
      <c r="O52" s="348">
        <v>4.9686509779577319</v>
      </c>
      <c r="P52" s="348">
        <v>4.6283401371765276</v>
      </c>
      <c r="Q52" s="348">
        <v>4.6234686724145204</v>
      </c>
      <c r="R52" s="348">
        <v>5.0049429164879546</v>
      </c>
      <c r="S52" s="348">
        <v>3.5635471717632679</v>
      </c>
      <c r="T52" s="348">
        <v>3.6323840869975128</v>
      </c>
      <c r="U52" s="348">
        <v>5.0751782605700058</v>
      </c>
      <c r="V52" s="348">
        <v>5.2581792767967581</v>
      </c>
      <c r="W52" s="348">
        <v>4.496124890230603</v>
      </c>
      <c r="DA52" s="167" t="s">
        <v>2346</v>
      </c>
    </row>
    <row r="53" spans="1:105" ht="12" customHeight="1" x14ac:dyDescent="0.25">
      <c r="A53" s="64" t="s">
        <v>30</v>
      </c>
      <c r="B53" s="231">
        <v>0.2252463412978539</v>
      </c>
      <c r="C53" s="231">
        <v>0.33454273472346779</v>
      </c>
      <c r="D53" s="231">
        <v>0.23539323506388779</v>
      </c>
      <c r="E53" s="231">
        <v>0.28358897186837168</v>
      </c>
      <c r="F53" s="231">
        <v>5.1602027377039568E-2</v>
      </c>
      <c r="G53" s="231">
        <v>5.2064203938784213E-2</v>
      </c>
      <c r="H53" s="231">
        <v>0</v>
      </c>
      <c r="I53" s="231">
        <v>0</v>
      </c>
      <c r="J53" s="231">
        <v>0</v>
      </c>
      <c r="K53" s="231">
        <v>0</v>
      </c>
      <c r="L53" s="231">
        <v>0.14075249764496389</v>
      </c>
      <c r="M53" s="231">
        <v>0.1418306835364824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</v>
      </c>
      <c r="C55" s="231">
        <v>0.15345609832001139</v>
      </c>
      <c r="D55" s="231">
        <v>0.1525711950903488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0.15991200192260691</v>
      </c>
      <c r="S55" s="231">
        <v>0.16186017277627379</v>
      </c>
      <c r="T55" s="231">
        <v>0</v>
      </c>
      <c r="U55" s="231">
        <v>0.1582449914695819</v>
      </c>
      <c r="V55" s="231">
        <v>7.415585187717337E-2</v>
      </c>
      <c r="W55" s="231">
        <v>5.9578729307682397E-2</v>
      </c>
      <c r="DA55" s="73" t="s">
        <v>2349</v>
      </c>
    </row>
    <row r="56" spans="1:105" ht="12" customHeight="1" x14ac:dyDescent="0.25">
      <c r="A56" s="64" t="s">
        <v>160</v>
      </c>
      <c r="B56" s="231">
        <v>1.456638870437297</v>
      </c>
      <c r="C56" s="231">
        <v>1.133428604185126</v>
      </c>
      <c r="D56" s="231">
        <v>0.80292303835218581</v>
      </c>
      <c r="E56" s="231">
        <v>1.5097844782447749</v>
      </c>
      <c r="F56" s="231">
        <v>0.97969673210304731</v>
      </c>
      <c r="G56" s="231">
        <v>0.97685831864689254</v>
      </c>
      <c r="H56" s="231">
        <v>0.65230660412448638</v>
      </c>
      <c r="I56" s="231">
        <v>1.1480405174948649</v>
      </c>
      <c r="J56" s="231">
        <v>0.99765802989855867</v>
      </c>
      <c r="K56" s="231">
        <v>0.82366913221045523</v>
      </c>
      <c r="L56" s="231">
        <v>0.82884240304399137</v>
      </c>
      <c r="M56" s="231">
        <v>0</v>
      </c>
      <c r="N56" s="231">
        <v>0.17438970119181529</v>
      </c>
      <c r="O56" s="231">
        <v>0.85022658704150367</v>
      </c>
      <c r="P56" s="231">
        <v>0.86444179603401849</v>
      </c>
      <c r="Q56" s="231">
        <v>0.6889585521042223</v>
      </c>
      <c r="R56" s="231">
        <v>0.85746594577260671</v>
      </c>
      <c r="S56" s="231">
        <v>0.32254898902456902</v>
      </c>
      <c r="T56" s="231">
        <v>0.34722236243922983</v>
      </c>
      <c r="U56" s="231">
        <v>0.66069021583657583</v>
      </c>
      <c r="V56" s="231">
        <v>0.40523355770434638</v>
      </c>
      <c r="W56" s="231">
        <v>0.51920489335716502</v>
      </c>
      <c r="DA56" s="73" t="s">
        <v>2350</v>
      </c>
    </row>
    <row r="57" spans="1:105" ht="12" customHeight="1" x14ac:dyDescent="0.25">
      <c r="A57" s="64" t="s">
        <v>70</v>
      </c>
      <c r="B57" s="231">
        <v>4.1042788842467646</v>
      </c>
      <c r="C57" s="231">
        <v>4.1059187779735424</v>
      </c>
      <c r="D57" s="231">
        <v>4.5721217389623732</v>
      </c>
      <c r="E57" s="231">
        <v>0.83977630821288141</v>
      </c>
      <c r="F57" s="231">
        <v>3.2967591305502659</v>
      </c>
      <c r="G57" s="231">
        <v>2.6260312321798081</v>
      </c>
      <c r="H57" s="231">
        <v>2.133937584236929</v>
      </c>
      <c r="I57" s="231">
        <v>1.647281156788674</v>
      </c>
      <c r="J57" s="231">
        <v>1.4998047502520711</v>
      </c>
      <c r="K57" s="231">
        <v>1.157458673793093</v>
      </c>
      <c r="L57" s="231">
        <v>1.497515153341674</v>
      </c>
      <c r="M57" s="231">
        <v>1.1557689337286161</v>
      </c>
      <c r="N57" s="231">
        <v>1.2002301808848299</v>
      </c>
      <c r="O57" s="231">
        <v>1.007182594118873</v>
      </c>
      <c r="P57" s="231">
        <v>1.021198232320641</v>
      </c>
      <c r="Q57" s="231">
        <v>1.1875454190212871</v>
      </c>
      <c r="R57" s="231">
        <v>1.0144683481233521</v>
      </c>
      <c r="S57" s="231">
        <v>0</v>
      </c>
      <c r="T57" s="231">
        <v>0</v>
      </c>
      <c r="U57" s="231">
        <v>1.0380333512807089</v>
      </c>
      <c r="V57" s="231">
        <v>1.023346126283543</v>
      </c>
      <c r="W57" s="231">
        <v>0.64744269649253872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0.2029352678217598</v>
      </c>
      <c r="T58" s="231">
        <v>0</v>
      </c>
      <c r="U58" s="231">
        <v>0.2029352678185215</v>
      </c>
      <c r="V58" s="231">
        <v>6.0887221984777813E-2</v>
      </c>
      <c r="W58" s="231">
        <v>2.029020596255918E-2</v>
      </c>
      <c r="DA58" s="73" t="s">
        <v>2352</v>
      </c>
    </row>
    <row r="59" spans="1:105" ht="12" customHeight="1" x14ac:dyDescent="0.25">
      <c r="A59" s="64" t="s">
        <v>162</v>
      </c>
      <c r="B59" s="231">
        <v>3.015119707608279</v>
      </c>
      <c r="C59" s="231">
        <v>3.2929980581278122</v>
      </c>
      <c r="D59" s="231">
        <v>3.004640764261044</v>
      </c>
      <c r="E59" s="231">
        <v>3.0600707291652181</v>
      </c>
      <c r="F59" s="231">
        <v>2.5850302575467472</v>
      </c>
      <c r="G59" s="231">
        <v>3.187055674119212</v>
      </c>
      <c r="H59" s="231">
        <v>3.1254590093703789</v>
      </c>
      <c r="I59" s="231">
        <v>3.1976220021771389</v>
      </c>
      <c r="J59" s="231">
        <v>2.853089506502156</v>
      </c>
      <c r="K59" s="231">
        <v>2.9003922717736752</v>
      </c>
      <c r="L59" s="231">
        <v>3.1176745147728999</v>
      </c>
      <c r="M59" s="231">
        <v>3.1303181549174299</v>
      </c>
      <c r="N59" s="231">
        <v>2.7757324089384192</v>
      </c>
      <c r="O59" s="231">
        <v>3.1112417967973549</v>
      </c>
      <c r="P59" s="231">
        <v>2.742700108821869</v>
      </c>
      <c r="Q59" s="231">
        <v>2.7469647012890102</v>
      </c>
      <c r="R59" s="231">
        <v>2.9730966206693892</v>
      </c>
      <c r="S59" s="231">
        <v>2.8762027421406651</v>
      </c>
      <c r="T59" s="231">
        <v>3.2851617245582831</v>
      </c>
      <c r="U59" s="231">
        <v>3.0152744341646169</v>
      </c>
      <c r="V59" s="231">
        <v>3.6945565189469169</v>
      </c>
      <c r="W59" s="231">
        <v>3.249608365110658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5.2170359614688699</v>
      </c>
      <c r="C66" s="263">
        <f t="shared" si="3"/>
        <v>5.4076187498936852</v>
      </c>
      <c r="D66" s="263">
        <f t="shared" si="3"/>
        <v>5.3594831378678478</v>
      </c>
      <c r="E66" s="263">
        <f t="shared" si="3"/>
        <v>3.6760637124573616</v>
      </c>
      <c r="F66" s="263">
        <f t="shared" si="3"/>
        <v>4.3906591339837009</v>
      </c>
      <c r="G66" s="263">
        <f t="shared" si="3"/>
        <v>4.5079755598412046</v>
      </c>
      <c r="H66" s="263">
        <f t="shared" si="3"/>
        <v>4.0519050617058143</v>
      </c>
      <c r="I66" s="263">
        <f t="shared" si="3"/>
        <v>4.1391610603365567</v>
      </c>
      <c r="J66" s="263">
        <f t="shared" si="3"/>
        <v>3.6728664715030872</v>
      </c>
      <c r="K66" s="263">
        <f t="shared" si="3"/>
        <v>3.3421417706148828</v>
      </c>
      <c r="L66" s="263">
        <f t="shared" si="3"/>
        <v>3.6992953759678509</v>
      </c>
      <c r="M66" s="263">
        <f t="shared" si="3"/>
        <v>3.109711320812854</v>
      </c>
      <c r="N66" s="263">
        <f t="shared" si="3"/>
        <v>2.795293121533549</v>
      </c>
      <c r="O66" s="263">
        <f t="shared" si="3"/>
        <v>3.2658637275233442</v>
      </c>
      <c r="P66" s="263">
        <f t="shared" si="3"/>
        <v>3.0509576789792225</v>
      </c>
      <c r="Q66" s="263">
        <f t="shared" si="3"/>
        <v>3.0880906498886285</v>
      </c>
      <c r="R66" s="263">
        <f t="shared" si="3"/>
        <v>3.3028932198166139</v>
      </c>
      <c r="S66" s="263">
        <f t="shared" si="3"/>
        <v>2.5230920041922151</v>
      </c>
      <c r="T66" s="263">
        <f t="shared" si="3"/>
        <v>2.5990834301345571</v>
      </c>
      <c r="U66" s="263">
        <f t="shared" si="3"/>
        <v>3.3162668648757214</v>
      </c>
      <c r="V66" s="263">
        <f t="shared" si="3"/>
        <v>3.5171692851376877</v>
      </c>
      <c r="W66" s="263">
        <f t="shared" si="3"/>
        <v>3.052617731698672</v>
      </c>
      <c r="DA66" s="70"/>
    </row>
    <row r="67" spans="1:105" ht="12" customHeight="1" x14ac:dyDescent="0.25">
      <c r="A67" s="165" t="s">
        <v>2212</v>
      </c>
      <c r="B67" s="348">
        <v>3.55917640843803</v>
      </c>
      <c r="C67" s="348">
        <v>3.7084957288786242</v>
      </c>
      <c r="D67" s="348">
        <v>3.7079590434699838</v>
      </c>
      <c r="E67" s="348">
        <v>2.6036565292180138</v>
      </c>
      <c r="F67" s="348">
        <v>3.088470784855605</v>
      </c>
      <c r="G67" s="348">
        <v>3.2191759998296821</v>
      </c>
      <c r="H67" s="348">
        <v>2.938343240526418</v>
      </c>
      <c r="I67" s="348">
        <v>3.010296323496318</v>
      </c>
      <c r="J67" s="348">
        <v>2.665006206981233</v>
      </c>
      <c r="K67" s="348">
        <v>2.4226310634435499</v>
      </c>
      <c r="L67" s="348">
        <v>2.647313795140593</v>
      </c>
      <c r="M67" s="348">
        <v>2.2756437072161448</v>
      </c>
      <c r="N67" s="348">
        <v>2.0135093104836201</v>
      </c>
      <c r="O67" s="348">
        <v>2.329940551619949</v>
      </c>
      <c r="P67" s="348">
        <v>2.1791373761315662</v>
      </c>
      <c r="Q67" s="348">
        <v>2.2171879636720431</v>
      </c>
      <c r="R67" s="348">
        <v>2.3601338892870269</v>
      </c>
      <c r="S67" s="348">
        <v>1.851842121422403</v>
      </c>
      <c r="T67" s="348">
        <v>1.914867037015912</v>
      </c>
      <c r="U67" s="348">
        <v>2.36027760803705</v>
      </c>
      <c r="V67" s="348">
        <v>2.5267089227493789</v>
      </c>
      <c r="W67" s="348">
        <v>2.2057022399100821</v>
      </c>
      <c r="DA67" s="167" t="s">
        <v>2360</v>
      </c>
    </row>
    <row r="68" spans="1:105" ht="12" customHeight="1" x14ac:dyDescent="0.25">
      <c r="A68" s="165" t="s">
        <v>2214</v>
      </c>
      <c r="B68" s="348">
        <v>1.65785955303084</v>
      </c>
      <c r="C68" s="348">
        <v>1.699123021015061</v>
      </c>
      <c r="D68" s="348">
        <v>1.651524094397864</v>
      </c>
      <c r="E68" s="348">
        <v>1.072407183239348</v>
      </c>
      <c r="F68" s="348">
        <v>1.3021883491280959</v>
      </c>
      <c r="G68" s="348">
        <v>1.2887995600115221</v>
      </c>
      <c r="H68" s="348">
        <v>1.1135618211793961</v>
      </c>
      <c r="I68" s="348">
        <v>1.1288647368402389</v>
      </c>
      <c r="J68" s="348">
        <v>1.007860264521854</v>
      </c>
      <c r="K68" s="348">
        <v>0.91951070717133299</v>
      </c>
      <c r="L68" s="348">
        <v>1.0519815808272579</v>
      </c>
      <c r="M68" s="348">
        <v>0.83406761359670922</v>
      </c>
      <c r="N68" s="348">
        <v>0.78178381104992878</v>
      </c>
      <c r="O68" s="348">
        <v>0.93592317590339547</v>
      </c>
      <c r="P68" s="348">
        <v>0.87182030284765633</v>
      </c>
      <c r="Q68" s="348">
        <v>0.87090268621658562</v>
      </c>
      <c r="R68" s="348">
        <v>0.94275933052958694</v>
      </c>
      <c r="S68" s="348">
        <v>0.67124988276981212</v>
      </c>
      <c r="T68" s="348">
        <v>0.68421639311864524</v>
      </c>
      <c r="U68" s="348">
        <v>0.95598925683867142</v>
      </c>
      <c r="V68" s="348">
        <v>0.9904603623883087</v>
      </c>
      <c r="W68" s="348">
        <v>0.84691549178858982</v>
      </c>
      <c r="DA68" s="167" t="s">
        <v>2361</v>
      </c>
    </row>
    <row r="69" spans="1:105" ht="12" customHeight="1" x14ac:dyDescent="0.25">
      <c r="A69" s="64" t="s">
        <v>30</v>
      </c>
      <c r="B69" s="231">
        <v>4.2428673707074947E-2</v>
      </c>
      <c r="C69" s="231">
        <v>6.3016360003312483E-2</v>
      </c>
      <c r="D69" s="231">
        <v>4.4339999956632618E-2</v>
      </c>
      <c r="E69" s="231">
        <v>5.3418421293765291E-2</v>
      </c>
      <c r="F69" s="231">
        <v>9.7200494782235195E-3</v>
      </c>
      <c r="G69" s="231">
        <v>9.8071076671394104E-3</v>
      </c>
      <c r="H69" s="231">
        <v>0</v>
      </c>
      <c r="I69" s="231">
        <v>0</v>
      </c>
      <c r="J69" s="231">
        <v>0</v>
      </c>
      <c r="K69" s="231">
        <v>0</v>
      </c>
      <c r="L69" s="231">
        <v>2.651293584448073E-2</v>
      </c>
      <c r="M69" s="231">
        <v>2.6716029031802788E-2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</v>
      </c>
      <c r="C71" s="231">
        <v>2.8905857855293E-2</v>
      </c>
      <c r="D71" s="231">
        <v>2.873917248239256E-2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3.012192833999244E-2</v>
      </c>
      <c r="S71" s="231">
        <v>3.0488896811043269E-2</v>
      </c>
      <c r="T71" s="231">
        <v>0</v>
      </c>
      <c r="U71" s="231">
        <v>2.9807920830835371E-2</v>
      </c>
      <c r="V71" s="231">
        <v>1.3968415312043739E-2</v>
      </c>
      <c r="W71" s="231">
        <v>1.1222586129978949E-2</v>
      </c>
      <c r="DA71" s="73" t="s">
        <v>2364</v>
      </c>
    </row>
    <row r="72" spans="1:105" ht="12" customHeight="1" x14ac:dyDescent="0.25">
      <c r="A72" s="64" t="s">
        <v>160</v>
      </c>
      <c r="B72" s="231">
        <v>0.27438072905744099</v>
      </c>
      <c r="C72" s="231">
        <v>0.21349901685481601</v>
      </c>
      <c r="D72" s="231">
        <v>0.15124312079764171</v>
      </c>
      <c r="E72" s="231">
        <v>0.28439153606826778</v>
      </c>
      <c r="F72" s="231">
        <v>0.18454121269531079</v>
      </c>
      <c r="G72" s="231">
        <v>0.1840065530969216</v>
      </c>
      <c r="H72" s="231">
        <v>0.1228721581176318</v>
      </c>
      <c r="I72" s="231">
        <v>0.2162513994173153</v>
      </c>
      <c r="J72" s="231">
        <v>0.18792450424681989</v>
      </c>
      <c r="K72" s="231">
        <v>0.15515097227232949</v>
      </c>
      <c r="L72" s="231">
        <v>0.1561254388005302</v>
      </c>
      <c r="M72" s="231">
        <v>0</v>
      </c>
      <c r="N72" s="231">
        <v>3.284902958737794E-2</v>
      </c>
      <c r="O72" s="231">
        <v>0.16015348453967379</v>
      </c>
      <c r="P72" s="231">
        <v>0.16283114163521681</v>
      </c>
      <c r="Q72" s="231">
        <v>0.12977612615813611</v>
      </c>
      <c r="R72" s="231">
        <v>0.16151713105966001</v>
      </c>
      <c r="S72" s="231">
        <v>6.075715028717641E-2</v>
      </c>
      <c r="T72" s="231">
        <v>6.5404766332043285E-2</v>
      </c>
      <c r="U72" s="231">
        <v>0.1244513425952552</v>
      </c>
      <c r="V72" s="231">
        <v>7.6332082891677436E-2</v>
      </c>
      <c r="W72" s="231">
        <v>9.7800367723787307E-2</v>
      </c>
      <c r="DA72" s="73" t="s">
        <v>2365</v>
      </c>
    </row>
    <row r="73" spans="1:105" ht="12" customHeight="1" x14ac:dyDescent="0.25">
      <c r="A73" s="64" t="s">
        <v>70</v>
      </c>
      <c r="B73" s="231">
        <v>0.77310516379163408</v>
      </c>
      <c r="C73" s="231">
        <v>0.7734140634409995</v>
      </c>
      <c r="D73" s="231">
        <v>0.86123068767158273</v>
      </c>
      <c r="E73" s="231">
        <v>0.15818501096530729</v>
      </c>
      <c r="F73" s="231">
        <v>0.62099617971583954</v>
      </c>
      <c r="G73" s="231">
        <v>0.49465408251586418</v>
      </c>
      <c r="H73" s="231">
        <v>0.40196054218313337</v>
      </c>
      <c r="I73" s="231">
        <v>0.31029118742833772</v>
      </c>
      <c r="J73" s="231">
        <v>0.2825116981084233</v>
      </c>
      <c r="K73" s="231">
        <v>0.21802545655936381</v>
      </c>
      <c r="L73" s="231">
        <v>0.28208041669593859</v>
      </c>
      <c r="M73" s="231">
        <v>0.21770716757214931</v>
      </c>
      <c r="N73" s="231">
        <v>0.2260821393356465</v>
      </c>
      <c r="O73" s="231">
        <v>0.18971860498638049</v>
      </c>
      <c r="P73" s="231">
        <v>0.19235866980001001</v>
      </c>
      <c r="Q73" s="231">
        <v>0.22369276590982701</v>
      </c>
      <c r="R73" s="231">
        <v>0.19109099078223801</v>
      </c>
      <c r="S73" s="231">
        <v>0</v>
      </c>
      <c r="T73" s="231">
        <v>0</v>
      </c>
      <c r="U73" s="231">
        <v>0.1955298279420726</v>
      </c>
      <c r="V73" s="231">
        <v>0.19276325924454549</v>
      </c>
      <c r="W73" s="231">
        <v>0.1219559649902843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3.8226033827921502E-2</v>
      </c>
      <c r="T74" s="231">
        <v>0</v>
      </c>
      <c r="U74" s="231">
        <v>3.8226033827311538E-2</v>
      </c>
      <c r="V74" s="231">
        <v>1.14690612048889E-2</v>
      </c>
      <c r="W74" s="231">
        <v>3.8219778544432799E-3</v>
      </c>
      <c r="DA74" s="73" t="s">
        <v>2367</v>
      </c>
    </row>
    <row r="75" spans="1:105" ht="12" customHeight="1" x14ac:dyDescent="0.25">
      <c r="A75" s="64" t="s">
        <v>162</v>
      </c>
      <c r="B75" s="231">
        <v>0.56794498647468961</v>
      </c>
      <c r="C75" s="231">
        <v>0.62028772286064038</v>
      </c>
      <c r="D75" s="231">
        <v>0.56597111348961493</v>
      </c>
      <c r="E75" s="231">
        <v>0.57641221491200778</v>
      </c>
      <c r="F75" s="231">
        <v>0.48693090723872229</v>
      </c>
      <c r="G75" s="231">
        <v>0.60033181673159675</v>
      </c>
      <c r="H75" s="231">
        <v>0.58872912087863105</v>
      </c>
      <c r="I75" s="231">
        <v>0.602322149994586</v>
      </c>
      <c r="J75" s="231">
        <v>0.53742406216661098</v>
      </c>
      <c r="K75" s="231">
        <v>0.54633427833963955</v>
      </c>
      <c r="L75" s="231">
        <v>0.58726278948630806</v>
      </c>
      <c r="M75" s="231">
        <v>0.58964441699275705</v>
      </c>
      <c r="N75" s="231">
        <v>0.5228526421269043</v>
      </c>
      <c r="O75" s="231">
        <v>0.58605108637734116</v>
      </c>
      <c r="P75" s="231">
        <v>0.51663049141242967</v>
      </c>
      <c r="Q75" s="231">
        <v>0.51743379414862256</v>
      </c>
      <c r="R75" s="231">
        <v>0.5600292803476965</v>
      </c>
      <c r="S75" s="231">
        <v>0.54177780184367097</v>
      </c>
      <c r="T75" s="231">
        <v>0.61881162678660195</v>
      </c>
      <c r="U75" s="231">
        <v>0.56797413164319654</v>
      </c>
      <c r="V75" s="231">
        <v>0.69592754373515309</v>
      </c>
      <c r="W75" s="231">
        <v>0.61211459509009603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0.99999999999999989</v>
      </c>
      <c r="C84" s="234">
        <f t="shared" si="4"/>
        <v>1.0000000000000004</v>
      </c>
      <c r="D84" s="234">
        <f t="shared" si="4"/>
        <v>0.99999999999999989</v>
      </c>
      <c r="E84" s="234">
        <f t="shared" si="4"/>
        <v>0.99999999999999978</v>
      </c>
      <c r="F84" s="234">
        <f t="shared" si="4"/>
        <v>1.0000000000000002</v>
      </c>
      <c r="G84" s="234">
        <f t="shared" si="4"/>
        <v>1</v>
      </c>
      <c r="H84" s="234">
        <f t="shared" si="4"/>
        <v>1.0000000000000002</v>
      </c>
      <c r="I84" s="234">
        <f t="shared" si="4"/>
        <v>1</v>
      </c>
      <c r="J84" s="234">
        <f t="shared" si="4"/>
        <v>0.99999999999999989</v>
      </c>
      <c r="K84" s="234">
        <f t="shared" si="4"/>
        <v>0.99999999999999989</v>
      </c>
      <c r="L84" s="234">
        <f t="shared" si="4"/>
        <v>1</v>
      </c>
      <c r="M84" s="234">
        <f t="shared" si="4"/>
        <v>1</v>
      </c>
      <c r="N84" s="234">
        <f t="shared" si="4"/>
        <v>1</v>
      </c>
      <c r="O84" s="234">
        <f t="shared" si="4"/>
        <v>0.99999999999999989</v>
      </c>
      <c r="P84" s="234">
        <f t="shared" si="4"/>
        <v>0.99999999999999978</v>
      </c>
      <c r="Q84" s="234">
        <f t="shared" si="4"/>
        <v>1.0000000000000002</v>
      </c>
      <c r="R84" s="234">
        <f t="shared" si="4"/>
        <v>1</v>
      </c>
      <c r="S84" s="234">
        <f t="shared" si="4"/>
        <v>0.99999999999999989</v>
      </c>
      <c r="T84" s="234">
        <f t="shared" si="4"/>
        <v>0.99999999999999978</v>
      </c>
      <c r="U84" s="234">
        <f t="shared" si="4"/>
        <v>0.99999999999999989</v>
      </c>
      <c r="V84" s="234">
        <f t="shared" si="4"/>
        <v>0.99999999999999989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1.6965701656178139E-2</v>
      </c>
      <c r="C89" s="302">
        <f t="shared" si="9"/>
        <v>1.6374899843061789E-2</v>
      </c>
      <c r="D89" s="302">
        <f t="shared" si="9"/>
        <v>1.5573942944282888E-2</v>
      </c>
      <c r="E89" s="302">
        <f t="shared" si="9"/>
        <v>1.6395974766441924E-2</v>
      </c>
      <c r="F89" s="302">
        <f t="shared" si="9"/>
        <v>1.4773411085396622E-2</v>
      </c>
      <c r="G89" s="302">
        <f t="shared" si="9"/>
        <v>1.6533813431844586E-2</v>
      </c>
      <c r="H89" s="302">
        <f t="shared" si="9"/>
        <v>1.6392464053286711E-2</v>
      </c>
      <c r="I89" s="302">
        <f t="shared" si="9"/>
        <v>1.7042374511336188E-2</v>
      </c>
      <c r="J89" s="302">
        <f t="shared" si="9"/>
        <v>1.540336472587928E-2</v>
      </c>
      <c r="K89" s="302">
        <f t="shared" si="9"/>
        <v>1.7443398070125724E-2</v>
      </c>
      <c r="L89" s="302">
        <f t="shared" si="9"/>
        <v>1.6193866736701982E-2</v>
      </c>
      <c r="M89" s="302">
        <f t="shared" si="9"/>
        <v>1.4889468708370221E-2</v>
      </c>
      <c r="N89" s="302">
        <f t="shared" si="9"/>
        <v>1.0414215900204285E-2</v>
      </c>
      <c r="O89" s="302">
        <f t="shared" si="9"/>
        <v>1.4773761944913871E-2</v>
      </c>
      <c r="P89" s="302">
        <f t="shared" si="9"/>
        <v>1.2362375020203625E-2</v>
      </c>
      <c r="Q89" s="302">
        <f t="shared" si="9"/>
        <v>1.2168772238198344E-2</v>
      </c>
      <c r="R89" s="302">
        <f t="shared" si="9"/>
        <v>1.3246712286977536E-2</v>
      </c>
      <c r="S89" s="302">
        <f t="shared" si="9"/>
        <v>1.1766888805552881E-2</v>
      </c>
      <c r="T89" s="302">
        <f t="shared" si="9"/>
        <v>1.3960520908702352E-2</v>
      </c>
      <c r="U89" s="302">
        <f t="shared" si="9"/>
        <v>1.3874693309710409E-2</v>
      </c>
      <c r="V89" s="302">
        <f t="shared" si="9"/>
        <v>1.5152861836840574E-2</v>
      </c>
      <c r="W89" s="302">
        <f t="shared" si="9"/>
        <v>1.2767087966346617E-2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6.8328021583136556E-2</v>
      </c>
      <c r="C90" s="303">
        <f t="shared" si="10"/>
        <v>6.7854778563669116E-2</v>
      </c>
      <c r="D90" s="303">
        <f t="shared" si="10"/>
        <v>6.9140842082844559E-2</v>
      </c>
      <c r="E90" s="303">
        <f t="shared" si="10"/>
        <v>5.5931402906955772E-2</v>
      </c>
      <c r="F90" s="303">
        <f t="shared" si="10"/>
        <v>6.332890431972113E-2</v>
      </c>
      <c r="G90" s="303">
        <f t="shared" si="10"/>
        <v>6.4533916210068307E-2</v>
      </c>
      <c r="H90" s="303">
        <f t="shared" si="10"/>
        <v>6.3150734689755433E-2</v>
      </c>
      <c r="I90" s="303">
        <f t="shared" si="10"/>
        <v>6.1272742832974132E-2</v>
      </c>
      <c r="J90" s="303">
        <f t="shared" si="10"/>
        <v>5.633489500334804E-2</v>
      </c>
      <c r="K90" s="303">
        <f t="shared" si="10"/>
        <v>6.0815489388075718E-2</v>
      </c>
      <c r="L90" s="303">
        <f t="shared" si="10"/>
        <v>5.9169592537802851E-2</v>
      </c>
      <c r="M90" s="303">
        <f t="shared" si="10"/>
        <v>5.5578328270503727E-2</v>
      </c>
      <c r="N90" s="303">
        <f t="shared" si="10"/>
        <v>3.9923012409661965E-2</v>
      </c>
      <c r="O90" s="303">
        <f t="shared" si="10"/>
        <v>5.0916269854800127E-2</v>
      </c>
      <c r="P90" s="303">
        <f t="shared" si="10"/>
        <v>4.385360699817608E-2</v>
      </c>
      <c r="Q90" s="303">
        <f t="shared" si="10"/>
        <v>4.463172640107349E-2</v>
      </c>
      <c r="R90" s="303">
        <f t="shared" si="10"/>
        <v>4.7138675486082179E-2</v>
      </c>
      <c r="S90" s="303">
        <f t="shared" si="10"/>
        <v>3.6489355297385166E-2</v>
      </c>
      <c r="T90" s="303">
        <f t="shared" si="10"/>
        <v>4.1881562726107061E-2</v>
      </c>
      <c r="U90" s="303">
        <f t="shared" si="10"/>
        <v>4.9552328322138794E-2</v>
      </c>
      <c r="V90" s="303">
        <f t="shared" si="10"/>
        <v>5.2613797189098879E-2</v>
      </c>
      <c r="W90" s="303">
        <f t="shared" si="10"/>
        <v>4.3094048109574588E-2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6.8328021583136556E-2</v>
      </c>
      <c r="C91" s="304">
        <f t="shared" si="11"/>
        <v>6.7854778563669116E-2</v>
      </c>
      <c r="D91" s="304">
        <f t="shared" si="11"/>
        <v>6.9140842082844559E-2</v>
      </c>
      <c r="E91" s="304">
        <f t="shared" si="11"/>
        <v>5.5931402906955772E-2</v>
      </c>
      <c r="F91" s="304">
        <f t="shared" si="11"/>
        <v>6.332890431972113E-2</v>
      </c>
      <c r="G91" s="304">
        <f t="shared" si="11"/>
        <v>6.4533916210068307E-2</v>
      </c>
      <c r="H91" s="304">
        <f t="shared" si="11"/>
        <v>6.3150734689755433E-2</v>
      </c>
      <c r="I91" s="304">
        <f t="shared" si="11"/>
        <v>6.1272742832974132E-2</v>
      </c>
      <c r="J91" s="304">
        <f t="shared" si="11"/>
        <v>5.633489500334804E-2</v>
      </c>
      <c r="K91" s="304">
        <f t="shared" si="11"/>
        <v>6.0815489388075718E-2</v>
      </c>
      <c r="L91" s="304">
        <f t="shared" si="11"/>
        <v>5.9169592537802851E-2</v>
      </c>
      <c r="M91" s="304">
        <f t="shared" si="11"/>
        <v>5.5578328270503727E-2</v>
      </c>
      <c r="N91" s="304">
        <f t="shared" si="11"/>
        <v>3.9923012409661965E-2</v>
      </c>
      <c r="O91" s="304">
        <f t="shared" si="11"/>
        <v>5.0916269854800127E-2</v>
      </c>
      <c r="P91" s="304">
        <f t="shared" si="11"/>
        <v>4.385360699817608E-2</v>
      </c>
      <c r="Q91" s="304">
        <f t="shared" si="11"/>
        <v>4.463172640107349E-2</v>
      </c>
      <c r="R91" s="304">
        <f t="shared" si="11"/>
        <v>4.7138675486082179E-2</v>
      </c>
      <c r="S91" s="304">
        <f t="shared" si="11"/>
        <v>3.6489355297385166E-2</v>
      </c>
      <c r="T91" s="304">
        <f t="shared" si="11"/>
        <v>4.1881562726107061E-2</v>
      </c>
      <c r="U91" s="304">
        <f t="shared" si="11"/>
        <v>4.9552328322138794E-2</v>
      </c>
      <c r="V91" s="304">
        <f t="shared" si="11"/>
        <v>5.2613797189098879E-2</v>
      </c>
      <c r="W91" s="304">
        <f t="shared" si="11"/>
        <v>4.3094048109574588E-2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5.694001798594716E-2</v>
      </c>
      <c r="C94" s="303">
        <f t="shared" si="14"/>
        <v>5.654564880305759E-2</v>
      </c>
      <c r="D94" s="303">
        <f t="shared" si="14"/>
        <v>5.7617368402370459E-2</v>
      </c>
      <c r="E94" s="303">
        <f t="shared" si="14"/>
        <v>4.6609502422463145E-2</v>
      </c>
      <c r="F94" s="303">
        <f t="shared" si="14"/>
        <v>5.2774086933100935E-2</v>
      </c>
      <c r="G94" s="303">
        <f t="shared" si="14"/>
        <v>5.3778263508390253E-2</v>
      </c>
      <c r="H94" s="303">
        <f t="shared" si="14"/>
        <v>5.2625612241462873E-2</v>
      </c>
      <c r="I94" s="303">
        <f t="shared" si="14"/>
        <v>5.1060619027478445E-2</v>
      </c>
      <c r="J94" s="303">
        <f t="shared" si="14"/>
        <v>4.6945745836123369E-2</v>
      </c>
      <c r="K94" s="303">
        <f t="shared" si="14"/>
        <v>5.0679574490063092E-2</v>
      </c>
      <c r="L94" s="303">
        <f t="shared" si="14"/>
        <v>4.9307993781502371E-2</v>
      </c>
      <c r="M94" s="303">
        <f t="shared" si="14"/>
        <v>4.631527355875311E-2</v>
      </c>
      <c r="N94" s="303">
        <f t="shared" si="14"/>
        <v>3.3269177008051647E-2</v>
      </c>
      <c r="O94" s="303">
        <f t="shared" si="14"/>
        <v>4.2430224879000104E-2</v>
      </c>
      <c r="P94" s="303">
        <f t="shared" si="14"/>
        <v>3.6544672498480063E-2</v>
      </c>
      <c r="Q94" s="303">
        <f t="shared" si="14"/>
        <v>3.7193105334227913E-2</v>
      </c>
      <c r="R94" s="303">
        <f t="shared" si="14"/>
        <v>3.9282229571735161E-2</v>
      </c>
      <c r="S94" s="303">
        <f t="shared" si="14"/>
        <v>3.040779608115431E-2</v>
      </c>
      <c r="T94" s="303">
        <f t="shared" si="14"/>
        <v>3.4901302271755905E-2</v>
      </c>
      <c r="U94" s="303">
        <f t="shared" si="14"/>
        <v>4.1293606935115676E-2</v>
      </c>
      <c r="V94" s="303">
        <f t="shared" si="14"/>
        <v>4.3844830990915747E-2</v>
      </c>
      <c r="W94" s="303">
        <f t="shared" si="14"/>
        <v>3.5911706757978841E-2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5.694001798594716E-2</v>
      </c>
      <c r="C95" s="304">
        <f t="shared" si="15"/>
        <v>5.654564880305759E-2</v>
      </c>
      <c r="D95" s="304">
        <f t="shared" si="15"/>
        <v>5.7617368402370459E-2</v>
      </c>
      <c r="E95" s="304">
        <f t="shared" si="15"/>
        <v>4.6609502422463145E-2</v>
      </c>
      <c r="F95" s="304">
        <f t="shared" si="15"/>
        <v>5.2774086933100935E-2</v>
      </c>
      <c r="G95" s="304">
        <f t="shared" si="15"/>
        <v>5.3778263508390253E-2</v>
      </c>
      <c r="H95" s="304">
        <f t="shared" si="15"/>
        <v>5.2625612241462873E-2</v>
      </c>
      <c r="I95" s="304">
        <f t="shared" si="15"/>
        <v>5.1060619027478445E-2</v>
      </c>
      <c r="J95" s="304">
        <f t="shared" si="15"/>
        <v>4.6945745836123369E-2</v>
      </c>
      <c r="K95" s="304">
        <f t="shared" si="15"/>
        <v>5.0679574490063092E-2</v>
      </c>
      <c r="L95" s="304">
        <f t="shared" si="15"/>
        <v>4.9307993781502371E-2</v>
      </c>
      <c r="M95" s="304">
        <f t="shared" si="15"/>
        <v>4.631527355875311E-2</v>
      </c>
      <c r="N95" s="304">
        <f t="shared" si="15"/>
        <v>3.3269177008051647E-2</v>
      </c>
      <c r="O95" s="304">
        <f t="shared" si="15"/>
        <v>4.2430224879000104E-2</v>
      </c>
      <c r="P95" s="304">
        <f t="shared" si="15"/>
        <v>3.6544672498480063E-2</v>
      </c>
      <c r="Q95" s="304">
        <f t="shared" si="15"/>
        <v>3.7193105334227913E-2</v>
      </c>
      <c r="R95" s="304">
        <f t="shared" si="15"/>
        <v>3.9282229571735161E-2</v>
      </c>
      <c r="S95" s="304">
        <f t="shared" si="15"/>
        <v>3.040779608115431E-2</v>
      </c>
      <c r="T95" s="304">
        <f t="shared" si="15"/>
        <v>3.4901302271755905E-2</v>
      </c>
      <c r="U95" s="304">
        <f t="shared" si="15"/>
        <v>4.1293606935115676E-2</v>
      </c>
      <c r="V95" s="304">
        <f t="shared" si="15"/>
        <v>4.3844830990915747E-2</v>
      </c>
      <c r="W95" s="304">
        <f t="shared" si="15"/>
        <v>3.5911706757978841E-2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0.71135831070030453</v>
      </c>
      <c r="C98" s="303">
        <f t="shared" si="18"/>
        <v>0.71181348032443414</v>
      </c>
      <c r="D98" s="303">
        <f t="shared" si="18"/>
        <v>0.70793894050108896</v>
      </c>
      <c r="E98" s="303">
        <f t="shared" si="18"/>
        <v>0.72576493580779089</v>
      </c>
      <c r="F98" s="303">
        <f t="shared" si="18"/>
        <v>0.71418781283108779</v>
      </c>
      <c r="G98" s="303">
        <f t="shared" si="18"/>
        <v>0.70903318475871746</v>
      </c>
      <c r="H98" s="303">
        <f t="shared" si="18"/>
        <v>0.70824759957291328</v>
      </c>
      <c r="I98" s="303">
        <f t="shared" si="18"/>
        <v>0.71001441318120817</v>
      </c>
      <c r="J98" s="303">
        <f t="shared" si="18"/>
        <v>0.71941662060851763</v>
      </c>
      <c r="K98" s="303">
        <f t="shared" si="18"/>
        <v>0.71256896291883132</v>
      </c>
      <c r="L98" s="303">
        <f t="shared" si="18"/>
        <v>0.71868213298310968</v>
      </c>
      <c r="M98" s="303">
        <f t="shared" si="18"/>
        <v>0.72122988078407413</v>
      </c>
      <c r="N98" s="303">
        <f t="shared" si="18"/>
        <v>0.75278070469079161</v>
      </c>
      <c r="O98" s="303">
        <f t="shared" si="18"/>
        <v>0.73478649922993589</v>
      </c>
      <c r="P98" s="303">
        <f t="shared" si="18"/>
        <v>0.74649507614773347</v>
      </c>
      <c r="Q98" s="303">
        <f t="shared" si="18"/>
        <v>0.74394022457705222</v>
      </c>
      <c r="R98" s="303">
        <f t="shared" si="18"/>
        <v>0.74100753279617193</v>
      </c>
      <c r="S98" s="303">
        <f t="shared" si="18"/>
        <v>0.75533861880380648</v>
      </c>
      <c r="T98" s="303">
        <f t="shared" si="18"/>
        <v>0.74465790300167467</v>
      </c>
      <c r="U98" s="303">
        <f t="shared" si="18"/>
        <v>0.7382137856057428</v>
      </c>
      <c r="V98" s="303">
        <f t="shared" si="18"/>
        <v>0.73108387687012855</v>
      </c>
      <c r="W98" s="303">
        <f t="shared" si="18"/>
        <v>0.74619561653231803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0.11593396447117996</v>
      </c>
      <c r="C99" s="303">
        <f t="shared" si="19"/>
        <v>0.11657134827845367</v>
      </c>
      <c r="D99" s="303">
        <f t="shared" si="19"/>
        <v>0.11845381939214242</v>
      </c>
      <c r="E99" s="303">
        <f t="shared" si="19"/>
        <v>0.1214306151749649</v>
      </c>
      <c r="F99" s="303">
        <f t="shared" si="19"/>
        <v>0.12215396360826695</v>
      </c>
      <c r="G99" s="303">
        <f t="shared" si="19"/>
        <v>0.12235887684551162</v>
      </c>
      <c r="H99" s="303">
        <f t="shared" si="19"/>
        <v>0.12450074761954069</v>
      </c>
      <c r="I99" s="303">
        <f t="shared" si="19"/>
        <v>0.1251691489605751</v>
      </c>
      <c r="J99" s="303">
        <f t="shared" si="19"/>
        <v>0.12620908938526867</v>
      </c>
      <c r="K99" s="303">
        <f t="shared" si="19"/>
        <v>0.12323441017649693</v>
      </c>
      <c r="L99" s="303">
        <f t="shared" si="19"/>
        <v>0.12224213601995353</v>
      </c>
      <c r="M99" s="303">
        <f t="shared" si="19"/>
        <v>0.12538062906767686</v>
      </c>
      <c r="N99" s="303">
        <f t="shared" si="19"/>
        <v>0.12697133573413977</v>
      </c>
      <c r="O99" s="303">
        <f t="shared" si="19"/>
        <v>0.12218855681686185</v>
      </c>
      <c r="P99" s="303">
        <f t="shared" si="19"/>
        <v>0.12518106558587661</v>
      </c>
      <c r="Q99" s="303">
        <f t="shared" si="19"/>
        <v>0.12615552878145714</v>
      </c>
      <c r="R99" s="303">
        <f t="shared" si="19"/>
        <v>0.12398367012867439</v>
      </c>
      <c r="S99" s="303">
        <f t="shared" si="19"/>
        <v>0.12734682647455411</v>
      </c>
      <c r="T99" s="303">
        <f t="shared" si="19"/>
        <v>0.12609094953782737</v>
      </c>
      <c r="U99" s="303">
        <f t="shared" si="19"/>
        <v>0.12220430522800028</v>
      </c>
      <c r="V99" s="303">
        <f t="shared" si="19"/>
        <v>0.12196287877986509</v>
      </c>
      <c r="W99" s="303">
        <f t="shared" si="19"/>
        <v>0.12541732249407189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6.4523512195387656E-2</v>
      </c>
      <c r="C100" s="304">
        <f t="shared" si="20"/>
        <v>6.512800051822451E-2</v>
      </c>
      <c r="D100" s="304">
        <f t="shared" si="20"/>
        <v>6.729048782302606E-2</v>
      </c>
      <c r="E100" s="304">
        <f t="shared" si="20"/>
        <v>6.8978984211298E-2</v>
      </c>
      <c r="F100" s="304">
        <f t="shared" si="20"/>
        <v>7.0539020877986761E-2</v>
      </c>
      <c r="G100" s="304">
        <f t="shared" si="20"/>
        <v>7.1116463340697503E-2</v>
      </c>
      <c r="H100" s="304">
        <f t="shared" si="20"/>
        <v>7.3315109004533641E-2</v>
      </c>
      <c r="I100" s="304">
        <f t="shared" si="20"/>
        <v>7.3855821267752905E-2</v>
      </c>
      <c r="J100" s="304">
        <f t="shared" si="20"/>
        <v>7.4216256401009123E-2</v>
      </c>
      <c r="K100" s="304">
        <f t="shared" si="20"/>
        <v>7.1736463065588632E-2</v>
      </c>
      <c r="L100" s="304">
        <f t="shared" si="20"/>
        <v>7.0302385062634837E-2</v>
      </c>
      <c r="M100" s="304">
        <f t="shared" si="20"/>
        <v>7.3256750273848772E-2</v>
      </c>
      <c r="N100" s="304">
        <f t="shared" si="20"/>
        <v>7.2567252854242342E-2</v>
      </c>
      <c r="O100" s="304">
        <f t="shared" si="20"/>
        <v>6.9084930018197793E-2</v>
      </c>
      <c r="P100" s="304">
        <f t="shared" si="20"/>
        <v>7.1231250268999721E-2</v>
      </c>
      <c r="Q100" s="304">
        <f t="shared" si="20"/>
        <v>7.2390354696390616E-2</v>
      </c>
      <c r="R100" s="304">
        <f t="shared" si="20"/>
        <v>7.0430444099281966E-2</v>
      </c>
      <c r="S100" s="304">
        <f t="shared" si="20"/>
        <v>7.2757881030383997E-2</v>
      </c>
      <c r="T100" s="304">
        <f t="shared" si="20"/>
        <v>7.2273908240635218E-2</v>
      </c>
      <c r="U100" s="304">
        <f t="shared" si="20"/>
        <v>6.8852985614043974E-2</v>
      </c>
      <c r="V100" s="304">
        <f t="shared" si="20"/>
        <v>6.912684355532174E-2</v>
      </c>
      <c r="W100" s="304">
        <f t="shared" si="20"/>
        <v>7.1489149370777716E-2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5.1410452275792294E-2</v>
      </c>
      <c r="C101" s="304">
        <f t="shared" si="21"/>
        <v>5.1443347760229165E-2</v>
      </c>
      <c r="D101" s="304">
        <f t="shared" si="21"/>
        <v>5.1163331569116358E-2</v>
      </c>
      <c r="E101" s="304">
        <f t="shared" si="21"/>
        <v>5.2451630963666888E-2</v>
      </c>
      <c r="F101" s="304">
        <f t="shared" si="21"/>
        <v>5.1614942730280215E-2</v>
      </c>
      <c r="G101" s="304">
        <f t="shared" si="21"/>
        <v>5.1242413504814108E-2</v>
      </c>
      <c r="H101" s="304">
        <f t="shared" si="21"/>
        <v>5.1185638615007051E-2</v>
      </c>
      <c r="I101" s="304">
        <f t="shared" si="21"/>
        <v>5.1313327692822187E-2</v>
      </c>
      <c r="J101" s="304">
        <f t="shared" si="21"/>
        <v>5.1992832984259552E-2</v>
      </c>
      <c r="K101" s="304">
        <f t="shared" si="21"/>
        <v>5.1497947110908299E-2</v>
      </c>
      <c r="L101" s="304">
        <f t="shared" si="21"/>
        <v>5.1939750957318689E-2</v>
      </c>
      <c r="M101" s="304">
        <f t="shared" si="21"/>
        <v>5.2123878793828071E-2</v>
      </c>
      <c r="N101" s="304">
        <f t="shared" si="21"/>
        <v>5.4404082879897446E-2</v>
      </c>
      <c r="O101" s="304">
        <f t="shared" si="21"/>
        <v>5.3103626798664059E-2</v>
      </c>
      <c r="P101" s="304">
        <f t="shared" si="21"/>
        <v>5.3949815316876877E-2</v>
      </c>
      <c r="Q101" s="304">
        <f t="shared" si="21"/>
        <v>5.3765174085066536E-2</v>
      </c>
      <c r="R101" s="304">
        <f t="shared" si="21"/>
        <v>5.3553226029392421E-2</v>
      </c>
      <c r="S101" s="304">
        <f t="shared" si="21"/>
        <v>5.4588945444170103E-2</v>
      </c>
      <c r="T101" s="304">
        <f t="shared" si="21"/>
        <v>5.3817041297192149E-2</v>
      </c>
      <c r="U101" s="304">
        <f t="shared" si="21"/>
        <v>5.3351319613956304E-2</v>
      </c>
      <c r="V101" s="304">
        <f t="shared" si="21"/>
        <v>5.2836035224543339E-2</v>
      </c>
      <c r="W101" s="304">
        <f t="shared" si="21"/>
        <v>5.3928173123294183E-2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3.0473983603253423E-2</v>
      </c>
      <c r="C105" s="303">
        <f t="shared" si="25"/>
        <v>3.0839844187324029E-2</v>
      </c>
      <c r="D105" s="303">
        <f t="shared" si="25"/>
        <v>3.1275086677270712E-2</v>
      </c>
      <c r="E105" s="303">
        <f t="shared" si="25"/>
        <v>3.3867568921383234E-2</v>
      </c>
      <c r="F105" s="303">
        <f t="shared" si="25"/>
        <v>3.2781821222426843E-2</v>
      </c>
      <c r="G105" s="303">
        <f t="shared" si="25"/>
        <v>3.3761945245467703E-2</v>
      </c>
      <c r="H105" s="303">
        <f t="shared" si="25"/>
        <v>3.5082841823041243E-2</v>
      </c>
      <c r="I105" s="303">
        <f t="shared" si="25"/>
        <v>3.5440701486427979E-2</v>
      </c>
      <c r="J105" s="303">
        <f t="shared" si="25"/>
        <v>3.569028444086278E-2</v>
      </c>
      <c r="K105" s="303">
        <f t="shared" si="25"/>
        <v>3.5258164956407122E-2</v>
      </c>
      <c r="L105" s="303">
        <f t="shared" si="25"/>
        <v>3.4404277940929505E-2</v>
      </c>
      <c r="M105" s="303">
        <f t="shared" si="25"/>
        <v>3.6606419610622012E-2</v>
      </c>
      <c r="N105" s="303">
        <f t="shared" si="25"/>
        <v>3.6641554257150766E-2</v>
      </c>
      <c r="O105" s="303">
        <f t="shared" si="25"/>
        <v>3.4904687274487992E-2</v>
      </c>
      <c r="P105" s="303">
        <f t="shared" si="25"/>
        <v>3.5563203749529981E-2</v>
      </c>
      <c r="Q105" s="303">
        <f t="shared" si="25"/>
        <v>3.5910642667990954E-2</v>
      </c>
      <c r="R105" s="303">
        <f t="shared" si="25"/>
        <v>3.5341179730358774E-2</v>
      </c>
      <c r="S105" s="303">
        <f t="shared" si="25"/>
        <v>3.8650514537546983E-2</v>
      </c>
      <c r="T105" s="303">
        <f t="shared" si="25"/>
        <v>3.8507761553932568E-2</v>
      </c>
      <c r="U105" s="303">
        <f t="shared" si="25"/>
        <v>3.4861280599291958E-2</v>
      </c>
      <c r="V105" s="303">
        <f t="shared" si="25"/>
        <v>3.5341754333151031E-2</v>
      </c>
      <c r="W105" s="303">
        <f t="shared" si="25"/>
        <v>3.6614218139710129E-2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2.0790020293685898E-2</v>
      </c>
      <c r="C106" s="304">
        <f t="shared" si="26"/>
        <v>2.1149684498416598E-2</v>
      </c>
      <c r="D106" s="304">
        <f t="shared" si="26"/>
        <v>2.1637672420484255E-2</v>
      </c>
      <c r="E106" s="304">
        <f t="shared" si="26"/>
        <v>2.3987483310498613E-2</v>
      </c>
      <c r="F106" s="304">
        <f t="shared" si="26"/>
        <v>2.3059338935282652E-2</v>
      </c>
      <c r="G106" s="304">
        <f t="shared" si="26"/>
        <v>2.41096346683836E-2</v>
      </c>
      <c r="H106" s="304">
        <f t="shared" si="26"/>
        <v>2.5441225685034374E-2</v>
      </c>
      <c r="I106" s="304">
        <f t="shared" si="26"/>
        <v>2.5775033112156759E-2</v>
      </c>
      <c r="J106" s="304">
        <f t="shared" si="26"/>
        <v>2.5896620610032728E-2</v>
      </c>
      <c r="K106" s="304">
        <f t="shared" si="26"/>
        <v>2.5557720625266501E-2</v>
      </c>
      <c r="L106" s="304">
        <f t="shared" si="26"/>
        <v>2.462061294065895E-2</v>
      </c>
      <c r="M106" s="304">
        <f t="shared" si="26"/>
        <v>2.6788071250565752E-2</v>
      </c>
      <c r="N106" s="304">
        <f t="shared" si="26"/>
        <v>2.639369377007867E-2</v>
      </c>
      <c r="O106" s="304">
        <f t="shared" si="26"/>
        <v>2.490178804371471E-2</v>
      </c>
      <c r="P106" s="304">
        <f t="shared" si="26"/>
        <v>2.5400911667680597E-2</v>
      </c>
      <c r="Q106" s="304">
        <f t="shared" si="26"/>
        <v>2.5783130651967343E-2</v>
      </c>
      <c r="R106" s="304">
        <f t="shared" si="26"/>
        <v>2.5253591447813941E-2</v>
      </c>
      <c r="S106" s="304">
        <f t="shared" si="26"/>
        <v>2.8367832293215777E-2</v>
      </c>
      <c r="T106" s="304">
        <f t="shared" si="26"/>
        <v>2.837047953673294E-2</v>
      </c>
      <c r="U106" s="304">
        <f t="shared" si="26"/>
        <v>2.4811724550125674E-2</v>
      </c>
      <c r="V106" s="304">
        <f t="shared" si="26"/>
        <v>2.538926016343096E-2</v>
      </c>
      <c r="W106" s="304">
        <f t="shared" si="26"/>
        <v>2.6456002703743361E-2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9.683963309567523E-3</v>
      </c>
      <c r="C107" s="304">
        <f t="shared" si="27"/>
        <v>9.6901596889074279E-3</v>
      </c>
      <c r="D107" s="304">
        <f t="shared" si="27"/>
        <v>9.6374142567864571E-3</v>
      </c>
      <c r="E107" s="304">
        <f t="shared" si="27"/>
        <v>9.8800856108846209E-3</v>
      </c>
      <c r="F107" s="304">
        <f t="shared" si="27"/>
        <v>9.7224822871441931E-3</v>
      </c>
      <c r="G107" s="304">
        <f t="shared" si="27"/>
        <v>9.6523105770841E-3</v>
      </c>
      <c r="H107" s="304">
        <f t="shared" si="27"/>
        <v>9.6416161380068668E-3</v>
      </c>
      <c r="I107" s="304">
        <f t="shared" si="27"/>
        <v>9.6656683742712187E-3</v>
      </c>
      <c r="J107" s="304">
        <f t="shared" si="27"/>
        <v>9.7936638308300482E-3</v>
      </c>
      <c r="K107" s="304">
        <f t="shared" si="27"/>
        <v>9.7004443311406226E-3</v>
      </c>
      <c r="L107" s="304">
        <f t="shared" si="27"/>
        <v>9.7836650002705583E-3</v>
      </c>
      <c r="M107" s="304">
        <f t="shared" si="27"/>
        <v>9.8183483600562636E-3</v>
      </c>
      <c r="N107" s="304">
        <f t="shared" si="27"/>
        <v>1.0247860487072094E-2</v>
      </c>
      <c r="O107" s="304">
        <f t="shared" si="27"/>
        <v>1.0002899230773285E-2</v>
      </c>
      <c r="P107" s="304">
        <f t="shared" si="27"/>
        <v>1.0162292081849386E-2</v>
      </c>
      <c r="Q107" s="304">
        <f t="shared" si="27"/>
        <v>1.0127512016023615E-2</v>
      </c>
      <c r="R107" s="304">
        <f t="shared" si="27"/>
        <v>1.0087588282544831E-2</v>
      </c>
      <c r="S107" s="304">
        <f t="shared" si="27"/>
        <v>1.0282682244331208E-2</v>
      </c>
      <c r="T107" s="304">
        <f t="shared" si="27"/>
        <v>1.0137282017199632E-2</v>
      </c>
      <c r="U107" s="304">
        <f t="shared" si="27"/>
        <v>1.0049556049166285E-2</v>
      </c>
      <c r="V107" s="304">
        <f t="shared" si="27"/>
        <v>9.9524941697200723E-3</v>
      </c>
      <c r="W107" s="304">
        <f t="shared" si="27"/>
        <v>1.0158215435966768E-2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1.9842595883037606</v>
      </c>
      <c r="C113" s="322">
        <f>IF(C$5=0,0,C$5/FBT_fec!C$5)</f>
        <v>1.9382895221477283</v>
      </c>
      <c r="D113" s="322">
        <f>IF(D$5=0,0,D$5/FBT_fec!D$5)</f>
        <v>1.8792812930806728</v>
      </c>
      <c r="E113" s="322">
        <f>IF(E$5=0,0,E$5/FBT_fec!E$5)</f>
        <v>1.5660317958060692</v>
      </c>
      <c r="F113" s="322">
        <f>IF(F$5=0,0,F$5/FBT_fec!F$5)</f>
        <v>1.6766518071099357</v>
      </c>
      <c r="G113" s="322">
        <f>IF(G$5=0,0,G$5/FBT_fec!G$5)</f>
        <v>1.6204951181612441</v>
      </c>
      <c r="H113" s="322">
        <f>IF(H$5=0,0,H$5/FBT_fec!H$5)</f>
        <v>1.5130508694429525</v>
      </c>
      <c r="I113" s="322">
        <f>IF(I$5=0,0,I$5/FBT_fec!I$5)</f>
        <v>1.4754577582385164</v>
      </c>
      <c r="J113" s="322">
        <f>IF(J$5=0,0,J$5/FBT_fec!J$5)</f>
        <v>1.4246646517298707</v>
      </c>
      <c r="K113" s="322">
        <f>IF(K$5=0,0,K$5/FBT_fec!K$5)</f>
        <v>1.5000549733006132</v>
      </c>
      <c r="L113" s="322">
        <f>IF(L$5=0,0,L$5/FBT_fec!L$5)</f>
        <v>1.5487464343452984</v>
      </c>
      <c r="M113" s="322">
        <f>IF(M$5=0,0,M$5/FBT_fec!M$5)</f>
        <v>1.382421979010092</v>
      </c>
      <c r="N113" s="322">
        <f>IF(N$5=0,0,N$5/FBT_fec!N$5)</f>
        <v>1.2581558130454482</v>
      </c>
      <c r="O113" s="322">
        <f>IF(O$5=0,0,O$5/FBT_fec!O$5)</f>
        <v>1.4620287846971898</v>
      </c>
      <c r="P113" s="322">
        <f>IF(P$5=0,0,P$5/FBT_fec!P$5)</f>
        <v>1.3514238018965563</v>
      </c>
      <c r="Q113" s="322">
        <f>IF(Q$5=0,0,Q$5/FBT_fec!Q$5)</f>
        <v>1.3344958946494418</v>
      </c>
      <c r="R113" s="322">
        <f>IF(R$5=0,0,R$5/FBT_fec!R$5)</f>
        <v>1.3959482668550511</v>
      </c>
      <c r="S113" s="322">
        <f>IF(S$5=0,0,S$5/FBT_fec!S$5)</f>
        <v>1.1493922445128599</v>
      </c>
      <c r="T113" s="322">
        <f>IF(T$5=0,0,T$5/FBT_fec!T$5)</f>
        <v>1.1969124073556441</v>
      </c>
      <c r="U113" s="322">
        <f>IF(U$5=0,0,U$5/FBT_fec!U$5)</f>
        <v>1.4503065002469799</v>
      </c>
      <c r="V113" s="322">
        <f>IF(V$5=0,0,V$5/FBT_fec!V$5)</f>
        <v>1.4050817128011799</v>
      </c>
      <c r="W113" s="322">
        <f>IF(W$5=0,0,W$5/FBT_fec!W$5)</f>
        <v>1.2545404951761143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1.7278534489829094</v>
      </c>
      <c r="C118" s="334">
        <f>IF(C$10=0,0,C$10/FBT_fec!C$10)</f>
        <v>1.6311465168019181</v>
      </c>
      <c r="D118" s="334">
        <f>IF(D$10=0,0,D$10/FBT_fec!D$10)</f>
        <v>1.5169499567227427</v>
      </c>
      <c r="E118" s="334">
        <f>IF(E$10=0,0,E$10/FBT_fec!E$10)</f>
        <v>1.2682512465399582</v>
      </c>
      <c r="F118" s="334">
        <f>IF(F$10=0,0,F$10/FBT_fec!F$10)</f>
        <v>1.2510712474517987</v>
      </c>
      <c r="G118" s="334">
        <f>IF(G$10=0,0,G$10/FBT_fec!G$10)</f>
        <v>1.3576881282730962</v>
      </c>
      <c r="H118" s="334">
        <f>IF(H$10=0,0,H$10/FBT_fec!H$10)</f>
        <v>1.2487968186201421</v>
      </c>
      <c r="I118" s="334">
        <f>IF(I$10=0,0,I$10/FBT_fec!I$10)</f>
        <v>1.2580134568174779</v>
      </c>
      <c r="J118" s="334">
        <f>IF(J$10=0,0,J$10/FBT_fec!J$10)</f>
        <v>1.0752747852639857</v>
      </c>
      <c r="K118" s="334">
        <f>IF(K$10=0,0,K$10/FBT_fec!K$10)</f>
        <v>1.3101736844985052</v>
      </c>
      <c r="L118" s="334">
        <f>IF(L$10=0,0,L$10/FBT_fec!L$10)</f>
        <v>1.2491892032639644</v>
      </c>
      <c r="M118" s="334">
        <f>IF(M$10=0,0,M$10/FBT_fec!M$10)</f>
        <v>1.0068342437739646</v>
      </c>
      <c r="N118" s="334">
        <f>IF(N$10=0,0,N$10/FBT_fec!N$10)</f>
        <v>0.58393864254297667</v>
      </c>
      <c r="O118" s="334">
        <f>IF(O$10=0,0,O$10/FBT_fec!O$10)</f>
        <v>1.043727932796181</v>
      </c>
      <c r="P118" s="334">
        <f>IF(P$10=0,0,P$10/FBT_fec!P$10)</f>
        <v>0.77151992034121497</v>
      </c>
      <c r="Q118" s="334">
        <f>IF(Q$10=0,0,Q$10/FBT_fec!Q$10)</f>
        <v>0.74978087352597311</v>
      </c>
      <c r="R118" s="334">
        <f>IF(R$10=0,0,R$10/FBT_fec!R$10)</f>
        <v>0.87147189222293842</v>
      </c>
      <c r="S118" s="334">
        <f>IF(S$10=0,0,S$10/FBT_fec!S$10)</f>
        <v>0.60391506397787809</v>
      </c>
      <c r="T118" s="334">
        <f>IF(T$10=0,0,T$10/FBT_fec!T$10)</f>
        <v>0.77383923042588842</v>
      </c>
      <c r="U118" s="334">
        <f>IF(U$10=0,0,U$10/FBT_fec!U$10)</f>
        <v>0.9679909604082233</v>
      </c>
      <c r="V118" s="334">
        <f>IF(V$10=0,0,V$10/FBT_fec!V$10)</f>
        <v>1.0382661493596472</v>
      </c>
      <c r="W118" s="334">
        <f>IF(W$10=0,0,W$10/FBT_fec!W$10)</f>
        <v>0.74023167922535948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2.2126955984879846</v>
      </c>
      <c r="C119" s="350">
        <f>IF(C$16=0,0,C$16/FBT_fec!C$16)</f>
        <v>2.1519164874386338</v>
      </c>
      <c r="D119" s="350">
        <f>IF(D$16=0,0,D$16/FBT_fec!D$16)</f>
        <v>2.134177530551395</v>
      </c>
      <c r="E119" s="350">
        <f>IF(E$16=0,0,E$16/FBT_fec!E$16)</f>
        <v>1.4174592547428293</v>
      </c>
      <c r="F119" s="350">
        <f>IF(F$16=0,0,F$16/FBT_fec!F$16)</f>
        <v>1.7466312600155636</v>
      </c>
      <c r="G119" s="350">
        <f>IF(G$16=0,0,G$16/FBT_fec!G$16)</f>
        <v>1.7242776225174032</v>
      </c>
      <c r="H119" s="350">
        <f>IF(H$16=0,0,H$16/FBT_fec!H$16)</f>
        <v>1.5720131758950837</v>
      </c>
      <c r="I119" s="350">
        <f>IF(I$16=0,0,I$16/FBT_fec!I$16)</f>
        <v>1.4807306075721312</v>
      </c>
      <c r="J119" s="350">
        <f>IF(J$16=0,0,J$16/FBT_fec!J$16)</f>
        <v>1.2942787512709275</v>
      </c>
      <c r="K119" s="350">
        <f>IF(K$16=0,0,K$16/FBT_fec!K$16)</f>
        <v>1.4939216749063129</v>
      </c>
      <c r="L119" s="350">
        <f>IF(L$16=0,0,L$16/FBT_fec!L$16)</f>
        <v>1.4952564182748695</v>
      </c>
      <c r="M119" s="350">
        <f>IF(M$16=0,0,M$16/FBT_fec!M$16)</f>
        <v>1.2370845121405325</v>
      </c>
      <c r="N119" s="350">
        <f>IF(N$16=0,0,N$16/FBT_fec!N$16)</f>
        <v>0.74734023655189752</v>
      </c>
      <c r="O119" s="350">
        <f>IF(O$16=0,0,O$16/FBT_fec!O$16)</f>
        <v>1.1828826174176608</v>
      </c>
      <c r="P119" s="350">
        <f>IF(P$16=0,0,P$16/FBT_fec!P$16)</f>
        <v>0.90582311593619946</v>
      </c>
      <c r="Q119" s="350">
        <f>IF(Q$16=0,0,Q$16/FBT_fec!Q$16)</f>
        <v>0.91253346286687376</v>
      </c>
      <c r="R119" s="350">
        <f>IF(R$16=0,0,R$16/FBT_fec!R$16)</f>
        <v>1.0253733068039477</v>
      </c>
      <c r="S119" s="350">
        <f>IF(S$16=0,0,S$16/FBT_fec!S$16)</f>
        <v>0.61242560259173218</v>
      </c>
      <c r="T119" s="350">
        <f>IF(T$16=0,0,T$16/FBT_fec!T$16)</f>
        <v>0.75568941244060883</v>
      </c>
      <c r="U119" s="350">
        <f>IF(U$16=0,0,U$16/FBT_fec!U$16)</f>
        <v>1.1400804842685632</v>
      </c>
      <c r="V119" s="350">
        <f>IF(V$16=0,0,V$16/FBT_fec!V$16)</f>
        <v>1.1840168822152328</v>
      </c>
      <c r="W119" s="350">
        <f>IF(W$16=0,0,W$16/FBT_fec!W$16)</f>
        <v>0.82264772035477751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2.2126955984879864</v>
      </c>
      <c r="C120" s="350">
        <f>IF(C$25=0,0,C$25/FBT_fec!C$25)</f>
        <v>2.151916487438633</v>
      </c>
      <c r="D120" s="350">
        <f>IF(D$25=0,0,D$25/FBT_fec!D$25)</f>
        <v>2.1341775305513955</v>
      </c>
      <c r="E120" s="350">
        <f>IF(E$25=0,0,E$25/FBT_fec!E$25)</f>
        <v>1.4174592547428293</v>
      </c>
      <c r="F120" s="350">
        <f>IF(F$25=0,0,F$25/FBT_fec!F$25)</f>
        <v>1.7466312600155633</v>
      </c>
      <c r="G120" s="350">
        <f>IF(G$25=0,0,G$25/FBT_fec!G$25)</f>
        <v>1.7242776225174032</v>
      </c>
      <c r="H120" s="350">
        <f>IF(H$25=0,0,H$25/FBT_fec!H$25)</f>
        <v>1.5720131758950842</v>
      </c>
      <c r="I120" s="350">
        <f>IF(I$25=0,0,I$25/FBT_fec!I$25)</f>
        <v>1.4807306075721309</v>
      </c>
      <c r="J120" s="350">
        <f>IF(J$25=0,0,J$25/FBT_fec!J$25)</f>
        <v>1.2942787512709277</v>
      </c>
      <c r="K120" s="350">
        <f>IF(K$25=0,0,K$25/FBT_fec!K$25)</f>
        <v>1.4939216749063127</v>
      </c>
      <c r="L120" s="350">
        <f>IF(L$25=0,0,L$25/FBT_fec!L$25)</f>
        <v>1.4952564182748693</v>
      </c>
      <c r="M120" s="350">
        <f>IF(M$25=0,0,M$25/FBT_fec!M$25)</f>
        <v>1.2370845121405325</v>
      </c>
      <c r="N120" s="350">
        <f>IF(N$25=0,0,N$25/FBT_fec!N$25)</f>
        <v>0.74734023655189774</v>
      </c>
      <c r="O120" s="350">
        <f>IF(O$25=0,0,O$25/FBT_fec!O$25)</f>
        <v>1.182882617417661</v>
      </c>
      <c r="P120" s="350">
        <f>IF(P$25=0,0,P$25/FBT_fec!P$25)</f>
        <v>0.90582311593619902</v>
      </c>
      <c r="Q120" s="350">
        <f>IF(Q$25=0,0,Q$25/FBT_fec!Q$25)</f>
        <v>0.91253346286687353</v>
      </c>
      <c r="R120" s="350">
        <f>IF(R$25=0,0,R$25/FBT_fec!R$25)</f>
        <v>1.0253733068039479</v>
      </c>
      <c r="S120" s="350">
        <f>IF(S$25=0,0,S$25/FBT_fec!S$25)</f>
        <v>0.61242560259173229</v>
      </c>
      <c r="T120" s="350">
        <f>IF(T$25=0,0,T$25/FBT_fec!T$25)</f>
        <v>0.75568941244060928</v>
      </c>
      <c r="U120" s="350">
        <f>IF(U$25=0,0,U$25/FBT_fec!U$25)</f>
        <v>1.1400804842685632</v>
      </c>
      <c r="V120" s="350">
        <f>IF(V$25=0,0,V$25/FBT_fec!V$25)</f>
        <v>1.1840168822152326</v>
      </c>
      <c r="W120" s="350">
        <f>IF(W$25=0,0,W$25/FBT_fec!W$25)</f>
        <v>0.82264772035477762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2.6814560971132071</v>
      </c>
      <c r="C121" s="350">
        <f>IF(C$34=0,0,C$34/FBT_fec!C$34)</f>
        <v>2.6380042160671646</v>
      </c>
      <c r="D121" s="350">
        <f>IF(D$34=0,0,D$34/FBT_fec!D$34)</f>
        <v>2.5429196292027658</v>
      </c>
      <c r="E121" s="350">
        <f>IF(E$34=0,0,E$34/FBT_fec!E$34)</f>
        <v>2.3937328497929284</v>
      </c>
      <c r="F121" s="350">
        <f>IF(F$34=0,0,F$34/FBT_fec!F$34)</f>
        <v>2.4075464314211068</v>
      </c>
      <c r="G121" s="350">
        <f>IF(G$34=0,0,G$34/FBT_fec!G$34)</f>
        <v>2.295700568243022</v>
      </c>
      <c r="H121" s="350">
        <f>IF(H$34=0,0,H$34/FBT_fec!H$34)</f>
        <v>2.1714906923424393</v>
      </c>
      <c r="I121" s="350">
        <f>IF(I$34=0,0,I$34/FBT_fec!I$34)</f>
        <v>2.1506331485548102</v>
      </c>
      <c r="J121" s="350">
        <f>IF(J$34=0,0,J$34/FBT_fec!J$34)</f>
        <v>2.1735377635324453</v>
      </c>
      <c r="K121" s="350">
        <f>IF(K$34=0,0,K$34/FBT_fec!K$34)</f>
        <v>2.1910907696023978</v>
      </c>
      <c r="L121" s="350">
        <f>IF(L$34=0,0,L$34/FBT_fec!L$34)</f>
        <v>2.2994515706552492</v>
      </c>
      <c r="M121" s="350">
        <f>IF(M$34=0,0,M$34/FBT_fec!M$34)</f>
        <v>2.1214353512181989</v>
      </c>
      <c r="N121" s="350">
        <f>IF(N$34=0,0,N$34/FBT_fec!N$34)</f>
        <v>2.2648644176026327</v>
      </c>
      <c r="O121" s="350">
        <f>IF(O$34=0,0,O$34/FBT_fec!O$34)</f>
        <v>2.3444822278914623</v>
      </c>
      <c r="P121" s="350">
        <f>IF(P$34=0,0,P$34/FBT_fec!P$34)</f>
        <v>2.3309431017571902</v>
      </c>
      <c r="Q121" s="350">
        <f>IF(Q$34=0,0,Q$34/FBT_fec!Q$34)</f>
        <v>2.2830731446960715</v>
      </c>
      <c r="R121" s="350">
        <f>IF(R$34=0,0,R$34/FBT_fec!R$34)</f>
        <v>2.326766598626969</v>
      </c>
      <c r="S121" s="350">
        <f>IF(S$34=0,0,S$34/FBT_fec!S$34)</f>
        <v>2.1123107302336526</v>
      </c>
      <c r="T121" s="350">
        <f>IF(T$34=0,0,T$34/FBT_fec!T$34)</f>
        <v>2.0939325897300978</v>
      </c>
      <c r="U121" s="350">
        <f>IF(U$34=0,0,U$34/FBT_fec!U$34)</f>
        <v>2.3398359800343287</v>
      </c>
      <c r="V121" s="350">
        <f>IF(V$34=0,0,V$34/FBT_fec!V$34)</f>
        <v>2.2095681188711063</v>
      </c>
      <c r="W121" s="350">
        <f>IF(W$34=0,0,W$34/FBT_fec!W$34)</f>
        <v>2.1744491253284104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2.3711908093125835</v>
      </c>
      <c r="C122" s="350">
        <f>IF(C$45=0,0,C$45/FBT_fec!C$45)</f>
        <v>2.3364590952299955</v>
      </c>
      <c r="D122" s="350">
        <f>IF(D$45=0,0,D$45/FBT_fec!D$45)</f>
        <v>2.3053340402058029</v>
      </c>
      <c r="E122" s="350">
        <f>IF(E$45=0,0,E$45/FBT_fec!E$45)</f>
        <v>2.0581002090615237</v>
      </c>
      <c r="F122" s="350">
        <f>IF(F$45=0,0,F$45/FBT_fec!F$45)</f>
        <v>2.1734825147602854</v>
      </c>
      <c r="G122" s="350">
        <f>IF(G$45=0,0,G$45/FBT_fec!G$45)</f>
        <v>2.0999992818944846</v>
      </c>
      <c r="H122" s="350">
        <f>IF(H$45=0,0,H$45/FBT_fec!H$45)</f>
        <v>2.0108885580619225</v>
      </c>
      <c r="I122" s="350">
        <f>IF(I$45=0,0,I$45/FBT_fec!I$45)</f>
        <v>1.9836775619078115</v>
      </c>
      <c r="J122" s="350">
        <f>IF(J$45=0,0,J$45/FBT_fec!J$45)</f>
        <v>1.9596458831018262</v>
      </c>
      <c r="K122" s="350">
        <f>IF(K$45=0,0,K$45/FBT_fec!K$45)</f>
        <v>1.9812358848022578</v>
      </c>
      <c r="L122" s="350">
        <f>IF(L$45=0,0,L$45/FBT_fec!L$45)</f>
        <v>2.0335571596462585</v>
      </c>
      <c r="M122" s="350">
        <f>IF(M$45=0,0,M$45/FBT_fec!M$45)</f>
        <v>1.8906968778144588</v>
      </c>
      <c r="N122" s="350">
        <f>IF(N$45=0,0,N$45/FBT_fec!N$45)</f>
        <v>1.8374195463321725</v>
      </c>
      <c r="O122" s="350">
        <f>IF(O$45=0,0,O$45/FBT_fec!O$45)</f>
        <v>1.9648964414867345</v>
      </c>
      <c r="P122" s="350">
        <f>IF(P$45=0,0,P$45/FBT_fec!P$45)</f>
        <v>1.913076312656111</v>
      </c>
      <c r="Q122" s="350">
        <f>IF(Q$45=0,0,Q$45/FBT_fec!Q$45)</f>
        <v>1.9012581507099464</v>
      </c>
      <c r="R122" s="350">
        <f>IF(R$45=0,0,R$45/FBT_fec!R$45)</f>
        <v>1.9320445033353659</v>
      </c>
      <c r="S122" s="350">
        <f>IF(S$45=0,0,S$45/FBT_fec!S$45)</f>
        <v>1.7014853914970796</v>
      </c>
      <c r="T122" s="350">
        <f>IF(T$45=0,0,T$45/FBT_fec!T$45)</f>
        <v>1.7213387117184624</v>
      </c>
      <c r="U122" s="350">
        <f>IF(U$45=0,0,U$45/FBT_fec!U$45)</f>
        <v>1.953630718199507</v>
      </c>
      <c r="V122" s="350">
        <f>IF(V$45=0,0,V$45/FBT_fec!V$45)</f>
        <v>1.8736091081635231</v>
      </c>
      <c r="W122" s="350">
        <f>IF(W$45=0,0,W$45/FBT_fec!W$45)</f>
        <v>1.7843973708873089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0.76172800814295305</v>
      </c>
      <c r="C123" s="350">
        <f>IF(C$66=0,0,C$66/FBT_fec!C$66)</f>
        <v>0.74476885680321858</v>
      </c>
      <c r="D123" s="350">
        <f>IF(D$66=0,0,D$66/FBT_fec!D$66)</f>
        <v>0.73195675771440649</v>
      </c>
      <c r="E123" s="350">
        <f>IF(E$66=0,0,E$66/FBT_fec!E$66)</f>
        <v>0.58148955845036621</v>
      </c>
      <c r="F123" s="350">
        <f>IF(F$66=0,0,F$66/FBT_fec!F$66)</f>
        <v>0.63688750321114262</v>
      </c>
      <c r="G123" s="350">
        <f>IF(G$66=0,0,G$66/FBT_fec!G$66)</f>
        <v>0.63824755495417407</v>
      </c>
      <c r="H123" s="350">
        <f>IF(H$66=0,0,H$66/FBT_fec!H$66)</f>
        <v>0.60806725838438025</v>
      </c>
      <c r="I123" s="350">
        <f>IF(I$66=0,0,I$66/FBT_fec!I$66)</f>
        <v>0.58982385019678363</v>
      </c>
      <c r="J123" s="350">
        <f>IF(J$66=0,0,J$66/FBT_fec!J$66)</f>
        <v>0.5539250047493729</v>
      </c>
      <c r="K123" s="350">
        <f>IF(K$66=0,0,K$66/FBT_fec!K$66)</f>
        <v>0.59741379600534983</v>
      </c>
      <c r="L123" s="350">
        <f>IF(L$66=0,0,L$66/FBT_fec!L$66)</f>
        <v>0.59675290736980102</v>
      </c>
      <c r="M123" s="350">
        <f>IF(M$66=0,0,M$66/FBT_fec!M$66)</f>
        <v>0.5490081747260166</v>
      </c>
      <c r="N123" s="350">
        <f>IF(N$66=0,0,N$66/FBT_fec!N$66)</f>
        <v>0.45353934257497358</v>
      </c>
      <c r="O123" s="350">
        <f>IF(O$66=0,0,O$66/FBT_fec!O$66)</f>
        <v>0.53984789432284974</v>
      </c>
      <c r="P123" s="350">
        <f>IF(P$66=0,0,P$66/FBT_fec!P$66)</f>
        <v>0.48467730459550018</v>
      </c>
      <c r="Q123" s="350">
        <f>IF(Q$66=0,0,Q$66/FBT_fec!Q$66)</f>
        <v>0.48534257736986836</v>
      </c>
      <c r="R123" s="350">
        <f>IF(R$66=0,0,R$66/FBT_fec!R$66)</f>
        <v>0.50836141675001101</v>
      </c>
      <c r="S123" s="350">
        <f>IF(S$66=0,0,S$66/FBT_fec!S$66)</f>
        <v>0.43205971555902456</v>
      </c>
      <c r="T123" s="350">
        <f>IF(T$66=0,0,T$66/FBT_fec!T$66)</f>
        <v>0.45846135308196889</v>
      </c>
      <c r="U123" s="350">
        <f>IF(U$66=0,0,U$66/FBT_fec!U$66)</f>
        <v>0.53448571045644344</v>
      </c>
      <c r="V123" s="350">
        <f>IF(V$66=0,0,V$66/FBT_fec!V$66)</f>
        <v>0.53257893361673003</v>
      </c>
      <c r="W123" s="350">
        <f>IF(W$66=0,0,W$66/FBT_fec!W$66)</f>
        <v>0.46112620318129899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EE: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49.654194006029442</v>
      </c>
      <c r="C3" s="205">
        <v>51.886879243408337</v>
      </c>
      <c r="D3" s="205">
        <v>58.411829711098243</v>
      </c>
      <c r="E3" s="205">
        <v>60.976636852123242</v>
      </c>
      <c r="F3" s="205">
        <v>76.287861681881225</v>
      </c>
      <c r="G3" s="205">
        <v>74.616637987482676</v>
      </c>
      <c r="H3" s="205">
        <v>74.998247704492897</v>
      </c>
      <c r="I3" s="205">
        <v>90.008329500105688</v>
      </c>
      <c r="J3" s="205">
        <v>107.47389416871989</v>
      </c>
      <c r="K3" s="205">
        <v>72.142264545684085</v>
      </c>
      <c r="L3" s="205">
        <v>122.0279429744905</v>
      </c>
      <c r="M3" s="205">
        <v>122.3461676862181</v>
      </c>
      <c r="N3" s="205">
        <v>117.1364720869725</v>
      </c>
      <c r="O3" s="205">
        <v>115.49467464179089</v>
      </c>
      <c r="P3" s="205">
        <v>112.71687935268309</v>
      </c>
      <c r="Q3" s="205">
        <v>122.2</v>
      </c>
      <c r="R3" s="205">
        <v>121.2877121307354</v>
      </c>
      <c r="S3" s="205">
        <v>110.6074859602611</v>
      </c>
      <c r="T3" s="205">
        <v>121.49456447825339</v>
      </c>
      <c r="U3" s="205">
        <v>112.54061305018161</v>
      </c>
      <c r="V3" s="205">
        <v>116.189475527537</v>
      </c>
      <c r="W3" s="205">
        <v>113.55326404009691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163.24328258959389</v>
      </c>
      <c r="C5" s="205">
        <v>114.0873013153516</v>
      </c>
      <c r="D5" s="205">
        <v>155.64410208932989</v>
      </c>
      <c r="E5" s="205">
        <v>184.79599834269339</v>
      </c>
      <c r="F5" s="205">
        <v>247.20666721660999</v>
      </c>
      <c r="G5" s="205">
        <v>235.60258270836101</v>
      </c>
      <c r="H5" s="205">
        <v>277.84355415440939</v>
      </c>
      <c r="I5" s="205">
        <v>273.24241182097722</v>
      </c>
      <c r="J5" s="205">
        <v>197.73130479073961</v>
      </c>
      <c r="K5" s="205">
        <v>176.68834119045869</v>
      </c>
      <c r="L5" s="205">
        <v>211.07914570860049</v>
      </c>
      <c r="M5" s="205">
        <v>221.2982402765314</v>
      </c>
      <c r="N5" s="205">
        <v>323.54170435670778</v>
      </c>
      <c r="O5" s="205">
        <v>370.12510311961552</v>
      </c>
      <c r="P5" s="205">
        <v>363.10380488329309</v>
      </c>
      <c r="Q5" s="205">
        <v>390.86807784335531</v>
      </c>
      <c r="R5" s="205">
        <v>396.85074817299511</v>
      </c>
      <c r="S5" s="205">
        <v>416.77608060853629</v>
      </c>
      <c r="T5" s="205">
        <v>441.28533575726527</v>
      </c>
      <c r="U5" s="205">
        <v>317.52763000755778</v>
      </c>
      <c r="V5" s="205">
        <v>272.59886341257982</v>
      </c>
      <c r="W5" s="205">
        <v>284.15498483562078</v>
      </c>
      <c r="DA5" s="112" t="s">
        <v>2375</v>
      </c>
    </row>
    <row r="6" spans="1:105" ht="12" customHeight="1" x14ac:dyDescent="0.25">
      <c r="A6" s="154" t="s">
        <v>2114</v>
      </c>
      <c r="B6" s="340">
        <v>204.0541032369924</v>
      </c>
      <c r="C6" s="340">
        <v>193.85139807514281</v>
      </c>
      <c r="D6" s="340">
        <v>183.64869291329319</v>
      </c>
      <c r="E6" s="340">
        <v>204.0541032369924</v>
      </c>
      <c r="F6" s="340">
        <v>265.27033420809022</v>
      </c>
      <c r="G6" s="340">
        <v>255.06762904624051</v>
      </c>
      <c r="H6" s="340">
        <v>295.87844969363903</v>
      </c>
      <c r="I6" s="340">
        <v>295.87844969363903</v>
      </c>
      <c r="J6" s="340">
        <v>285.67574453178941</v>
      </c>
      <c r="K6" s="340">
        <v>285.67574453178941</v>
      </c>
      <c r="L6" s="340">
        <v>275.47303936993978</v>
      </c>
      <c r="M6" s="340">
        <v>265.27033420809022</v>
      </c>
      <c r="N6" s="340">
        <v>346.89197550288708</v>
      </c>
      <c r="O6" s="340">
        <v>397.90550131213519</v>
      </c>
      <c r="P6" s="340">
        <v>387.70279615028562</v>
      </c>
      <c r="Q6" s="340">
        <v>418.31091163583449</v>
      </c>
      <c r="R6" s="340">
        <v>418.31091163583449</v>
      </c>
      <c r="S6" s="340">
        <v>438.71632195953367</v>
      </c>
      <c r="T6" s="340">
        <v>469.32443744508259</v>
      </c>
      <c r="U6" s="340">
        <v>459.12173228323297</v>
      </c>
      <c r="V6" s="340">
        <v>448.91902712138341</v>
      </c>
      <c r="W6" s="340">
        <v>448.91902712138341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20.40541032369924</v>
      </c>
      <c r="F7" s="342">
        <v>71.418936132947337</v>
      </c>
      <c r="G7" s="342">
        <v>0</v>
      </c>
      <c r="H7" s="342">
        <v>40.810820647398479</v>
      </c>
      <c r="I7" s="342">
        <v>10.20270516184962</v>
      </c>
      <c r="J7" s="342">
        <v>0</v>
      </c>
      <c r="K7" s="342">
        <v>0</v>
      </c>
      <c r="L7" s="342">
        <v>0</v>
      </c>
      <c r="M7" s="342">
        <v>0</v>
      </c>
      <c r="N7" s="342">
        <v>81.621641294796959</v>
      </c>
      <c r="O7" s="342">
        <v>61.216230971097723</v>
      </c>
      <c r="P7" s="342">
        <v>0</v>
      </c>
      <c r="Q7" s="342">
        <v>30.608115485548861</v>
      </c>
      <c r="R7" s="342">
        <v>10.20270516184962</v>
      </c>
      <c r="S7" s="342">
        <v>30.608115485548861</v>
      </c>
      <c r="T7" s="342">
        <v>30.608115485548861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10.202705161849593</v>
      </c>
      <c r="D8" s="344">
        <f t="shared" si="0"/>
        <v>10.202705161849622</v>
      </c>
      <c r="E8" s="344">
        <f t="shared" si="0"/>
        <v>0</v>
      </c>
      <c r="F8" s="344">
        <f t="shared" si="0"/>
        <v>10.202705161849508</v>
      </c>
      <c r="G8" s="344">
        <f t="shared" si="0"/>
        <v>10.202705161849707</v>
      </c>
      <c r="H8" s="344">
        <f t="shared" si="0"/>
        <v>0</v>
      </c>
      <c r="I8" s="344">
        <f t="shared" si="0"/>
        <v>10.202705161849622</v>
      </c>
      <c r="J8" s="344">
        <f t="shared" si="0"/>
        <v>10.202705161849622</v>
      </c>
      <c r="K8" s="344">
        <f t="shared" si="0"/>
        <v>0</v>
      </c>
      <c r="L8" s="344">
        <f t="shared" si="0"/>
        <v>10.202705161849622</v>
      </c>
      <c r="M8" s="344">
        <f t="shared" si="0"/>
        <v>10.202705161849565</v>
      </c>
      <c r="N8" s="344">
        <f t="shared" si="0"/>
        <v>0</v>
      </c>
      <c r="O8" s="344">
        <f t="shared" si="0"/>
        <v>10.202705161849622</v>
      </c>
      <c r="P8" s="344">
        <f t="shared" si="0"/>
        <v>10.202705161849565</v>
      </c>
      <c r="Q8" s="344">
        <f t="shared" si="0"/>
        <v>0</v>
      </c>
      <c r="R8" s="344">
        <f t="shared" si="0"/>
        <v>10.202705161849622</v>
      </c>
      <c r="S8" s="344">
        <f t="shared" si="0"/>
        <v>10.202705161849678</v>
      </c>
      <c r="T8" s="344">
        <f t="shared" si="0"/>
        <v>0</v>
      </c>
      <c r="U8" s="344">
        <f t="shared" si="0"/>
        <v>10.202705161849622</v>
      </c>
      <c r="V8" s="344">
        <f t="shared" si="0"/>
        <v>10.202705161849565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40.810820647398515</v>
      </c>
      <c r="C9" s="345">
        <f t="shared" si="1"/>
        <v>79.764096759791215</v>
      </c>
      <c r="D9" s="345">
        <f t="shared" si="1"/>
        <v>28.004590823963298</v>
      </c>
      <c r="E9" s="345">
        <f t="shared" si="1"/>
        <v>19.258104894299009</v>
      </c>
      <c r="F9" s="345">
        <f t="shared" si="1"/>
        <v>18.063666991480233</v>
      </c>
      <c r="G9" s="345">
        <f t="shared" si="1"/>
        <v>19.4650463378795</v>
      </c>
      <c r="H9" s="345">
        <f t="shared" si="1"/>
        <v>18.034895539229638</v>
      </c>
      <c r="I9" s="345">
        <f t="shared" si="1"/>
        <v>22.636037872661802</v>
      </c>
      <c r="J9" s="345">
        <f t="shared" si="1"/>
        <v>87.944439741049791</v>
      </c>
      <c r="K9" s="345">
        <f t="shared" si="1"/>
        <v>108.98740334133072</v>
      </c>
      <c r="L9" s="345">
        <f t="shared" si="1"/>
        <v>64.393893661339291</v>
      </c>
      <c r="M9" s="345">
        <f t="shared" si="1"/>
        <v>43.972093931558817</v>
      </c>
      <c r="N9" s="345">
        <f t="shared" si="1"/>
        <v>23.350271146179296</v>
      </c>
      <c r="O9" s="345">
        <f t="shared" si="1"/>
        <v>27.780398192519669</v>
      </c>
      <c r="P9" s="345">
        <f t="shared" si="1"/>
        <v>24.598991266992527</v>
      </c>
      <c r="Q9" s="345">
        <f t="shared" si="1"/>
        <v>27.442833792479178</v>
      </c>
      <c r="R9" s="345">
        <f t="shared" si="1"/>
        <v>21.460163462839375</v>
      </c>
      <c r="S9" s="345">
        <f t="shared" si="1"/>
        <v>21.940241350997383</v>
      </c>
      <c r="T9" s="345">
        <f t="shared" si="1"/>
        <v>28.039101687817322</v>
      </c>
      <c r="U9" s="345">
        <f t="shared" si="1"/>
        <v>141.5941022756752</v>
      </c>
      <c r="V9" s="345">
        <f t="shared" si="1"/>
        <v>176.32016370880359</v>
      </c>
      <c r="W9" s="345">
        <f t="shared" si="1"/>
        <v>164.76404228576263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6.9838349097162506</v>
      </c>
      <c r="C12" s="212">
        <v>4.7745485812553738</v>
      </c>
      <c r="D12" s="212">
        <v>6.2393809114359406</v>
      </c>
      <c r="E12" s="212">
        <v>7.830696474634566</v>
      </c>
      <c r="F12" s="212">
        <v>10.730352536543419</v>
      </c>
      <c r="G12" s="212">
        <v>9.8012037833190018</v>
      </c>
      <c r="H12" s="212">
        <v>10.50584694754944</v>
      </c>
      <c r="I12" s="212">
        <v>10.00524505588994</v>
      </c>
      <c r="J12" s="212">
        <v>7.3182287188306114</v>
      </c>
      <c r="K12" s="212">
        <v>6.9312983662940661</v>
      </c>
      <c r="L12" s="212">
        <v>7.3707652622527933</v>
      </c>
      <c r="M12" s="212">
        <v>6.9890799656061899</v>
      </c>
      <c r="N12" s="212">
        <v>10.43086844368014</v>
      </c>
      <c r="O12" s="212">
        <v>11.99767841788478</v>
      </c>
      <c r="P12" s="212">
        <v>10.301375752364571</v>
      </c>
      <c r="Q12" s="212">
        <v>10.523559759243341</v>
      </c>
      <c r="R12" s="212">
        <v>10.65967325881341</v>
      </c>
      <c r="S12" s="212">
        <v>10.877987962166809</v>
      </c>
      <c r="T12" s="212">
        <v>11.84325021496131</v>
      </c>
      <c r="U12" s="212">
        <v>8.382803095442819</v>
      </c>
      <c r="V12" s="212">
        <v>7.968615649183147</v>
      </c>
      <c r="W12" s="212">
        <v>8.2332760103181428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0.64797936371453135</v>
      </c>
      <c r="E13" s="215">
        <v>0.63422184006878757</v>
      </c>
      <c r="F13" s="215">
        <v>0.64858125537403266</v>
      </c>
      <c r="G13" s="215">
        <v>0.64858125537403266</v>
      </c>
      <c r="H13" s="215">
        <v>0.64858125537403266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1.958555460017197</v>
      </c>
      <c r="C14" s="206">
        <f t="shared" si="2"/>
        <v>1.8964746345657779</v>
      </c>
      <c r="D14" s="206">
        <f t="shared" si="2"/>
        <v>1.8964746345657779</v>
      </c>
      <c r="E14" s="206">
        <f t="shared" si="2"/>
        <v>1.958555460017197</v>
      </c>
      <c r="F14" s="206">
        <f t="shared" si="2"/>
        <v>3.9935511607910579</v>
      </c>
      <c r="G14" s="206">
        <f t="shared" si="2"/>
        <v>2.9067927773000859</v>
      </c>
      <c r="H14" s="206">
        <f t="shared" si="2"/>
        <v>2.9067927773000859</v>
      </c>
      <c r="I14" s="206">
        <f t="shared" si="2"/>
        <v>2.9067927773000859</v>
      </c>
      <c r="J14" s="206">
        <f t="shared" si="2"/>
        <v>1.010318142734308</v>
      </c>
      <c r="K14" s="206">
        <f t="shared" si="2"/>
        <v>1.010318142734308</v>
      </c>
      <c r="L14" s="206">
        <f t="shared" si="2"/>
        <v>1.010318142734308</v>
      </c>
      <c r="M14" s="206">
        <f t="shared" si="2"/>
        <v>0.93671539122957859</v>
      </c>
      <c r="N14" s="206">
        <f t="shared" si="2"/>
        <v>1.9470335339638867</v>
      </c>
      <c r="O14" s="206">
        <f t="shared" si="2"/>
        <v>1.9470335339638867</v>
      </c>
      <c r="P14" s="206">
        <f t="shared" si="2"/>
        <v>1.010318142734308</v>
      </c>
      <c r="Q14" s="206">
        <f t="shared" si="2"/>
        <v>1.010318142734308</v>
      </c>
      <c r="R14" s="206">
        <f t="shared" si="2"/>
        <v>1.010318142734308</v>
      </c>
      <c r="S14" s="206">
        <f t="shared" si="2"/>
        <v>1.010318142734308</v>
      </c>
      <c r="T14" s="206">
        <f t="shared" si="2"/>
        <v>1.010318142734308</v>
      </c>
      <c r="U14" s="206">
        <f t="shared" si="2"/>
        <v>0.1010318142734308</v>
      </c>
      <c r="V14" s="206">
        <f t="shared" si="2"/>
        <v>7.0765262252794489E-2</v>
      </c>
      <c r="W14" s="206">
        <f t="shared" si="2"/>
        <v>6.0619088564058461E-2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1.086758383490972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2381</v>
      </c>
    </row>
    <row r="17" spans="1:105" ht="12" customHeight="1" x14ac:dyDescent="0.25">
      <c r="A17" s="18" t="s">
        <v>69</v>
      </c>
      <c r="B17" s="206">
        <v>1.010318142734308</v>
      </c>
      <c r="C17" s="206">
        <v>0</v>
      </c>
      <c r="D17" s="206">
        <v>0</v>
      </c>
      <c r="E17" s="206">
        <v>1.010318142734308</v>
      </c>
      <c r="F17" s="206">
        <v>1.010318142734308</v>
      </c>
      <c r="G17" s="206">
        <v>1.010318142734308</v>
      </c>
      <c r="H17" s="206">
        <v>1.010318142734308</v>
      </c>
      <c r="I17" s="206">
        <v>1.010318142734308</v>
      </c>
      <c r="J17" s="206">
        <v>1.010318142734308</v>
      </c>
      <c r="K17" s="206">
        <v>1.010318142734308</v>
      </c>
      <c r="L17" s="206">
        <v>1.010318142734308</v>
      </c>
      <c r="M17" s="206">
        <v>0</v>
      </c>
      <c r="N17" s="206">
        <v>1.010318142734308</v>
      </c>
      <c r="O17" s="206">
        <v>1.010318142734308</v>
      </c>
      <c r="P17" s="206">
        <v>1.010318142734308</v>
      </c>
      <c r="Q17" s="206">
        <v>1.010318142734308</v>
      </c>
      <c r="R17" s="206">
        <v>1.010318142734308</v>
      </c>
      <c r="S17" s="206">
        <v>1.010318142734308</v>
      </c>
      <c r="T17" s="206">
        <v>1.010318142734308</v>
      </c>
      <c r="U17" s="206">
        <v>0.1010318142734308</v>
      </c>
      <c r="V17" s="206">
        <v>7.0765262252794489E-2</v>
      </c>
      <c r="W17" s="206">
        <v>6.0619088564058461E-2</v>
      </c>
      <c r="DA17" s="71" t="s">
        <v>2382</v>
      </c>
    </row>
    <row r="18" spans="1:105" ht="12" customHeight="1" x14ac:dyDescent="0.25">
      <c r="A18" s="18" t="s">
        <v>70</v>
      </c>
      <c r="B18" s="206">
        <v>0.94823731728288907</v>
      </c>
      <c r="C18" s="206">
        <v>1.8964746345657779</v>
      </c>
      <c r="D18" s="206">
        <v>1.8964746345657779</v>
      </c>
      <c r="E18" s="206">
        <v>0.94823731728288907</v>
      </c>
      <c r="F18" s="206">
        <v>1.8964746345657779</v>
      </c>
      <c r="G18" s="206">
        <v>1.8964746345657779</v>
      </c>
      <c r="H18" s="206">
        <v>1.8964746345657779</v>
      </c>
      <c r="I18" s="206">
        <v>1.8964746345657779</v>
      </c>
      <c r="J18" s="206">
        <v>0</v>
      </c>
      <c r="K18" s="206">
        <v>0</v>
      </c>
      <c r="L18" s="206">
        <v>0</v>
      </c>
      <c r="M18" s="206">
        <v>0.93671539122957859</v>
      </c>
      <c r="N18" s="206">
        <v>0.93671539122957859</v>
      </c>
      <c r="O18" s="206">
        <v>0.93671539122957859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0.73086844368013748</v>
      </c>
      <c r="C20" s="206">
        <f t="shared" si="3"/>
        <v>0.10748065348237321</v>
      </c>
      <c r="D20" s="206">
        <f t="shared" si="3"/>
        <v>0.15047291487532241</v>
      </c>
      <c r="E20" s="206">
        <f t="shared" si="3"/>
        <v>1.268271711092003</v>
      </c>
      <c r="F20" s="206">
        <f t="shared" si="3"/>
        <v>1.225279449699054</v>
      </c>
      <c r="G20" s="206">
        <f t="shared" si="3"/>
        <v>1.4402407566638</v>
      </c>
      <c r="H20" s="206">
        <f t="shared" si="3"/>
        <v>1.2897678417884779</v>
      </c>
      <c r="I20" s="206">
        <f t="shared" si="3"/>
        <v>1.3327601031814269</v>
      </c>
      <c r="J20" s="206">
        <f t="shared" si="3"/>
        <v>0.7953568357695614</v>
      </c>
      <c r="K20" s="206">
        <f t="shared" si="3"/>
        <v>1.053310404127257</v>
      </c>
      <c r="L20" s="206">
        <f t="shared" si="3"/>
        <v>1.225279449699054</v>
      </c>
      <c r="M20" s="206">
        <f t="shared" si="3"/>
        <v>1.2897678417884779</v>
      </c>
      <c r="N20" s="206">
        <f t="shared" si="3"/>
        <v>1.590713671539123</v>
      </c>
      <c r="O20" s="206">
        <f t="shared" si="3"/>
        <v>1.9776440240756661</v>
      </c>
      <c r="P20" s="206">
        <f t="shared" si="3"/>
        <v>1.848667239896818</v>
      </c>
      <c r="Q20" s="206">
        <f t="shared" si="3"/>
        <v>2.085124677558039</v>
      </c>
      <c r="R20" s="206">
        <f t="shared" si="3"/>
        <v>1.9776440240756661</v>
      </c>
      <c r="S20" s="206">
        <f t="shared" si="3"/>
        <v>1.837661220980223</v>
      </c>
      <c r="T20" s="206">
        <f t="shared" si="3"/>
        <v>1.6803955288048149</v>
      </c>
      <c r="U20" s="206">
        <f t="shared" si="3"/>
        <v>1.097850386930352</v>
      </c>
      <c r="V20" s="206">
        <f t="shared" si="3"/>
        <v>0.75184866723989674</v>
      </c>
      <c r="W20" s="206">
        <f t="shared" si="3"/>
        <v>0.84333619948409277</v>
      </c>
      <c r="DA20" s="71"/>
    </row>
    <row r="21" spans="1:105" ht="12" customHeight="1" x14ac:dyDescent="0.25">
      <c r="A21" s="18" t="s">
        <v>72</v>
      </c>
      <c r="B21" s="206">
        <v>0.73086844368013748</v>
      </c>
      <c r="C21" s="206">
        <v>0.10748065348237321</v>
      </c>
      <c r="D21" s="206">
        <v>0.15047291487532241</v>
      </c>
      <c r="E21" s="206">
        <v>1.268271711092003</v>
      </c>
      <c r="F21" s="206">
        <v>1.225279449699054</v>
      </c>
      <c r="G21" s="206">
        <v>1.4402407566638</v>
      </c>
      <c r="H21" s="206">
        <v>1.2897678417884779</v>
      </c>
      <c r="I21" s="206">
        <v>1.3327601031814269</v>
      </c>
      <c r="J21" s="206">
        <v>0.7953568357695614</v>
      </c>
      <c r="K21" s="206">
        <v>1.053310404127257</v>
      </c>
      <c r="L21" s="206">
        <v>1.225279449699054</v>
      </c>
      <c r="M21" s="206">
        <v>1.2897678417884779</v>
      </c>
      <c r="N21" s="206">
        <v>1.590713671539123</v>
      </c>
      <c r="O21" s="206">
        <v>1.9776440240756661</v>
      </c>
      <c r="P21" s="206">
        <v>1.848667239896818</v>
      </c>
      <c r="Q21" s="206">
        <v>2.085124677558039</v>
      </c>
      <c r="R21" s="206">
        <v>1.9776440240756661</v>
      </c>
      <c r="S21" s="206">
        <v>1.837661220980223</v>
      </c>
      <c r="T21" s="206">
        <v>1.6803955288048149</v>
      </c>
      <c r="U21" s="206">
        <v>1.097850386930352</v>
      </c>
      <c r="V21" s="206">
        <v>0.75184866723989674</v>
      </c>
      <c r="W21" s="206">
        <v>0.84333619948409277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7.1625107480653469E-2</v>
      </c>
      <c r="C23" s="206">
        <f t="shared" si="4"/>
        <v>0.1194325021496131</v>
      </c>
      <c r="D23" s="206">
        <f t="shared" si="4"/>
        <v>0.1194325021496131</v>
      </c>
      <c r="E23" s="206">
        <f t="shared" si="4"/>
        <v>0.26276870163370591</v>
      </c>
      <c r="F23" s="206">
        <f t="shared" si="4"/>
        <v>0.2149613069647463</v>
      </c>
      <c r="G23" s="206">
        <f t="shared" si="4"/>
        <v>0.26276870163370591</v>
      </c>
      <c r="H23" s="206">
        <f t="shared" si="4"/>
        <v>0.26276870163370591</v>
      </c>
      <c r="I23" s="206">
        <f t="shared" si="4"/>
        <v>0.40601891659501288</v>
      </c>
      <c r="J23" s="206">
        <f t="shared" si="4"/>
        <v>0.35829750644883918</v>
      </c>
      <c r="K23" s="206">
        <f t="shared" si="4"/>
        <v>0.3343938091143594</v>
      </c>
      <c r="L23" s="206">
        <f t="shared" si="4"/>
        <v>0.19105760963026661</v>
      </c>
      <c r="M23" s="206">
        <f t="shared" si="4"/>
        <v>0.1194325021496131</v>
      </c>
      <c r="N23" s="206">
        <f t="shared" si="4"/>
        <v>0.14333619948409279</v>
      </c>
      <c r="O23" s="206">
        <f t="shared" si="4"/>
        <v>0.28658641444539978</v>
      </c>
      <c r="P23" s="206">
        <f t="shared" si="4"/>
        <v>0.28658641444539978</v>
      </c>
      <c r="Q23" s="206">
        <f t="shared" si="4"/>
        <v>0.35829750644883918</v>
      </c>
      <c r="R23" s="206">
        <f t="shared" si="4"/>
        <v>0.3821152192605331</v>
      </c>
      <c r="S23" s="206">
        <f t="shared" si="4"/>
        <v>0.3343938091143594</v>
      </c>
      <c r="T23" s="206">
        <f t="shared" si="4"/>
        <v>0.16715391229578669</v>
      </c>
      <c r="U23" s="206">
        <f t="shared" si="4"/>
        <v>0.40971625107480653</v>
      </c>
      <c r="V23" s="206">
        <f t="shared" si="4"/>
        <v>0.36784178847807392</v>
      </c>
      <c r="W23" s="206">
        <f t="shared" si="4"/>
        <v>0.455030094582975</v>
      </c>
      <c r="DA23" s="71"/>
    </row>
    <row r="24" spans="1:105" ht="12" customHeight="1" x14ac:dyDescent="0.25">
      <c r="A24" s="18" t="s">
        <v>73</v>
      </c>
      <c r="B24" s="206">
        <v>7.1625107480653469E-2</v>
      </c>
      <c r="C24" s="206">
        <v>0.1194325021496131</v>
      </c>
      <c r="D24" s="206">
        <v>0.1194325021496131</v>
      </c>
      <c r="E24" s="206">
        <v>0.26276870163370591</v>
      </c>
      <c r="F24" s="206">
        <v>0.2149613069647463</v>
      </c>
      <c r="G24" s="206">
        <v>0.26276870163370591</v>
      </c>
      <c r="H24" s="206">
        <v>0.26276870163370591</v>
      </c>
      <c r="I24" s="206">
        <v>0.40601891659501288</v>
      </c>
      <c r="J24" s="206">
        <v>0.35829750644883918</v>
      </c>
      <c r="K24" s="206">
        <v>0.3343938091143594</v>
      </c>
      <c r="L24" s="206">
        <v>0.19105760963026661</v>
      </c>
      <c r="M24" s="206">
        <v>0.1194325021496131</v>
      </c>
      <c r="N24" s="206">
        <v>0.14333619948409279</v>
      </c>
      <c r="O24" s="206">
        <v>0.28658641444539978</v>
      </c>
      <c r="P24" s="206">
        <v>0.28658641444539978</v>
      </c>
      <c r="Q24" s="206">
        <v>0.35829750644883918</v>
      </c>
      <c r="R24" s="206">
        <v>0.3821152192605331</v>
      </c>
      <c r="S24" s="206">
        <v>0.3343938091143594</v>
      </c>
      <c r="T24" s="206">
        <v>0.16715391229578669</v>
      </c>
      <c r="U24" s="206">
        <v>0.40971625107480653</v>
      </c>
      <c r="V24" s="206">
        <v>0.36784178847807392</v>
      </c>
      <c r="W24" s="206">
        <v>0.455030094582975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2392</v>
      </c>
    </row>
    <row r="30" spans="1:105" ht="12" customHeight="1" x14ac:dyDescent="0.25">
      <c r="A30" s="14" t="s">
        <v>79</v>
      </c>
      <c r="B30" s="206">
        <v>9.5528804815133275E-2</v>
      </c>
      <c r="C30" s="206">
        <v>7.1625107480653469E-2</v>
      </c>
      <c r="D30" s="206">
        <v>7.1625107480653469E-2</v>
      </c>
      <c r="E30" s="206">
        <v>9.5528804815133275E-2</v>
      </c>
      <c r="F30" s="206">
        <v>0.69269131556319852</v>
      </c>
      <c r="G30" s="206">
        <v>0.50154772141014614</v>
      </c>
      <c r="H30" s="206">
        <v>0.66878761822871879</v>
      </c>
      <c r="I30" s="206">
        <v>0.7165090283748925</v>
      </c>
      <c r="J30" s="206">
        <v>1.4569217540842649</v>
      </c>
      <c r="K30" s="206">
        <v>1.265864144453998</v>
      </c>
      <c r="L30" s="206">
        <v>1.5047291487532239</v>
      </c>
      <c r="M30" s="206">
        <v>0.85984522785898532</v>
      </c>
      <c r="N30" s="206">
        <v>1.5047291487532239</v>
      </c>
      <c r="O30" s="206">
        <v>1.7674978503869301</v>
      </c>
      <c r="P30" s="206">
        <v>1.9107480653482369</v>
      </c>
      <c r="Q30" s="206">
        <v>1.4808254514187451</v>
      </c>
      <c r="R30" s="206">
        <v>1.5286328460877039</v>
      </c>
      <c r="S30" s="206">
        <v>1.5047291487532239</v>
      </c>
      <c r="T30" s="206">
        <v>1.9346517626827171</v>
      </c>
      <c r="U30" s="206">
        <v>1.671883061049011</v>
      </c>
      <c r="V30" s="206">
        <v>1.7196904557179711</v>
      </c>
      <c r="W30" s="206">
        <v>1.958555460017197</v>
      </c>
      <c r="DA30" s="71" t="s">
        <v>2393</v>
      </c>
    </row>
    <row r="31" spans="1:105" ht="12" customHeight="1" x14ac:dyDescent="0.25">
      <c r="A31" s="21" t="s">
        <v>38</v>
      </c>
      <c r="B31" s="209">
        <v>4.1272570937231299</v>
      </c>
      <c r="C31" s="209">
        <v>2.5795356835769558</v>
      </c>
      <c r="D31" s="209">
        <v>3.3533963886500429</v>
      </c>
      <c r="E31" s="209">
        <v>3.611349957007739</v>
      </c>
      <c r="F31" s="209">
        <v>3.9552880481513331</v>
      </c>
      <c r="G31" s="209">
        <v>4.041272570937231</v>
      </c>
      <c r="H31" s="209">
        <v>4.7291487532244192</v>
      </c>
      <c r="I31" s="209">
        <v>4.6431642304385203</v>
      </c>
      <c r="J31" s="209">
        <v>3.6973344797936369</v>
      </c>
      <c r="K31" s="209">
        <v>3.267411865864144</v>
      </c>
      <c r="L31" s="209">
        <v>3.4393809114359408</v>
      </c>
      <c r="M31" s="209">
        <v>3.7833190025795349</v>
      </c>
      <c r="N31" s="209">
        <v>5.2450558899398114</v>
      </c>
      <c r="O31" s="209">
        <v>6.0189165950128984</v>
      </c>
      <c r="P31" s="209">
        <v>5.2450558899398114</v>
      </c>
      <c r="Q31" s="209">
        <v>5.5889939810834042</v>
      </c>
      <c r="R31" s="209">
        <v>5.7609630266552019</v>
      </c>
      <c r="S31" s="209">
        <v>6.1908856405846944</v>
      </c>
      <c r="T31" s="209">
        <v>7.0507308684436794</v>
      </c>
      <c r="U31" s="209">
        <v>5.102321582115219</v>
      </c>
      <c r="V31" s="209">
        <v>5.0584694754944106</v>
      </c>
      <c r="W31" s="209">
        <v>4.9157351676698191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7.9239319184267236</v>
      </c>
      <c r="C33" s="205">
        <f>TRE_emi!C5</f>
        <v>6.3981338407929442</v>
      </c>
      <c r="D33" s="205">
        <f>TRE_emi!D5</f>
        <v>9.0960677619001231</v>
      </c>
      <c r="E33" s="205">
        <f>TRE_emi!E5</f>
        <v>11.72761141872145</v>
      </c>
      <c r="F33" s="205">
        <f>TRE_emi!F5</f>
        <v>17.627962219926811</v>
      </c>
      <c r="G33" s="205">
        <f>TRE_emi!G5</f>
        <v>15.261791240274921</v>
      </c>
      <c r="H33" s="205">
        <f>TRE_emi!H5</f>
        <v>14.90833489634559</v>
      </c>
      <c r="I33" s="205">
        <f>TRE_emi!I5</f>
        <v>12.41049383910538</v>
      </c>
      <c r="J33" s="205">
        <f>TRE_emi!J5</f>
        <v>5.0025600003565289</v>
      </c>
      <c r="K33" s="205">
        <f>TRE_emi!K5</f>
        <v>5.6084400002834096</v>
      </c>
      <c r="L33" s="205">
        <f>TRE_emi!L5</f>
        <v>6.0123600002838016</v>
      </c>
      <c r="M33" s="205">
        <f>TRE_emi!M5</f>
        <v>6.0649041594441844</v>
      </c>
      <c r="N33" s="205">
        <f>TRE_emi!N5</f>
        <v>9.9061941596481731</v>
      </c>
      <c r="O33" s="205">
        <f>TRE_emi!O5</f>
        <v>10.815014159829561</v>
      </c>
      <c r="P33" s="205">
        <f>TRE_emi!P5</f>
        <v>7.476570000140109</v>
      </c>
      <c r="Q33" s="205">
        <f>TRE_emi!Q5</f>
        <v>8.0319599998092706</v>
      </c>
      <c r="R33" s="205">
        <f>TRE_emi!R5</f>
        <v>7.7795099999160824</v>
      </c>
      <c r="S33" s="205">
        <f>TRE_emi!S5</f>
        <v>7.4507191198721507</v>
      </c>
      <c r="T33" s="205">
        <f>TRE_emi!T5</f>
        <v>7.0813342799000889</v>
      </c>
      <c r="U33" s="205">
        <f>TRE_emi!U5</f>
        <v>2.892068280114354</v>
      </c>
      <c r="V33" s="205">
        <f>TRE_emi!V5</f>
        <v>1.9854817200966011</v>
      </c>
      <c r="W33" s="205">
        <f>TRE_emi!W5</f>
        <v>2.1688894801358631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140.64944662817834</v>
      </c>
      <c r="C35" s="286">
        <f t="shared" si="5"/>
        <v>92.018418738527785</v>
      </c>
      <c r="D35" s="286">
        <f t="shared" si="5"/>
        <v>106.81707699100649</v>
      </c>
      <c r="E35" s="286">
        <f t="shared" si="5"/>
        <v>128.42125900818513</v>
      </c>
      <c r="F35" s="286">
        <f t="shared" si="5"/>
        <v>140.6560925942421</v>
      </c>
      <c r="G35" s="286">
        <f t="shared" si="5"/>
        <v>131.35413290750523</v>
      </c>
      <c r="H35" s="286">
        <f t="shared" si="5"/>
        <v>140.08123215017554</v>
      </c>
      <c r="I35" s="286">
        <f t="shared" si="5"/>
        <v>111.15910173489213</v>
      </c>
      <c r="J35" s="286">
        <f t="shared" si="5"/>
        <v>68.093082282307122</v>
      </c>
      <c r="K35" s="286">
        <f t="shared" si="5"/>
        <v>96.078192304385198</v>
      </c>
      <c r="L35" s="286">
        <f t="shared" si="5"/>
        <v>60.402274123342593</v>
      </c>
      <c r="M35" s="286">
        <f t="shared" si="5"/>
        <v>57.125450660057638</v>
      </c>
      <c r="N35" s="286">
        <f t="shared" si="5"/>
        <v>89.048852657397248</v>
      </c>
      <c r="O35" s="286">
        <f t="shared" si="5"/>
        <v>103.88079324952277</v>
      </c>
      <c r="P35" s="286">
        <f t="shared" si="5"/>
        <v>91.391598237317226</v>
      </c>
      <c r="Q35" s="286">
        <f t="shared" si="5"/>
        <v>86.11751030477366</v>
      </c>
      <c r="R35" s="286">
        <f t="shared" si="5"/>
        <v>87.887495538900112</v>
      </c>
      <c r="S35" s="286">
        <f t="shared" si="5"/>
        <v>98.347664877538563</v>
      </c>
      <c r="T35" s="286">
        <f t="shared" si="5"/>
        <v>97.479671340203552</v>
      </c>
      <c r="U35" s="286">
        <f t="shared" si="5"/>
        <v>74.486915152176636</v>
      </c>
      <c r="V35" s="286">
        <f t="shared" si="5"/>
        <v>68.582938454650133</v>
      </c>
      <c r="W35" s="286">
        <f t="shared" si="5"/>
        <v>72.505850711705492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42.781759830658068</v>
      </c>
      <c r="C36" s="346">
        <f t="shared" si="6"/>
        <v>41.849956359804871</v>
      </c>
      <c r="D36" s="346">
        <f t="shared" si="6"/>
        <v>40.087486950549078</v>
      </c>
      <c r="E36" s="346">
        <f t="shared" si="6"/>
        <v>42.374816256102015</v>
      </c>
      <c r="F36" s="346">
        <f t="shared" si="6"/>
        <v>43.40640427444928</v>
      </c>
      <c r="G36" s="346">
        <f t="shared" si="6"/>
        <v>41.600578697608562</v>
      </c>
      <c r="H36" s="346">
        <f t="shared" si="6"/>
        <v>37.812095297740463</v>
      </c>
      <c r="I36" s="346">
        <f t="shared" si="6"/>
        <v>36.616735261600496</v>
      </c>
      <c r="J36" s="346">
        <f t="shared" si="6"/>
        <v>37.010976722049868</v>
      </c>
      <c r="K36" s="346">
        <f t="shared" si="6"/>
        <v>39.228951495008779</v>
      </c>
      <c r="L36" s="346">
        <f t="shared" si="6"/>
        <v>34.919438571294485</v>
      </c>
      <c r="M36" s="346">
        <f t="shared" si="6"/>
        <v>31.582175967024074</v>
      </c>
      <c r="N36" s="346">
        <f t="shared" si="6"/>
        <v>32.239641144314454</v>
      </c>
      <c r="O36" s="346">
        <f t="shared" si="6"/>
        <v>32.415197771677271</v>
      </c>
      <c r="P36" s="346">
        <f t="shared" si="6"/>
        <v>28.370332708784431</v>
      </c>
      <c r="Q36" s="346">
        <f t="shared" si="6"/>
        <v>26.923559010773896</v>
      </c>
      <c r="R36" s="346">
        <f t="shared" si="6"/>
        <v>26.860660608271417</v>
      </c>
      <c r="S36" s="346">
        <f t="shared" si="6"/>
        <v>26.100317336551125</v>
      </c>
      <c r="T36" s="346">
        <f t="shared" si="6"/>
        <v>26.838077894969626</v>
      </c>
      <c r="U36" s="346">
        <f t="shared" si="6"/>
        <v>26.40023199002648</v>
      </c>
      <c r="V36" s="346">
        <f t="shared" si="6"/>
        <v>29.232020814124251</v>
      </c>
      <c r="W36" s="346">
        <f t="shared" si="6"/>
        <v>28.974596433988179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22.298576497990364</v>
      </c>
      <c r="C37" s="346">
        <f>IF(TRE_ued!C$5=0,"",TRE_ued!C$5/C$5*1000)</f>
        <v>21.20425196455086</v>
      </c>
      <c r="D37" s="346">
        <f>IF(TRE_ued!D$5=0,"",TRE_ued!D$5/D$5*1000)</f>
        <v>20.192363927099759</v>
      </c>
      <c r="E37" s="346">
        <f>IF(TRE_ued!E$5=0,"",TRE_ued!E$5/E$5*1000)</f>
        <v>21.396264657489915</v>
      </c>
      <c r="F37" s="346">
        <f>IF(TRE_ued!F$5=0,"",TRE_ued!F$5/F$5*1000)</f>
        <v>21.850092274665247</v>
      </c>
      <c r="G37" s="346">
        <f>IF(TRE_ued!G$5=0,"",TRE_ued!G$5/G$5*1000)</f>
        <v>20.963782261569374</v>
      </c>
      <c r="H37" s="346">
        <f>IF(TRE_ued!H$5=0,"",TRE_ued!H$5/H$5*1000)</f>
        <v>19.297223793920956</v>
      </c>
      <c r="I37" s="346">
        <f>IF(TRE_ued!I$5=0,"",TRE_ued!I$5/I$5*1000)</f>
        <v>18.928915699086293</v>
      </c>
      <c r="J37" s="346">
        <f>IF(TRE_ued!J$5=0,"",TRE_ued!J$5/J$5*1000)</f>
        <v>20.545412302875398</v>
      </c>
      <c r="K37" s="346">
        <f>IF(TRE_ued!K$5=0,"",TRE_ued!K$5/K$5*1000)</f>
        <v>21.517429113116734</v>
      </c>
      <c r="L37" s="346">
        <f>IF(TRE_ued!L$5=0,"",TRE_ued!L$5/L$5*1000)</f>
        <v>19.259606246579153</v>
      </c>
      <c r="M37" s="346">
        <f>IF(TRE_ued!M$5=0,"",TRE_ued!M$5/M$5*1000)</f>
        <v>16.993608207214656</v>
      </c>
      <c r="N37" s="346">
        <f>IF(TRE_ued!N$5=0,"",TRE_ued!N$5/N$5*1000)</f>
        <v>17.356814139954416</v>
      </c>
      <c r="O37" s="346">
        <f>IF(TRE_ued!O$5=0,"",TRE_ued!O$5/O$5*1000)</f>
        <v>17.512570070694771</v>
      </c>
      <c r="P37" s="346">
        <f>IF(TRE_ued!P$5=0,"",TRE_ued!P$5/P$5*1000)</f>
        <v>15.68267908705533</v>
      </c>
      <c r="Q37" s="346">
        <f>IF(TRE_ued!Q$5=0,"",TRE_ued!Q$5/Q$5*1000)</f>
        <v>14.713557422865566</v>
      </c>
      <c r="R37" s="346">
        <f>IF(TRE_ued!R$5=0,"",TRE_ued!R$5/R$5*1000)</f>
        <v>14.715150205808174</v>
      </c>
      <c r="S37" s="346">
        <f>IF(TRE_ued!S$5=0,"",TRE_ued!S$5/S$5*1000)</f>
        <v>14.332072571882584</v>
      </c>
      <c r="T37" s="346">
        <f>IF(TRE_ued!T$5=0,"",TRE_ued!T$5/T$5*1000)</f>
        <v>14.906869589312512</v>
      </c>
      <c r="U37" s="346">
        <f>IF(TRE_ued!U$5=0,"",TRE_ued!U$5/U$5*1000)</f>
        <v>14.98541855110177</v>
      </c>
      <c r="V37" s="346">
        <f>IF(TRE_ued!V$5=0,"",TRE_ued!V$5/V$5*1000)</f>
        <v>16.755371932310172</v>
      </c>
      <c r="W37" s="346">
        <f>IF(TRE_ued!W$5=0,"",TRE_ued!W$5/W$5*1000)</f>
        <v>16.685125649942883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1.1346104283482652</v>
      </c>
      <c r="C38" s="347">
        <f t="shared" si="7"/>
        <v>1.3400500030330995</v>
      </c>
      <c r="D38" s="347">
        <f t="shared" si="7"/>
        <v>1.457847804295497</v>
      </c>
      <c r="E38" s="347">
        <f t="shared" si="7"/>
        <v>1.4976460212332188</v>
      </c>
      <c r="F38" s="347">
        <f t="shared" si="7"/>
        <v>1.6428129607012265</v>
      </c>
      <c r="G38" s="347">
        <f t="shared" si="7"/>
        <v>1.557134366112199</v>
      </c>
      <c r="H38" s="347">
        <f t="shared" si="7"/>
        <v>1.4190512169818978</v>
      </c>
      <c r="I38" s="347">
        <f t="shared" si="7"/>
        <v>1.2403987878137483</v>
      </c>
      <c r="J38" s="347">
        <f t="shared" si="7"/>
        <v>0.68357524649159829</v>
      </c>
      <c r="K38" s="347">
        <f t="shared" si="7"/>
        <v>0.80914710403414003</v>
      </c>
      <c r="L38" s="347">
        <f t="shared" si="7"/>
        <v>0.81570363271156321</v>
      </c>
      <c r="M38" s="347">
        <f t="shared" si="7"/>
        <v>0.86776860320529348</v>
      </c>
      <c r="N38" s="347">
        <f t="shared" si="7"/>
        <v>0.94969984648307426</v>
      </c>
      <c r="O38" s="347">
        <f t="shared" si="7"/>
        <v>0.90142557444344928</v>
      </c>
      <c r="P38" s="347">
        <f t="shared" si="7"/>
        <v>0.72578364093009051</v>
      </c>
      <c r="Q38" s="347">
        <f t="shared" si="7"/>
        <v>0.76323603263186868</v>
      </c>
      <c r="R38" s="347">
        <f t="shared" si="7"/>
        <v>0.72980754766418277</v>
      </c>
      <c r="S38" s="347">
        <f t="shared" si="7"/>
        <v>0.68493540770457206</v>
      </c>
      <c r="T38" s="347">
        <f t="shared" si="7"/>
        <v>0.59792152925675757</v>
      </c>
      <c r="U38" s="347">
        <f t="shared" si="7"/>
        <v>0.34500014460396694</v>
      </c>
      <c r="V38" s="347">
        <f t="shared" si="7"/>
        <v>0.24916269117586695</v>
      </c>
      <c r="W38" s="347">
        <f t="shared" si="7"/>
        <v>0.26342970616043454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EE: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6.9838349097162524</v>
      </c>
      <c r="C5" s="225">
        <v>4.7745485812553756</v>
      </c>
      <c r="D5" s="225">
        <v>6.2393809114359442</v>
      </c>
      <c r="E5" s="225">
        <v>7.830696474634566</v>
      </c>
      <c r="F5" s="225">
        <v>10.730352536543419</v>
      </c>
      <c r="G5" s="225">
        <v>9.8012037833190053</v>
      </c>
      <c r="H5" s="225">
        <v>10.50584694754944</v>
      </c>
      <c r="I5" s="225">
        <v>10.00524505588994</v>
      </c>
      <c r="J5" s="225">
        <v>7.3182287188306114</v>
      </c>
      <c r="K5" s="225">
        <v>6.9312983662940679</v>
      </c>
      <c r="L5" s="225">
        <v>7.370765262252795</v>
      </c>
      <c r="M5" s="225">
        <v>6.9890799656061899</v>
      </c>
      <c r="N5" s="225">
        <v>10.43086844368014</v>
      </c>
      <c r="O5" s="225">
        <v>11.99767841788478</v>
      </c>
      <c r="P5" s="225">
        <v>10.30137575236458</v>
      </c>
      <c r="Q5" s="225">
        <v>10.523559759243341</v>
      </c>
      <c r="R5" s="225">
        <v>10.65967325881341</v>
      </c>
      <c r="S5" s="225">
        <v>10.877987962166809</v>
      </c>
      <c r="T5" s="225">
        <v>11.84325021496131</v>
      </c>
      <c r="U5" s="225">
        <v>8.3828030954428208</v>
      </c>
      <c r="V5" s="225">
        <v>7.968615649183147</v>
      </c>
      <c r="W5" s="225">
        <v>8.2332760103181428</v>
      </c>
      <c r="DA5" s="89" t="s">
        <v>2378</v>
      </c>
    </row>
    <row r="6" spans="1:105" ht="12" customHeight="1" x14ac:dyDescent="0.25">
      <c r="A6" s="55" t="s">
        <v>92</v>
      </c>
      <c r="B6" s="261">
        <v>0.16743028120819131</v>
      </c>
      <c r="C6" s="261">
        <v>0.1097923723195718</v>
      </c>
      <c r="D6" s="261">
        <v>0.1436259294299691</v>
      </c>
      <c r="E6" s="261">
        <v>0.1674563993196547</v>
      </c>
      <c r="F6" s="261">
        <v>0.20205376950956061</v>
      </c>
      <c r="G6" s="261">
        <v>0.19612885812321279</v>
      </c>
      <c r="H6" s="261">
        <v>0.2181806433525342</v>
      </c>
      <c r="I6" s="261">
        <v>0.20849203811280481</v>
      </c>
      <c r="J6" s="261">
        <v>0.1457649327649109</v>
      </c>
      <c r="K6" s="261">
        <v>0.1360468849714139</v>
      </c>
      <c r="L6" s="261">
        <v>0.1441283665868151</v>
      </c>
      <c r="M6" s="261">
        <v>0.15249684107808431</v>
      </c>
      <c r="N6" s="261">
        <v>0.2195124519013946</v>
      </c>
      <c r="O6" s="261">
        <v>0.25024025692617252</v>
      </c>
      <c r="P6" s="261">
        <v>0.21046285116233679</v>
      </c>
      <c r="Q6" s="261">
        <v>0.2239514698300698</v>
      </c>
      <c r="R6" s="261">
        <v>0.2277009474863641</v>
      </c>
      <c r="S6" s="261">
        <v>0.23838825895954069</v>
      </c>
      <c r="T6" s="261">
        <v>0.26245633316011352</v>
      </c>
      <c r="U6" s="261">
        <v>0.17747745792338779</v>
      </c>
      <c r="V6" s="261">
        <v>0.16940768333324219</v>
      </c>
      <c r="W6" s="261">
        <v>0.16671089860867111</v>
      </c>
      <c r="DA6" s="67" t="s">
        <v>2395</v>
      </c>
    </row>
    <row r="7" spans="1:105" ht="12" customHeight="1" x14ac:dyDescent="0.25">
      <c r="A7" s="202" t="s">
        <v>93</v>
      </c>
      <c r="B7" s="226">
        <v>0.22770518244314009</v>
      </c>
      <c r="C7" s="226">
        <v>0.14931762635461759</v>
      </c>
      <c r="D7" s="226">
        <v>0.19533126402475801</v>
      </c>
      <c r="E7" s="226">
        <v>0.22774070307473041</v>
      </c>
      <c r="F7" s="226">
        <v>0.27479312653300242</v>
      </c>
      <c r="G7" s="226">
        <v>0.2667352470475694</v>
      </c>
      <c r="H7" s="226">
        <v>0.29672567495944657</v>
      </c>
      <c r="I7" s="226">
        <v>0.28354917183341438</v>
      </c>
      <c r="J7" s="226">
        <v>0.1982403085602788</v>
      </c>
      <c r="K7" s="226">
        <v>0.18502376356112291</v>
      </c>
      <c r="L7" s="226">
        <v>0.19601457855806839</v>
      </c>
      <c r="M7" s="226">
        <v>0.20739570386619471</v>
      </c>
      <c r="N7" s="226">
        <v>0.2985369345858967</v>
      </c>
      <c r="O7" s="226">
        <v>0.34032674941959468</v>
      </c>
      <c r="P7" s="226">
        <v>0.28622947758077799</v>
      </c>
      <c r="Q7" s="226">
        <v>0.30457399896889492</v>
      </c>
      <c r="R7" s="226">
        <v>0.30967328858145521</v>
      </c>
      <c r="S7" s="226">
        <v>0.32420803218497529</v>
      </c>
      <c r="T7" s="226">
        <v>0.35694061309775438</v>
      </c>
      <c r="U7" s="226">
        <v>0.24136934277580749</v>
      </c>
      <c r="V7" s="226">
        <v>0.23039444933320949</v>
      </c>
      <c r="W7" s="226">
        <v>0.2267268221077926</v>
      </c>
      <c r="DA7" s="174" t="s">
        <v>2396</v>
      </c>
    </row>
    <row r="8" spans="1:105" ht="12" customHeight="1" x14ac:dyDescent="0.25">
      <c r="A8" s="202" t="s">
        <v>94</v>
      </c>
      <c r="B8" s="226">
        <v>0.2812828724297613</v>
      </c>
      <c r="C8" s="226">
        <v>0.18445118549688069</v>
      </c>
      <c r="D8" s="226">
        <v>0.24129156144234809</v>
      </c>
      <c r="E8" s="226">
        <v>0.28132675085701991</v>
      </c>
      <c r="F8" s="226">
        <v>0.33945033277606179</v>
      </c>
      <c r="G8" s="226">
        <v>0.32949648164699752</v>
      </c>
      <c r="H8" s="226">
        <v>0.36654348083225752</v>
      </c>
      <c r="I8" s="226">
        <v>0.35026662402951197</v>
      </c>
      <c r="J8" s="226">
        <v>0.2448850870450503</v>
      </c>
      <c r="K8" s="226">
        <v>0.2285587667519752</v>
      </c>
      <c r="L8" s="226">
        <v>0.24213565586584929</v>
      </c>
      <c r="M8" s="226">
        <v>0.25619469301118158</v>
      </c>
      <c r="N8" s="226">
        <v>0.36878091919434303</v>
      </c>
      <c r="O8" s="226">
        <v>0.42040363163596978</v>
      </c>
      <c r="P8" s="226">
        <v>0.35357758995272581</v>
      </c>
      <c r="Q8" s="226">
        <v>0.37623846931451721</v>
      </c>
      <c r="R8" s="226">
        <v>0.38253759177709168</v>
      </c>
      <c r="S8" s="226">
        <v>0.40049227505202839</v>
      </c>
      <c r="T8" s="226">
        <v>0.44092663970899071</v>
      </c>
      <c r="U8" s="226">
        <v>0.29816212931129171</v>
      </c>
      <c r="V8" s="226">
        <v>0.28460490799984711</v>
      </c>
      <c r="W8" s="226">
        <v>0.2800743096625673</v>
      </c>
      <c r="DA8" s="174" t="s">
        <v>2397</v>
      </c>
    </row>
    <row r="9" spans="1:105" ht="12" customHeight="1" x14ac:dyDescent="0.25">
      <c r="A9" s="202" t="s">
        <v>95</v>
      </c>
      <c r="B9" s="226">
        <v>0.1741274924565189</v>
      </c>
      <c r="C9" s="226">
        <v>0.1141840672123547</v>
      </c>
      <c r="D9" s="226">
        <v>0.14937096660716781</v>
      </c>
      <c r="E9" s="226">
        <v>0.1741546552924409</v>
      </c>
      <c r="F9" s="226">
        <v>0.21013592028994299</v>
      </c>
      <c r="G9" s="226">
        <v>0.20397401244814131</v>
      </c>
      <c r="H9" s="226">
        <v>0.22690786908663549</v>
      </c>
      <c r="I9" s="226">
        <v>0.21683171963731701</v>
      </c>
      <c r="J9" s="226">
        <v>0.1515955300755073</v>
      </c>
      <c r="K9" s="226">
        <v>0.14148876037027039</v>
      </c>
      <c r="L9" s="226">
        <v>0.14989350125028761</v>
      </c>
      <c r="M9" s="226">
        <v>0.1585967147212077</v>
      </c>
      <c r="N9" s="226">
        <v>0.22829294997745031</v>
      </c>
      <c r="O9" s="226">
        <v>0.26024986720321941</v>
      </c>
      <c r="P9" s="226">
        <v>0.2188813652088302</v>
      </c>
      <c r="Q9" s="226">
        <v>0.23290952862327249</v>
      </c>
      <c r="R9" s="226">
        <v>0.2368089853858186</v>
      </c>
      <c r="S9" s="226">
        <v>0.24792378931792219</v>
      </c>
      <c r="T9" s="226">
        <v>0.27295458648651799</v>
      </c>
      <c r="U9" s="226">
        <v>0.1845765562403234</v>
      </c>
      <c r="V9" s="226">
        <v>0.17618399066657189</v>
      </c>
      <c r="W9" s="226">
        <v>0.17337933455301791</v>
      </c>
      <c r="DA9" s="174" t="s">
        <v>2398</v>
      </c>
    </row>
    <row r="10" spans="1:105" ht="12" customHeight="1" x14ac:dyDescent="0.25">
      <c r="A10" s="56" t="s">
        <v>96</v>
      </c>
      <c r="B10" s="262">
        <v>0.18507049101080569</v>
      </c>
      <c r="C10" s="262">
        <v>0.1165237328837278</v>
      </c>
      <c r="D10" s="262">
        <v>0.15229041789461409</v>
      </c>
      <c r="E10" s="262">
        <v>0.20230535644717701</v>
      </c>
      <c r="F10" s="262">
        <v>0.25685138595703239</v>
      </c>
      <c r="G10" s="262">
        <v>0.24353287712845939</v>
      </c>
      <c r="H10" s="262">
        <v>0.258503946810694</v>
      </c>
      <c r="I10" s="262">
        <v>0.24661292047940969</v>
      </c>
      <c r="J10" s="262">
        <v>0.17052028132683819</v>
      </c>
      <c r="K10" s="262">
        <v>0.16502179812236231</v>
      </c>
      <c r="L10" s="262">
        <v>0.17560450901741009</v>
      </c>
      <c r="M10" s="262">
        <v>0.16889848319046591</v>
      </c>
      <c r="N10" s="262">
        <v>0.25541874252940538</v>
      </c>
      <c r="O10" s="262">
        <v>0.29121391073556291</v>
      </c>
      <c r="P10" s="262">
        <v>0.24693507612561641</v>
      </c>
      <c r="Q10" s="262">
        <v>0.26043905447310989</v>
      </c>
      <c r="R10" s="262">
        <v>0.26256932449807108</v>
      </c>
      <c r="S10" s="262">
        <v>0.26974292468699729</v>
      </c>
      <c r="T10" s="262">
        <v>0.29174682724023537</v>
      </c>
      <c r="U10" s="262">
        <v>0.19221761904529611</v>
      </c>
      <c r="V10" s="262">
        <v>0.1811163540282027</v>
      </c>
      <c r="W10" s="262">
        <v>0.17928993893678999</v>
      </c>
      <c r="DA10" s="68" t="s">
        <v>2399</v>
      </c>
    </row>
    <row r="11" spans="1:105" ht="12" customHeight="1" x14ac:dyDescent="0.25">
      <c r="A11" s="37" t="s">
        <v>160</v>
      </c>
      <c r="B11" s="228">
        <v>4.4084859094866272E-2</v>
      </c>
      <c r="C11" s="228">
        <v>0</v>
      </c>
      <c r="D11" s="228">
        <v>0</v>
      </c>
      <c r="E11" s="228">
        <v>5.7249010360338928E-2</v>
      </c>
      <c r="F11" s="228">
        <v>8.4583361727293527E-2</v>
      </c>
      <c r="G11" s="228">
        <v>6.9025506198688732E-2</v>
      </c>
      <c r="H11" s="228">
        <v>6.6559532519371981E-2</v>
      </c>
      <c r="I11" s="228">
        <v>6.1934981854207413E-2</v>
      </c>
      <c r="J11" s="228">
        <v>5.0778718293395933E-2</v>
      </c>
      <c r="K11" s="228">
        <v>5.0677658845958928E-2</v>
      </c>
      <c r="L11" s="228">
        <v>5.0727907404798683E-2</v>
      </c>
      <c r="M11" s="228">
        <v>0</v>
      </c>
      <c r="N11" s="228">
        <v>5.4048371961020809E-2</v>
      </c>
      <c r="O11" s="228">
        <v>5.3879163462758291E-2</v>
      </c>
      <c r="P11" s="228">
        <v>4.9267855329775838E-2</v>
      </c>
      <c r="Q11" s="228">
        <v>4.696387640681287E-2</v>
      </c>
      <c r="R11" s="228">
        <v>4.6938069314682258E-2</v>
      </c>
      <c r="S11" s="228">
        <v>4.5585507754409803E-2</v>
      </c>
      <c r="T11" s="228">
        <v>4.515860971643524E-2</v>
      </c>
      <c r="U11" s="228">
        <v>4.8447901701437514E-3</v>
      </c>
      <c r="V11" s="228">
        <v>3.3823594452020078E-3</v>
      </c>
      <c r="W11" s="228">
        <v>3.0496028262616249E-3</v>
      </c>
      <c r="DA11" s="69" t="s">
        <v>2400</v>
      </c>
    </row>
    <row r="12" spans="1:105" ht="12" customHeight="1" x14ac:dyDescent="0.25">
      <c r="A12" s="37" t="s">
        <v>162</v>
      </c>
      <c r="B12" s="228">
        <v>1.67297578345777E-2</v>
      </c>
      <c r="C12" s="228">
        <v>6.863616425380703E-4</v>
      </c>
      <c r="D12" s="228">
        <v>1.08142156139008E-3</v>
      </c>
      <c r="E12" s="228">
        <v>4.5926976224484689E-2</v>
      </c>
      <c r="F12" s="228">
        <v>5.3820811135292711E-2</v>
      </c>
      <c r="G12" s="228">
        <v>5.9817829210991692E-2</v>
      </c>
      <c r="H12" s="228">
        <v>4.7437809624199287E-2</v>
      </c>
      <c r="I12" s="228">
        <v>4.8036940910859617E-2</v>
      </c>
      <c r="J12" s="228">
        <v>2.2092953087797351E-2</v>
      </c>
      <c r="K12" s="228">
        <v>3.4162430441376138E-2</v>
      </c>
      <c r="L12" s="228">
        <v>4.1253391879770202E-2</v>
      </c>
      <c r="M12" s="228">
        <v>4.9129566475044413E-2</v>
      </c>
      <c r="N12" s="228">
        <v>5.4271265045333847E-2</v>
      </c>
      <c r="O12" s="228">
        <v>6.9727127993961302E-2</v>
      </c>
      <c r="P12" s="228">
        <v>6.2253053927920958E-2</v>
      </c>
      <c r="Q12" s="228">
        <v>6.8917481921639018E-2</v>
      </c>
      <c r="R12" s="228">
        <v>6.3970370709874505E-2</v>
      </c>
      <c r="S12" s="228">
        <v>5.5848915159273489E-2</v>
      </c>
      <c r="T12" s="228">
        <v>4.7261158809958632E-2</v>
      </c>
      <c r="U12" s="228">
        <v>3.2603457459259078E-2</v>
      </c>
      <c r="V12" s="228">
        <v>1.876301659870536E-2</v>
      </c>
      <c r="W12" s="228">
        <v>2.3516027216512289E-2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2403</v>
      </c>
    </row>
    <row r="15" spans="1:105" ht="12" customHeight="1" x14ac:dyDescent="0.25">
      <c r="A15" s="37" t="s">
        <v>38</v>
      </c>
      <c r="B15" s="228">
        <v>0.1242558740813617</v>
      </c>
      <c r="C15" s="228">
        <v>0.1158373712411897</v>
      </c>
      <c r="D15" s="228">
        <v>0.1512089963332241</v>
      </c>
      <c r="E15" s="228">
        <v>9.9129369862353406E-2</v>
      </c>
      <c r="F15" s="228">
        <v>0.1184472130944461</v>
      </c>
      <c r="G15" s="228">
        <v>0.114689541718779</v>
      </c>
      <c r="H15" s="228">
        <v>0.14450660466712281</v>
      </c>
      <c r="I15" s="228">
        <v>0.13664099771434271</v>
      </c>
      <c r="J15" s="228">
        <v>9.7648609945644921E-2</v>
      </c>
      <c r="K15" s="228">
        <v>8.018170883502726E-2</v>
      </c>
      <c r="L15" s="228">
        <v>8.3623209732841194E-2</v>
      </c>
      <c r="M15" s="228">
        <v>0.1197689167154215</v>
      </c>
      <c r="N15" s="228">
        <v>0.1470991055230508</v>
      </c>
      <c r="O15" s="228">
        <v>0.1676076192788433</v>
      </c>
      <c r="P15" s="228">
        <v>0.1354141668679196</v>
      </c>
      <c r="Q15" s="228">
        <v>0.14455769614465799</v>
      </c>
      <c r="R15" s="228">
        <v>0.15166088447351439</v>
      </c>
      <c r="S15" s="228">
        <v>0.168308501773314</v>
      </c>
      <c r="T15" s="228">
        <v>0.19932705871384149</v>
      </c>
      <c r="U15" s="228">
        <v>0.15476937141589331</v>
      </c>
      <c r="V15" s="228">
        <v>0.1589709779842953</v>
      </c>
      <c r="W15" s="228">
        <v>0.15272430889401609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1.2362417678981981</v>
      </c>
      <c r="C16" s="263">
        <f t="shared" si="0"/>
        <v>0.88705029334577978</v>
      </c>
      <c r="D16" s="263">
        <f t="shared" si="0"/>
        <v>1.1634281773361801</v>
      </c>
      <c r="E16" s="263">
        <f t="shared" si="0"/>
        <v>1.4113836814094216</v>
      </c>
      <c r="F16" s="263">
        <f t="shared" si="0"/>
        <v>2.000866596997116</v>
      </c>
      <c r="G16" s="263">
        <f t="shared" si="0"/>
        <v>1.7780497457951974</v>
      </c>
      <c r="H16" s="263">
        <f t="shared" si="0"/>
        <v>1.8687188220641087</v>
      </c>
      <c r="I16" s="263">
        <f t="shared" si="0"/>
        <v>1.7374168085568342</v>
      </c>
      <c r="J16" s="263">
        <f t="shared" si="0"/>
        <v>1.1052240456369142</v>
      </c>
      <c r="K16" s="263">
        <f t="shared" si="0"/>
        <v>1.0695857285708663</v>
      </c>
      <c r="L16" s="263">
        <f t="shared" si="0"/>
        <v>1.1381773732609912</v>
      </c>
      <c r="M16" s="263">
        <f t="shared" si="0"/>
        <v>1.1570511404432238</v>
      </c>
      <c r="N16" s="263">
        <f t="shared" si="0"/>
        <v>1.7192579012019586</v>
      </c>
      <c r="O16" s="263">
        <f t="shared" si="0"/>
        <v>1.9523768720706474</v>
      </c>
      <c r="P16" s="263">
        <f t="shared" si="0"/>
        <v>1.6005051230364022</v>
      </c>
      <c r="Q16" s="263">
        <f t="shared" si="0"/>
        <v>1.6880309086220084</v>
      </c>
      <c r="R16" s="263">
        <f t="shared" si="0"/>
        <v>1.7018382143393502</v>
      </c>
      <c r="S16" s="263">
        <f t="shared" si="0"/>
        <v>1.7483337711194267</v>
      </c>
      <c r="T16" s="263">
        <f t="shared" si="0"/>
        <v>1.8909516580385617</v>
      </c>
      <c r="U16" s="263">
        <f t="shared" si="0"/>
        <v>1.2458549382565494</v>
      </c>
      <c r="V16" s="263">
        <f t="shared" si="0"/>
        <v>1.1739022946272393</v>
      </c>
      <c r="W16" s="263">
        <f t="shared" si="0"/>
        <v>1.1620644190347502</v>
      </c>
      <c r="DA16" s="70"/>
    </row>
    <row r="17" spans="1:105" ht="12" customHeight="1" x14ac:dyDescent="0.25">
      <c r="A17" s="60" t="s">
        <v>2406</v>
      </c>
      <c r="B17" s="331">
        <v>0.56349869798543839</v>
      </c>
      <c r="C17" s="331">
        <v>0.51230401009611315</v>
      </c>
      <c r="D17" s="331">
        <v>0.6817332185955004</v>
      </c>
      <c r="E17" s="331">
        <v>0.94087893434708447</v>
      </c>
      <c r="F17" s="331">
        <v>1.598280196149835</v>
      </c>
      <c r="G17" s="331">
        <v>1.3039885076411259</v>
      </c>
      <c r="H17" s="331">
        <v>1.2521792955082851</v>
      </c>
      <c r="I17" s="331">
        <v>1.0965921354205159</v>
      </c>
      <c r="J17" s="331">
        <v>0.4723163885818083</v>
      </c>
      <c r="K17" s="331">
        <v>0.54988946760309731</v>
      </c>
      <c r="L17" s="331">
        <v>0.59617508795553908</v>
      </c>
      <c r="M17" s="331">
        <v>0.53707068166276883</v>
      </c>
      <c r="N17" s="331">
        <v>0.89911345819514832</v>
      </c>
      <c r="O17" s="331">
        <v>1.0010676316725959</v>
      </c>
      <c r="P17" s="331">
        <v>0.72282070815173838</v>
      </c>
      <c r="Q17" s="331">
        <v>0.75108287805478058</v>
      </c>
      <c r="R17" s="331">
        <v>0.71885100015916437</v>
      </c>
      <c r="S17" s="331">
        <v>0.65744533369979885</v>
      </c>
      <c r="T17" s="331">
        <v>0.59901701822662679</v>
      </c>
      <c r="U17" s="331">
        <v>0.2427201235239074</v>
      </c>
      <c r="V17" s="331">
        <v>0.14353484472902919</v>
      </c>
      <c r="W17" s="331">
        <v>0.1721846391661272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0.1727351986782375</v>
      </c>
      <c r="E18" s="232">
        <v>0.1808199883484323</v>
      </c>
      <c r="F18" s="232">
        <v>0.20141741027100701</v>
      </c>
      <c r="G18" s="232">
        <v>0.19658933833883591</v>
      </c>
      <c r="H18" s="232">
        <v>0.1951582687305384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0.33749365616005023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2409</v>
      </c>
    </row>
    <row r="20" spans="1:105" ht="12" customHeight="1" x14ac:dyDescent="0.25">
      <c r="A20" s="59" t="s">
        <v>160</v>
      </c>
      <c r="B20" s="232">
        <v>0.2386831500998666</v>
      </c>
      <c r="C20" s="232">
        <v>0</v>
      </c>
      <c r="D20" s="232">
        <v>0</v>
      </c>
      <c r="E20" s="232">
        <v>0.27172503140655913</v>
      </c>
      <c r="F20" s="232">
        <v>0.28748765192307763</v>
      </c>
      <c r="G20" s="232">
        <v>0.2853121256077355</v>
      </c>
      <c r="H20" s="232">
        <v>0.28397721171153473</v>
      </c>
      <c r="I20" s="232">
        <v>0.2904652715241427</v>
      </c>
      <c r="J20" s="232">
        <v>0.32912132227201057</v>
      </c>
      <c r="K20" s="232">
        <v>0.32846630733491877</v>
      </c>
      <c r="L20" s="232">
        <v>0.32879199243850998</v>
      </c>
      <c r="M20" s="232">
        <v>0</v>
      </c>
      <c r="N20" s="232">
        <v>0.30134426555333549</v>
      </c>
      <c r="O20" s="232">
        <v>0.30580797154433947</v>
      </c>
      <c r="P20" s="232">
        <v>0.31932869195225078</v>
      </c>
      <c r="Q20" s="232">
        <v>0.30439549522934262</v>
      </c>
      <c r="R20" s="232">
        <v>0.30422822703960722</v>
      </c>
      <c r="S20" s="232">
        <v>0.29546162433413747</v>
      </c>
      <c r="T20" s="232">
        <v>0.29269469260652459</v>
      </c>
      <c r="U20" s="232">
        <v>3.1401417769450247E-2</v>
      </c>
      <c r="V20" s="232">
        <v>2.192270010779079E-2</v>
      </c>
      <c r="W20" s="232">
        <v>1.9765944244288298E-2</v>
      </c>
      <c r="DA20" s="71" t="s">
        <v>2410</v>
      </c>
    </row>
    <row r="21" spans="1:105" ht="12" customHeight="1" x14ac:dyDescent="0.25">
      <c r="A21" s="59" t="s">
        <v>70</v>
      </c>
      <c r="B21" s="232">
        <v>0.2342377081839149</v>
      </c>
      <c r="C21" s="232">
        <v>0.51008355678514561</v>
      </c>
      <c r="D21" s="232">
        <v>0.50555301778758066</v>
      </c>
      <c r="E21" s="232">
        <v>0.27034745546454858</v>
      </c>
      <c r="F21" s="232">
        <v>0.58895166391851128</v>
      </c>
      <c r="G21" s="232">
        <v>0.57483421004923296</v>
      </c>
      <c r="H21" s="232">
        <v>0.5706497116691972</v>
      </c>
      <c r="I21" s="232">
        <v>0.58084120679055573</v>
      </c>
      <c r="J21" s="232">
        <v>0</v>
      </c>
      <c r="K21" s="232">
        <v>0</v>
      </c>
      <c r="L21" s="232">
        <v>0</v>
      </c>
      <c r="M21" s="232">
        <v>0.28275285030710678</v>
      </c>
      <c r="N21" s="232">
        <v>0.29518219672765061</v>
      </c>
      <c r="O21" s="232">
        <v>0.29950163043678718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9.0577839701656906E-2</v>
      </c>
      <c r="C22" s="232">
        <v>2.220453310967561E-3</v>
      </c>
      <c r="D22" s="232">
        <v>3.445002129682274E-3</v>
      </c>
      <c r="E22" s="232">
        <v>0.21798645912754441</v>
      </c>
      <c r="F22" s="232">
        <v>0.18292981387718871</v>
      </c>
      <c r="G22" s="232">
        <v>0.247252833645322</v>
      </c>
      <c r="H22" s="232">
        <v>0.20239410339701441</v>
      </c>
      <c r="I22" s="232">
        <v>0.22528565710581799</v>
      </c>
      <c r="J22" s="232">
        <v>0.1431950663097977</v>
      </c>
      <c r="K22" s="232">
        <v>0.22142316026817849</v>
      </c>
      <c r="L22" s="232">
        <v>0.2673830955170291</v>
      </c>
      <c r="M22" s="232">
        <v>0.25431783135566199</v>
      </c>
      <c r="N22" s="232">
        <v>0.30258699591416233</v>
      </c>
      <c r="O22" s="232">
        <v>0.39575802969146973</v>
      </c>
      <c r="P22" s="232">
        <v>0.40349201619948771</v>
      </c>
      <c r="Q22" s="232">
        <v>0.44668738282543802</v>
      </c>
      <c r="R22" s="232">
        <v>0.41462277311955709</v>
      </c>
      <c r="S22" s="232">
        <v>0.36198370936566138</v>
      </c>
      <c r="T22" s="232">
        <v>0.30632232562010209</v>
      </c>
      <c r="U22" s="232">
        <v>0.2113187057544571</v>
      </c>
      <c r="V22" s="232">
        <v>0.1216121446212384</v>
      </c>
      <c r="W22" s="232">
        <v>0.1524186949218389</v>
      </c>
      <c r="DA22" s="71" t="s">
        <v>2412</v>
      </c>
    </row>
    <row r="23" spans="1:105" ht="12" customHeight="1" x14ac:dyDescent="0.25">
      <c r="A23" s="60" t="s">
        <v>2413</v>
      </c>
      <c r="B23" s="331">
        <v>0.67274306991275978</v>
      </c>
      <c r="C23" s="331">
        <v>0.37474628324966658</v>
      </c>
      <c r="D23" s="331">
        <v>0.48169495874067958</v>
      </c>
      <c r="E23" s="331">
        <v>0.47050474706233708</v>
      </c>
      <c r="F23" s="331">
        <v>0.40258640084728081</v>
      </c>
      <c r="G23" s="331">
        <v>0.47406123815407142</v>
      </c>
      <c r="H23" s="331">
        <v>0.61653952655582356</v>
      </c>
      <c r="I23" s="331">
        <v>0.6408246731363183</v>
      </c>
      <c r="J23" s="331">
        <v>0.63290765705510588</v>
      </c>
      <c r="K23" s="331">
        <v>0.51969626096776889</v>
      </c>
      <c r="L23" s="331">
        <v>0.54200228530545225</v>
      </c>
      <c r="M23" s="331">
        <v>0.61998045878045505</v>
      </c>
      <c r="N23" s="331">
        <v>0.82014444300681033</v>
      </c>
      <c r="O23" s="331">
        <v>0.95130924039805131</v>
      </c>
      <c r="P23" s="331">
        <v>0.87768441488466387</v>
      </c>
      <c r="Q23" s="331">
        <v>0.93694803056722786</v>
      </c>
      <c r="R23" s="331">
        <v>0.98298721418018586</v>
      </c>
      <c r="S23" s="331">
        <v>1.0908884374196279</v>
      </c>
      <c r="T23" s="331">
        <v>1.2919346398119349</v>
      </c>
      <c r="U23" s="331">
        <v>1.003134814732642</v>
      </c>
      <c r="V23" s="331">
        <v>1.0303674498982101</v>
      </c>
      <c r="W23" s="331">
        <v>0.98987977986862297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0.51824182074483749</v>
      </c>
      <c r="C24" s="263">
        <f t="shared" si="1"/>
        <v>0.21052693664933897</v>
      </c>
      <c r="D24" s="263">
        <f t="shared" si="1"/>
        <v>0.28296674914468345</v>
      </c>
      <c r="E24" s="263">
        <f t="shared" si="1"/>
        <v>0.62856790314970179</v>
      </c>
      <c r="F24" s="263">
        <f t="shared" si="1"/>
        <v>0.78850386662362515</v>
      </c>
      <c r="G24" s="263">
        <f t="shared" si="1"/>
        <v>0.76474572450282574</v>
      </c>
      <c r="H24" s="263">
        <f t="shared" si="1"/>
        <v>0.79224574680804616</v>
      </c>
      <c r="I24" s="263">
        <f t="shared" si="1"/>
        <v>0.76181647390037899</v>
      </c>
      <c r="J24" s="263">
        <f t="shared" si="1"/>
        <v>0.50446489838046493</v>
      </c>
      <c r="K24" s="263">
        <f t="shared" si="1"/>
        <v>0.51101039415553418</v>
      </c>
      <c r="L24" s="263">
        <f t="shared" si="1"/>
        <v>0.55067064023540824</v>
      </c>
      <c r="M24" s="263">
        <f t="shared" si="1"/>
        <v>0.55367037423372278</v>
      </c>
      <c r="N24" s="263">
        <f t="shared" si="1"/>
        <v>0.80013172258754706</v>
      </c>
      <c r="O24" s="263">
        <f t="shared" si="1"/>
        <v>0.92539695140252465</v>
      </c>
      <c r="P24" s="263">
        <f t="shared" si="1"/>
        <v>0.78673842031026753</v>
      </c>
      <c r="Q24" s="263">
        <f t="shared" si="1"/>
        <v>0.8309564718831679</v>
      </c>
      <c r="R24" s="263">
        <f t="shared" si="1"/>
        <v>0.8329691962176422</v>
      </c>
      <c r="S24" s="263">
        <f t="shared" si="1"/>
        <v>0.84302973286700034</v>
      </c>
      <c r="T24" s="263">
        <f t="shared" si="1"/>
        <v>0.89074323353569729</v>
      </c>
      <c r="U24" s="263">
        <f t="shared" si="1"/>
        <v>0.59897458234703804</v>
      </c>
      <c r="V24" s="263">
        <f t="shared" si="1"/>
        <v>0.53208723417140413</v>
      </c>
      <c r="W24" s="263">
        <f t="shared" si="1"/>
        <v>0.54593679372856807</v>
      </c>
      <c r="DA24" s="70"/>
    </row>
    <row r="25" spans="1:105" ht="12" customHeight="1" x14ac:dyDescent="0.25">
      <c r="A25" s="60" t="s">
        <v>2416</v>
      </c>
      <c r="B25" s="264">
        <v>0.3474629339124824</v>
      </c>
      <c r="C25" s="264">
        <v>9.8538716883375663E-2</v>
      </c>
      <c r="D25" s="264">
        <v>0.13646830112611491</v>
      </c>
      <c r="E25" s="264">
        <v>0.45776237584365392</v>
      </c>
      <c r="F25" s="264">
        <v>0.58240902172387321</v>
      </c>
      <c r="G25" s="264">
        <v>0.56469428921714859</v>
      </c>
      <c r="H25" s="264">
        <v>0.56970149058846109</v>
      </c>
      <c r="I25" s="264">
        <v>0.54915459502531805</v>
      </c>
      <c r="J25" s="264">
        <v>0.35578466696025568</v>
      </c>
      <c r="K25" s="264">
        <v>0.37224257148469192</v>
      </c>
      <c r="L25" s="264">
        <v>0.40365970631685688</v>
      </c>
      <c r="M25" s="264">
        <v>0.39812359633407679</v>
      </c>
      <c r="N25" s="264">
        <v>0.57622902164812451</v>
      </c>
      <c r="O25" s="264">
        <v>0.67015188933782877</v>
      </c>
      <c r="P25" s="264">
        <v>0.57206631212468406</v>
      </c>
      <c r="Q25" s="264">
        <v>0.60252597265649666</v>
      </c>
      <c r="R25" s="264">
        <v>0.60071422978155076</v>
      </c>
      <c r="S25" s="264">
        <v>0.59987370872826873</v>
      </c>
      <c r="T25" s="264">
        <v>0.62303777371238156</v>
      </c>
      <c r="U25" s="264">
        <v>0.41794757526518228</v>
      </c>
      <c r="V25" s="264">
        <v>0.359291397171497</v>
      </c>
      <c r="W25" s="264">
        <v>0.37589167714772348</v>
      </c>
      <c r="DA25" s="72" t="s">
        <v>2417</v>
      </c>
    </row>
    <row r="26" spans="1:105" ht="12" customHeight="1" x14ac:dyDescent="0.25">
      <c r="A26" s="60" t="s">
        <v>2418</v>
      </c>
      <c r="B26" s="264">
        <v>0.17077888683235509</v>
      </c>
      <c r="C26" s="264">
        <v>0.11198821976596331</v>
      </c>
      <c r="D26" s="264">
        <v>0.14649844801856851</v>
      </c>
      <c r="E26" s="264">
        <v>0.17080552730604781</v>
      </c>
      <c r="F26" s="264">
        <v>0.20609484489975191</v>
      </c>
      <c r="G26" s="264">
        <v>0.20005143528567709</v>
      </c>
      <c r="H26" s="264">
        <v>0.22254425621958501</v>
      </c>
      <c r="I26" s="264">
        <v>0.21266187887506091</v>
      </c>
      <c r="J26" s="264">
        <v>0.1486802314202092</v>
      </c>
      <c r="K26" s="264">
        <v>0.1387678226708422</v>
      </c>
      <c r="L26" s="264">
        <v>0.1470109339185513</v>
      </c>
      <c r="M26" s="264">
        <v>0.15554677789964599</v>
      </c>
      <c r="N26" s="264">
        <v>0.22390270093942249</v>
      </c>
      <c r="O26" s="264">
        <v>0.25524506206469588</v>
      </c>
      <c r="P26" s="264">
        <v>0.21467210818558349</v>
      </c>
      <c r="Q26" s="264">
        <v>0.2284304992266713</v>
      </c>
      <c r="R26" s="264">
        <v>0.23225496643609139</v>
      </c>
      <c r="S26" s="264">
        <v>0.24315602413873161</v>
      </c>
      <c r="T26" s="264">
        <v>0.26770545982331578</v>
      </c>
      <c r="U26" s="264">
        <v>0.18102700708185571</v>
      </c>
      <c r="V26" s="264">
        <v>0.17279583699990711</v>
      </c>
      <c r="W26" s="264">
        <v>0.17004511658084459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1.7660596684259977</v>
      </c>
      <c r="C27" s="263">
        <f t="shared" si="2"/>
        <v>1.2672147047796853</v>
      </c>
      <c r="D27" s="263">
        <f t="shared" si="2"/>
        <v>1.6620402533373999</v>
      </c>
      <c r="E27" s="263">
        <f t="shared" si="2"/>
        <v>2.0162624020134596</v>
      </c>
      <c r="F27" s="263">
        <f t="shared" si="2"/>
        <v>2.8583808528530228</v>
      </c>
      <c r="G27" s="263">
        <f t="shared" si="2"/>
        <v>2.5400710654217109</v>
      </c>
      <c r="H27" s="263">
        <f t="shared" si="2"/>
        <v>2.6695983172344411</v>
      </c>
      <c r="I27" s="263">
        <f t="shared" si="2"/>
        <v>2.4820240122240502</v>
      </c>
      <c r="J27" s="263">
        <f t="shared" si="2"/>
        <v>1.5788914937670198</v>
      </c>
      <c r="K27" s="263">
        <f t="shared" si="2"/>
        <v>1.5279796122440952</v>
      </c>
      <c r="L27" s="263">
        <f t="shared" si="2"/>
        <v>1.6259676760871309</v>
      </c>
      <c r="M27" s="263">
        <f t="shared" si="2"/>
        <v>1.6529302006331767</v>
      </c>
      <c r="N27" s="263">
        <f t="shared" si="2"/>
        <v>2.4560827160027991</v>
      </c>
      <c r="O27" s="263">
        <f t="shared" si="2"/>
        <v>2.7891098172437832</v>
      </c>
      <c r="P27" s="263">
        <f t="shared" si="2"/>
        <v>2.2864358900520041</v>
      </c>
      <c r="Q27" s="263">
        <f t="shared" si="2"/>
        <v>2.4114727266028702</v>
      </c>
      <c r="R27" s="263">
        <f t="shared" si="2"/>
        <v>2.4311974490562149</v>
      </c>
      <c r="S27" s="263">
        <f t="shared" si="2"/>
        <v>2.497619673027752</v>
      </c>
      <c r="T27" s="263">
        <f t="shared" si="2"/>
        <v>2.7013595114836608</v>
      </c>
      <c r="U27" s="263">
        <f t="shared" si="2"/>
        <v>1.7797927689379267</v>
      </c>
      <c r="V27" s="263">
        <f t="shared" si="2"/>
        <v>1.6770032780389135</v>
      </c>
      <c r="W27" s="263">
        <f t="shared" si="2"/>
        <v>1.6600920271925004</v>
      </c>
      <c r="DA27" s="70"/>
    </row>
    <row r="28" spans="1:105" ht="12" customHeight="1" x14ac:dyDescent="0.25">
      <c r="A28" s="60" t="s">
        <v>2421</v>
      </c>
      <c r="B28" s="331">
        <v>0.80499813997919789</v>
      </c>
      <c r="C28" s="331">
        <v>0.73186287156587593</v>
      </c>
      <c r="D28" s="331">
        <v>0.97390459799357199</v>
      </c>
      <c r="E28" s="331">
        <v>1.3441127633529779</v>
      </c>
      <c r="F28" s="331">
        <v>2.2832574230711931</v>
      </c>
      <c r="G28" s="331">
        <v>1.862840725201609</v>
      </c>
      <c r="H28" s="331">
        <v>1.7888275650118359</v>
      </c>
      <c r="I28" s="331">
        <v>1.566560193457881</v>
      </c>
      <c r="J28" s="331">
        <v>0.67473769797401173</v>
      </c>
      <c r="K28" s="331">
        <v>0.78555638229013935</v>
      </c>
      <c r="L28" s="331">
        <v>0.85167869707934174</v>
      </c>
      <c r="M28" s="331">
        <v>0.76724383094681259</v>
      </c>
      <c r="N28" s="331">
        <v>1.2844477974216411</v>
      </c>
      <c r="O28" s="331">
        <v>1.4300966166751381</v>
      </c>
      <c r="P28" s="331">
        <v>1.032601011645341</v>
      </c>
      <c r="Q28" s="331">
        <v>1.0729755400782579</v>
      </c>
      <c r="R28" s="331">
        <v>1.026930000227378</v>
      </c>
      <c r="S28" s="331">
        <v>0.93920761957114118</v>
      </c>
      <c r="T28" s="331">
        <v>0.85573859746661007</v>
      </c>
      <c r="U28" s="331">
        <v>0.34674303360558179</v>
      </c>
      <c r="V28" s="331">
        <v>0.20504977818432751</v>
      </c>
      <c r="W28" s="331">
        <v>0.24597805595161029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0.24676456954033929</v>
      </c>
      <c r="E29" s="232">
        <v>0.25831426906918897</v>
      </c>
      <c r="F29" s="232">
        <v>0.28773915753001011</v>
      </c>
      <c r="G29" s="232">
        <v>0.2808419119126227</v>
      </c>
      <c r="H29" s="232">
        <v>0.27879752675791197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0.48213379451435739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2424</v>
      </c>
    </row>
    <row r="31" spans="1:105" ht="12" customHeight="1" x14ac:dyDescent="0.25">
      <c r="A31" s="59" t="s">
        <v>160</v>
      </c>
      <c r="B31" s="232">
        <v>0.34097592871409521</v>
      </c>
      <c r="C31" s="232">
        <v>0</v>
      </c>
      <c r="D31" s="232">
        <v>0</v>
      </c>
      <c r="E31" s="232">
        <v>0.38817861629508438</v>
      </c>
      <c r="F31" s="232">
        <v>0.41069664560439673</v>
      </c>
      <c r="G31" s="232">
        <v>0.40758875086819357</v>
      </c>
      <c r="H31" s="232">
        <v>0.40568173101647831</v>
      </c>
      <c r="I31" s="232">
        <v>0.41495038789163241</v>
      </c>
      <c r="J31" s="232">
        <v>0.4701733175314437</v>
      </c>
      <c r="K31" s="232">
        <v>0.46923758190702702</v>
      </c>
      <c r="L31" s="232">
        <v>0.46970284634072862</v>
      </c>
      <c r="M31" s="232">
        <v>0</v>
      </c>
      <c r="N31" s="232">
        <v>0.43049180793333652</v>
      </c>
      <c r="O31" s="232">
        <v>0.43686853077762788</v>
      </c>
      <c r="P31" s="232">
        <v>0.45618384564607262</v>
      </c>
      <c r="Q31" s="232">
        <v>0.43485070747048948</v>
      </c>
      <c r="R31" s="232">
        <v>0.43461175291372472</v>
      </c>
      <c r="S31" s="232">
        <v>0.42208803476305351</v>
      </c>
      <c r="T31" s="232">
        <v>0.41813527515217819</v>
      </c>
      <c r="U31" s="232">
        <v>4.4859168242071777E-2</v>
      </c>
      <c r="V31" s="232">
        <v>3.1318143011129701E-2</v>
      </c>
      <c r="W31" s="232">
        <v>2.823706320612614E-2</v>
      </c>
      <c r="DA31" s="71" t="s">
        <v>2425</v>
      </c>
    </row>
    <row r="32" spans="1:105" ht="12" customHeight="1" x14ac:dyDescent="0.25">
      <c r="A32" s="59" t="s">
        <v>70</v>
      </c>
      <c r="B32" s="232">
        <v>0.33462529740559283</v>
      </c>
      <c r="C32" s="232">
        <v>0.72869079540735082</v>
      </c>
      <c r="D32" s="232">
        <v>0.72221859683940082</v>
      </c>
      <c r="E32" s="232">
        <v>0.38621065066364091</v>
      </c>
      <c r="F32" s="232">
        <v>0.84135951988358748</v>
      </c>
      <c r="G32" s="232">
        <v>0.82119172864176104</v>
      </c>
      <c r="H32" s="232">
        <v>0.81521387381313903</v>
      </c>
      <c r="I32" s="232">
        <v>0.82977315255793682</v>
      </c>
      <c r="J32" s="232">
        <v>0</v>
      </c>
      <c r="K32" s="232">
        <v>0</v>
      </c>
      <c r="L32" s="232">
        <v>0</v>
      </c>
      <c r="M32" s="232">
        <v>0.40393264329586692</v>
      </c>
      <c r="N32" s="232">
        <v>0.42168885246807242</v>
      </c>
      <c r="O32" s="232">
        <v>0.4278594720525532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0.12939691385950991</v>
      </c>
      <c r="C33" s="232">
        <v>3.1720761585250861E-3</v>
      </c>
      <c r="D33" s="232">
        <v>4.9214316138318209E-3</v>
      </c>
      <c r="E33" s="232">
        <v>0.31140922732506338</v>
      </c>
      <c r="F33" s="232">
        <v>0.26132830553884112</v>
      </c>
      <c r="G33" s="232">
        <v>0.35321833377903139</v>
      </c>
      <c r="H33" s="232">
        <v>0.28913443342430623</v>
      </c>
      <c r="I33" s="232">
        <v>0.32183665300831149</v>
      </c>
      <c r="J33" s="232">
        <v>0.204564380442568</v>
      </c>
      <c r="K33" s="232">
        <v>0.31631880038311228</v>
      </c>
      <c r="L33" s="232">
        <v>0.38197585073861312</v>
      </c>
      <c r="M33" s="232">
        <v>0.36331118765094572</v>
      </c>
      <c r="N33" s="232">
        <v>0.43226713702023178</v>
      </c>
      <c r="O33" s="232">
        <v>0.56536861384495662</v>
      </c>
      <c r="P33" s="232">
        <v>0.57641716599926829</v>
      </c>
      <c r="Q33" s="232">
        <v>0.63812483260776875</v>
      </c>
      <c r="R33" s="232">
        <v>0.59231824731365301</v>
      </c>
      <c r="S33" s="232">
        <v>0.51711958480808773</v>
      </c>
      <c r="T33" s="232">
        <v>0.43760332231443178</v>
      </c>
      <c r="U33" s="232">
        <v>0.30188386536350997</v>
      </c>
      <c r="V33" s="232">
        <v>0.17373163517319781</v>
      </c>
      <c r="W33" s="232">
        <v>0.21774099274548411</v>
      </c>
      <c r="DA33" s="71" t="s">
        <v>2427</v>
      </c>
    </row>
    <row r="34" spans="1:105" ht="12" customHeight="1" x14ac:dyDescent="0.25">
      <c r="A34" s="60" t="s">
        <v>2428</v>
      </c>
      <c r="B34" s="331">
        <v>0.96106152844679982</v>
      </c>
      <c r="C34" s="331">
        <v>0.53535183321380952</v>
      </c>
      <c r="D34" s="331">
        <v>0.68813565534382792</v>
      </c>
      <c r="E34" s="331">
        <v>0.67214963866048161</v>
      </c>
      <c r="F34" s="331">
        <v>0.57512342978182973</v>
      </c>
      <c r="G34" s="331">
        <v>0.67723034022010187</v>
      </c>
      <c r="H34" s="331">
        <v>0.88077075222260526</v>
      </c>
      <c r="I34" s="331">
        <v>0.915463818766169</v>
      </c>
      <c r="J34" s="331">
        <v>0.90415379579300814</v>
      </c>
      <c r="K34" s="331">
        <v>0.74242322995395571</v>
      </c>
      <c r="L34" s="331">
        <v>0.77428897900778904</v>
      </c>
      <c r="M34" s="331">
        <v>0.88568636968636427</v>
      </c>
      <c r="N34" s="331">
        <v>1.1716349185811581</v>
      </c>
      <c r="O34" s="331">
        <v>1.3590132005686451</v>
      </c>
      <c r="P34" s="331">
        <v>1.2538348784066631</v>
      </c>
      <c r="Q34" s="331">
        <v>1.338497186524612</v>
      </c>
      <c r="R34" s="331">
        <v>1.4042674488288369</v>
      </c>
      <c r="S34" s="331">
        <v>1.558412053456611</v>
      </c>
      <c r="T34" s="331">
        <v>1.845620914017051</v>
      </c>
      <c r="U34" s="331">
        <v>1.433049735332345</v>
      </c>
      <c r="V34" s="331">
        <v>1.471953499854586</v>
      </c>
      <c r="W34" s="331">
        <v>1.4141139712408901</v>
      </c>
      <c r="DA34" s="72" t="s">
        <v>2429</v>
      </c>
    </row>
    <row r="35" spans="1:105" ht="12" customHeight="1" x14ac:dyDescent="0.25">
      <c r="A35" s="57" t="s">
        <v>2430</v>
      </c>
      <c r="B35" s="263">
        <v>1.0798034265534979</v>
      </c>
      <c r="C35" s="263">
        <v>0.85162093789907745</v>
      </c>
      <c r="D35" s="263">
        <v>1.0927969839267271</v>
      </c>
      <c r="E35" s="263">
        <v>1.3734164566584499</v>
      </c>
      <c r="F35" s="263">
        <v>2.172713674077547</v>
      </c>
      <c r="G35" s="263">
        <v>1.899564354457882</v>
      </c>
      <c r="H35" s="263">
        <v>2.051992500726231</v>
      </c>
      <c r="I35" s="263">
        <v>2.0398019781427559</v>
      </c>
      <c r="J35" s="263">
        <v>2.04518381333243</v>
      </c>
      <c r="K35" s="263">
        <v>1.8713579890890371</v>
      </c>
      <c r="L35" s="263">
        <v>1.9878895595068611</v>
      </c>
      <c r="M35" s="263">
        <v>1.45419328680481</v>
      </c>
      <c r="N35" s="263">
        <v>2.317702638714342</v>
      </c>
      <c r="O35" s="263">
        <v>2.7538393930954288</v>
      </c>
      <c r="P35" s="263">
        <v>2.6173109205173462</v>
      </c>
      <c r="Q35" s="263">
        <v>2.3921000280952418</v>
      </c>
      <c r="R35" s="263">
        <v>2.4413065614424978</v>
      </c>
      <c r="S35" s="263">
        <v>2.3891412362248601</v>
      </c>
      <c r="T35" s="263">
        <v>2.622306188148543</v>
      </c>
      <c r="U35" s="263">
        <v>2.235622532461178</v>
      </c>
      <c r="V35" s="263">
        <v>2.1801247766483201</v>
      </c>
      <c r="W35" s="263">
        <v>2.4969208396913332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0.22847959543286969</v>
      </c>
      <c r="E36" s="231">
        <v>0.19508758254949271</v>
      </c>
      <c r="F36" s="231">
        <v>0.15942468753396979</v>
      </c>
      <c r="G36" s="231">
        <v>0.17115000508292</v>
      </c>
      <c r="H36" s="231">
        <v>0.17462545985900821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0.26713093275113942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2434</v>
      </c>
    </row>
    <row r="39" spans="1:105" ht="12" customHeight="1" x14ac:dyDescent="0.25">
      <c r="A39" s="46" t="s">
        <v>160</v>
      </c>
      <c r="B39" s="231">
        <v>0.38657420468513309</v>
      </c>
      <c r="C39" s="231">
        <v>0</v>
      </c>
      <c r="D39" s="231">
        <v>0</v>
      </c>
      <c r="E39" s="231">
        <v>0.29316548452122593</v>
      </c>
      <c r="F39" s="231">
        <v>0.22755048342664891</v>
      </c>
      <c r="G39" s="231">
        <v>0.24839176000388491</v>
      </c>
      <c r="H39" s="231">
        <v>0.25409966745029788</v>
      </c>
      <c r="I39" s="231">
        <v>0.24296750140417661</v>
      </c>
      <c r="J39" s="231">
        <v>0.1602447847060165</v>
      </c>
      <c r="K39" s="231">
        <v>0.1619365946949716</v>
      </c>
      <c r="L39" s="231">
        <v>0.16109539659568001</v>
      </c>
      <c r="M39" s="231">
        <v>0</v>
      </c>
      <c r="N39" s="231">
        <v>0.22443369725582171</v>
      </c>
      <c r="O39" s="231">
        <v>0.2137624769361289</v>
      </c>
      <c r="P39" s="231">
        <v>0.18553774982410071</v>
      </c>
      <c r="Q39" s="231">
        <v>0.22410806360542271</v>
      </c>
      <c r="R39" s="231">
        <v>0.22454009345617831</v>
      </c>
      <c r="S39" s="231">
        <v>0.24718297586675561</v>
      </c>
      <c r="T39" s="231">
        <v>0.25432956524603539</v>
      </c>
      <c r="U39" s="231">
        <v>1.9926438095580729E-2</v>
      </c>
      <c r="V39" s="231">
        <v>1.414205969197606E-2</v>
      </c>
      <c r="W39" s="231">
        <v>9.5664782910615358E-3</v>
      </c>
      <c r="DA39" s="73" t="s">
        <v>2435</v>
      </c>
    </row>
    <row r="40" spans="1:105" ht="12" customHeight="1" x14ac:dyDescent="0.25">
      <c r="A40" s="46" t="s">
        <v>70</v>
      </c>
      <c r="B40" s="231">
        <v>0.37937431155311258</v>
      </c>
      <c r="C40" s="231">
        <v>0.65770028212937937</v>
      </c>
      <c r="D40" s="231">
        <v>0.66870301975416346</v>
      </c>
      <c r="E40" s="231">
        <v>0.29167921100268512</v>
      </c>
      <c r="F40" s="231">
        <v>0.46616345064950782</v>
      </c>
      <c r="G40" s="231">
        <v>0.50044869575883366</v>
      </c>
      <c r="H40" s="231">
        <v>0.5106110490057385</v>
      </c>
      <c r="I40" s="231">
        <v>0.48586027508888602</v>
      </c>
      <c r="J40" s="231">
        <v>0</v>
      </c>
      <c r="K40" s="231">
        <v>0</v>
      </c>
      <c r="L40" s="231">
        <v>0</v>
      </c>
      <c r="M40" s="231">
        <v>0.25002989754141741</v>
      </c>
      <c r="N40" s="231">
        <v>0.21984434199879091</v>
      </c>
      <c r="O40" s="231">
        <v>0.20935428872328821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2437</v>
      </c>
    </row>
    <row r="42" spans="1:105" ht="12" customHeight="1" x14ac:dyDescent="0.25">
      <c r="A42" s="46" t="s">
        <v>162</v>
      </c>
      <c r="B42" s="231">
        <v>0.1467009980809913</v>
      </c>
      <c r="C42" s="231">
        <v>2.8630461610696799E-3</v>
      </c>
      <c r="D42" s="231">
        <v>4.556759125401968E-3</v>
      </c>
      <c r="E42" s="231">
        <v>0.23518667227082121</v>
      </c>
      <c r="F42" s="231">
        <v>0.14479149731286159</v>
      </c>
      <c r="G42" s="231">
        <v>0.21525747068859999</v>
      </c>
      <c r="H42" s="231">
        <v>0.18110000466982409</v>
      </c>
      <c r="I42" s="231">
        <v>0.18844625700683501</v>
      </c>
      <c r="J42" s="231">
        <v>6.9719769030378284E-2</v>
      </c>
      <c r="K42" s="231">
        <v>0.1091634416064077</v>
      </c>
      <c r="L42" s="231">
        <v>0.131007405307634</v>
      </c>
      <c r="M42" s="231">
        <v>0.2248856598536417</v>
      </c>
      <c r="N42" s="231">
        <v>0.22535925185053171</v>
      </c>
      <c r="O42" s="231">
        <v>0.27663836317603829</v>
      </c>
      <c r="P42" s="231">
        <v>0.23443869168147541</v>
      </c>
      <c r="Q42" s="231">
        <v>0.32886900749486908</v>
      </c>
      <c r="R42" s="231">
        <v>0.3060184031286638</v>
      </c>
      <c r="S42" s="231">
        <v>0.3028353028855697</v>
      </c>
      <c r="T42" s="231">
        <v>0.26617094832275218</v>
      </c>
      <c r="U42" s="231">
        <v>0.1340967831315899</v>
      </c>
      <c r="V42" s="231">
        <v>7.8450473712021754E-2</v>
      </c>
      <c r="W42" s="231">
        <v>7.3768807505517883E-2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7.1625107454289863E-2</v>
      </c>
      <c r="C44" s="231">
        <v>0.1194325021360868</v>
      </c>
      <c r="D44" s="231">
        <v>0.1194325021396269</v>
      </c>
      <c r="E44" s="231">
        <v>0.26276870153498227</v>
      </c>
      <c r="F44" s="231">
        <v>0.21496130693525459</v>
      </c>
      <c r="G44" s="231">
        <v>0.26276870159237881</v>
      </c>
      <c r="H44" s="231">
        <v>0.2627687015995574</v>
      </c>
      <c r="I44" s="231">
        <v>0.40601891647671973</v>
      </c>
      <c r="J44" s="231">
        <v>0.3582975062638758</v>
      </c>
      <c r="K44" s="231">
        <v>0.33439380895122239</v>
      </c>
      <c r="L44" s="231">
        <v>0.19105760954239351</v>
      </c>
      <c r="M44" s="231">
        <v>0.1194325020765778</v>
      </c>
      <c r="N44" s="231">
        <v>0.14333619942946371</v>
      </c>
      <c r="O44" s="231">
        <v>0.2865864143655445</v>
      </c>
      <c r="P44" s="231">
        <v>0.28658641434342519</v>
      </c>
      <c r="Q44" s="231">
        <v>0.35829750627883272</v>
      </c>
      <c r="R44" s="231">
        <v>0.3821152191624258</v>
      </c>
      <c r="S44" s="231">
        <v>0.33439380904253069</v>
      </c>
      <c r="T44" s="231">
        <v>0.16715391226407469</v>
      </c>
      <c r="U44" s="231">
        <v>0.40971625089966729</v>
      </c>
      <c r="V44" s="231">
        <v>0.36784178831037179</v>
      </c>
      <c r="W44" s="231">
        <v>0.45503009444998332</v>
      </c>
      <c r="DA44" s="73" t="s">
        <v>2440</v>
      </c>
    </row>
    <row r="45" spans="1:105" ht="12" customHeight="1" x14ac:dyDescent="0.25">
      <c r="A45" s="46" t="s">
        <v>79</v>
      </c>
      <c r="B45" s="231">
        <v>9.5528804779971277E-2</v>
      </c>
      <c r="C45" s="231">
        <v>7.1625107472541583E-2</v>
      </c>
      <c r="D45" s="231">
        <v>7.1625107474664662E-2</v>
      </c>
      <c r="E45" s="231">
        <v>9.552880477924261E-2</v>
      </c>
      <c r="F45" s="231">
        <v>0.69269131546816476</v>
      </c>
      <c r="G45" s="231">
        <v>0.50154772133126491</v>
      </c>
      <c r="H45" s="231">
        <v>0.66878761814180554</v>
      </c>
      <c r="I45" s="231">
        <v>0.71650902816613848</v>
      </c>
      <c r="J45" s="231">
        <v>1.4569217533321599</v>
      </c>
      <c r="K45" s="231">
        <v>1.2658641438364351</v>
      </c>
      <c r="L45" s="231">
        <v>1.504729148061154</v>
      </c>
      <c r="M45" s="231">
        <v>0.85984522733317337</v>
      </c>
      <c r="N45" s="231">
        <v>1.504729148179734</v>
      </c>
      <c r="O45" s="231">
        <v>1.7674978498944289</v>
      </c>
      <c r="P45" s="231">
        <v>1.910748064668345</v>
      </c>
      <c r="Q45" s="231">
        <v>1.4808254507161169</v>
      </c>
      <c r="R45" s="231">
        <v>1.5286328456952301</v>
      </c>
      <c r="S45" s="231">
        <v>1.504729148430004</v>
      </c>
      <c r="T45" s="231">
        <v>1.9346517623156809</v>
      </c>
      <c r="U45" s="231">
        <v>1.67188306033434</v>
      </c>
      <c r="V45" s="231">
        <v>1.71969045493395</v>
      </c>
      <c r="W45" s="231">
        <v>1.9585554594447701</v>
      </c>
      <c r="DA45" s="73" t="s">
        <v>2441</v>
      </c>
    </row>
    <row r="46" spans="1:105" ht="12" customHeight="1" x14ac:dyDescent="0.25">
      <c r="A46" s="57" t="s">
        <v>2442</v>
      </c>
      <c r="B46" s="263">
        <v>0.80366534979931781</v>
      </c>
      <c r="C46" s="263">
        <v>0.52700338713394468</v>
      </c>
      <c r="D46" s="263">
        <v>0.68940446126385169</v>
      </c>
      <c r="E46" s="263">
        <v>0.80379071673434244</v>
      </c>
      <c r="F46" s="263">
        <v>0.96985809364589071</v>
      </c>
      <c r="G46" s="263">
        <v>0.94141851899142148</v>
      </c>
      <c r="H46" s="263">
        <v>1.047267088092164</v>
      </c>
      <c r="I46" s="263">
        <v>1.000761782941463</v>
      </c>
      <c r="J46" s="263">
        <v>0.6996716772715722</v>
      </c>
      <c r="K46" s="263">
        <v>0.65302504786278637</v>
      </c>
      <c r="L46" s="263">
        <v>0.69181615961671206</v>
      </c>
      <c r="M46" s="263">
        <v>0.73198483717480467</v>
      </c>
      <c r="N46" s="263">
        <v>1.053659769126694</v>
      </c>
      <c r="O46" s="263">
        <v>1.2011532332456281</v>
      </c>
      <c r="P46" s="263">
        <v>1.0102216855792161</v>
      </c>
      <c r="Q46" s="263">
        <v>1.0749670551843351</v>
      </c>
      <c r="R46" s="263">
        <v>1.0929645479345469</v>
      </c>
      <c r="S46" s="263">
        <v>1.1442636430057951</v>
      </c>
      <c r="T46" s="263">
        <v>1.2597903991685451</v>
      </c>
      <c r="U46" s="263">
        <v>0.85189179803226156</v>
      </c>
      <c r="V46" s="263">
        <v>0.81315687999956265</v>
      </c>
      <c r="W46" s="263">
        <v>0.80021231332162102</v>
      </c>
      <c r="DA46" s="70" t="s">
        <v>2443</v>
      </c>
    </row>
    <row r="47" spans="1:105" ht="12" customHeight="1" x14ac:dyDescent="0.25">
      <c r="A47" s="41" t="s">
        <v>2444</v>
      </c>
      <c r="B47" s="352">
        <v>0.54420655674598384</v>
      </c>
      <c r="C47" s="352">
        <v>0.35686333718039581</v>
      </c>
      <c r="D47" s="352">
        <v>0.46683414702824511</v>
      </c>
      <c r="E47" s="352">
        <v>0.54429144967816823</v>
      </c>
      <c r="F47" s="352">
        <v>0.65674491728062068</v>
      </c>
      <c r="G47" s="352">
        <v>0.63748689775558576</v>
      </c>
      <c r="H47" s="352">
        <v>0.70916285758288033</v>
      </c>
      <c r="I47" s="352">
        <v>0.67767152603200032</v>
      </c>
      <c r="J47" s="352">
        <v>0.47378665066962272</v>
      </c>
      <c r="K47" s="352">
        <v>0.44219962059460433</v>
      </c>
      <c r="L47" s="352">
        <v>0.46846724226726177</v>
      </c>
      <c r="M47" s="352">
        <v>0.49566769044931658</v>
      </c>
      <c r="N47" s="352">
        <v>0.71349169785830813</v>
      </c>
      <c r="O47" s="352">
        <v>0.81336773490624792</v>
      </c>
      <c r="P47" s="352">
        <v>0.68407735283905335</v>
      </c>
      <c r="Q47" s="352">
        <v>0.72792004764584828</v>
      </c>
      <c r="R47" s="352">
        <v>0.74010715209436007</v>
      </c>
      <c r="S47" s="352">
        <v>0.77484462572051516</v>
      </c>
      <c r="T47" s="352">
        <v>0.8530742248926857</v>
      </c>
      <c r="U47" s="352">
        <v>0.57686337011176159</v>
      </c>
      <c r="V47" s="352">
        <v>0.55063380033663456</v>
      </c>
      <c r="W47" s="352">
        <v>0.54186831348053133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0.99999999999999956</v>
      </c>
      <c r="C51" s="234">
        <f t="shared" si="3"/>
        <v>0.99999999999999978</v>
      </c>
      <c r="D51" s="234">
        <f t="shared" si="3"/>
        <v>1</v>
      </c>
      <c r="E51" s="234">
        <f t="shared" si="3"/>
        <v>1</v>
      </c>
      <c r="F51" s="234">
        <f t="shared" si="3"/>
        <v>1.0000000000000002</v>
      </c>
      <c r="G51" s="234">
        <f t="shared" si="3"/>
        <v>0.99999999999999978</v>
      </c>
      <c r="H51" s="234">
        <f t="shared" si="3"/>
        <v>0.99999999999999978</v>
      </c>
      <c r="I51" s="234">
        <f t="shared" si="3"/>
        <v>1</v>
      </c>
      <c r="J51" s="234">
        <f t="shared" si="3"/>
        <v>0.99999999999999967</v>
      </c>
      <c r="K51" s="234">
        <f t="shared" si="3"/>
        <v>1</v>
      </c>
      <c r="L51" s="234">
        <f t="shared" si="3"/>
        <v>1.0000000000000002</v>
      </c>
      <c r="M51" s="234">
        <f t="shared" si="3"/>
        <v>0.99999999999999989</v>
      </c>
      <c r="N51" s="234">
        <f t="shared" si="3"/>
        <v>1</v>
      </c>
      <c r="O51" s="234">
        <f t="shared" si="3"/>
        <v>0.99999999999999989</v>
      </c>
      <c r="P51" s="234">
        <f t="shared" si="3"/>
        <v>0.99999999999999978</v>
      </c>
      <c r="Q51" s="234">
        <f t="shared" si="3"/>
        <v>0.99999999999999956</v>
      </c>
      <c r="R51" s="234">
        <f t="shared" si="3"/>
        <v>1.0000000000000002</v>
      </c>
      <c r="S51" s="234">
        <f t="shared" si="3"/>
        <v>1.0000000000000004</v>
      </c>
      <c r="T51" s="234">
        <f t="shared" si="3"/>
        <v>0.99999999999999967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2.3973974667593319E-2</v>
      </c>
      <c r="C52" s="301">
        <f t="shared" si="4"/>
        <v>2.2995340910470747E-2</v>
      </c>
      <c r="D52" s="301">
        <f t="shared" si="4"/>
        <v>2.3019259677946914E-2</v>
      </c>
      <c r="E52" s="301">
        <f t="shared" si="4"/>
        <v>2.1384611172465266E-2</v>
      </c>
      <c r="F52" s="301">
        <f t="shared" si="4"/>
        <v>1.8830114744268076E-2</v>
      </c>
      <c r="G52" s="301">
        <f t="shared" si="4"/>
        <v>2.0010690774230306E-2</v>
      </c>
      <c r="H52" s="301">
        <f t="shared" si="4"/>
        <v>2.0767544438997022E-2</v>
      </c>
      <c r="I52" s="301">
        <f t="shared" si="4"/>
        <v>2.0838274020091953E-2</v>
      </c>
      <c r="J52" s="301">
        <f t="shared" si="4"/>
        <v>1.9918061919797836E-2</v>
      </c>
      <c r="K52" s="301">
        <f t="shared" si="4"/>
        <v>1.9627907757223499E-2</v>
      </c>
      <c r="L52" s="301">
        <f t="shared" si="4"/>
        <v>1.9554057341226984E-2</v>
      </c>
      <c r="M52" s="301">
        <f t="shared" si="4"/>
        <v>2.1819301228278E-2</v>
      </c>
      <c r="N52" s="301">
        <f t="shared" si="4"/>
        <v>2.1044503924732453E-2</v>
      </c>
      <c r="O52" s="301">
        <f t="shared" si="4"/>
        <v>2.0857389922465559E-2</v>
      </c>
      <c r="P52" s="301">
        <f t="shared" si="4"/>
        <v>2.0430557647994455E-2</v>
      </c>
      <c r="Q52" s="301">
        <f t="shared" si="4"/>
        <v>2.1280961476306783E-2</v>
      </c>
      <c r="R52" s="301">
        <f t="shared" si="4"/>
        <v>2.1360968761223627E-2</v>
      </c>
      <c r="S52" s="301">
        <f t="shared" si="4"/>
        <v>2.1914738257538542E-2</v>
      </c>
      <c r="T52" s="301">
        <f t="shared" si="4"/>
        <v>2.2160836628154521E-2</v>
      </c>
      <c r="U52" s="301">
        <f t="shared" si="4"/>
        <v>2.1171612395365771E-2</v>
      </c>
      <c r="V52" s="301">
        <f t="shared" si="4"/>
        <v>2.1259361825363979E-2</v>
      </c>
      <c r="W52" s="301">
        <f t="shared" si="4"/>
        <v>2.0248428256230563E-2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3.26046055479269E-2</v>
      </c>
      <c r="C53" s="235">
        <f t="shared" si="5"/>
        <v>3.1273663638240204E-2</v>
      </c>
      <c r="D53" s="235">
        <f t="shared" si="5"/>
        <v>3.1306193162007806E-2</v>
      </c>
      <c r="E53" s="235">
        <f t="shared" si="5"/>
        <v>2.9083071194552761E-2</v>
      </c>
      <c r="F53" s="235">
        <f t="shared" si="5"/>
        <v>2.5608956052204587E-2</v>
      </c>
      <c r="G53" s="235">
        <f t="shared" si="5"/>
        <v>2.7214539452953216E-2</v>
      </c>
      <c r="H53" s="235">
        <f t="shared" si="5"/>
        <v>2.8243860437035955E-2</v>
      </c>
      <c r="I53" s="235">
        <f t="shared" si="5"/>
        <v>2.834005266732504E-2</v>
      </c>
      <c r="J53" s="235">
        <f t="shared" si="5"/>
        <v>2.7088564210925054E-2</v>
      </c>
      <c r="K53" s="235">
        <f t="shared" si="5"/>
        <v>2.669395454982396E-2</v>
      </c>
      <c r="L53" s="235">
        <f t="shared" si="5"/>
        <v>2.6593517984068678E-2</v>
      </c>
      <c r="M53" s="235">
        <f t="shared" si="5"/>
        <v>2.9674249670458088E-2</v>
      </c>
      <c r="N53" s="235">
        <f t="shared" si="5"/>
        <v>2.8620525337636139E-2</v>
      </c>
      <c r="O53" s="235">
        <f t="shared" si="5"/>
        <v>2.8366050294553163E-2</v>
      </c>
      <c r="P53" s="235">
        <f t="shared" si="5"/>
        <v>2.7785558401272455E-2</v>
      </c>
      <c r="Q53" s="235">
        <f t="shared" si="5"/>
        <v>2.8942107607777223E-2</v>
      </c>
      <c r="R53" s="235">
        <f t="shared" si="5"/>
        <v>2.9050917515264136E-2</v>
      </c>
      <c r="S53" s="235">
        <f t="shared" si="5"/>
        <v>2.980404403025241E-2</v>
      </c>
      <c r="T53" s="235">
        <f t="shared" si="5"/>
        <v>3.0138737814290148E-2</v>
      </c>
      <c r="U53" s="235">
        <f t="shared" si="5"/>
        <v>2.8793392857697463E-2</v>
      </c>
      <c r="V53" s="235">
        <f t="shared" si="5"/>
        <v>2.8912732082495025E-2</v>
      </c>
      <c r="W53" s="235">
        <f t="shared" si="5"/>
        <v>2.7537862428473552E-2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4.0276277441556763E-2</v>
      </c>
      <c r="C54" s="235">
        <f t="shared" si="6"/>
        <v>3.8632172729590866E-2</v>
      </c>
      <c r="D54" s="235">
        <f t="shared" si="6"/>
        <v>3.8672356258950817E-2</v>
      </c>
      <c r="E54" s="235">
        <f t="shared" si="6"/>
        <v>3.5926146769741645E-2</v>
      </c>
      <c r="F54" s="235">
        <f t="shared" si="6"/>
        <v>3.1634592770370368E-2</v>
      </c>
      <c r="G54" s="235">
        <f t="shared" si="6"/>
        <v>3.3617960500706916E-2</v>
      </c>
      <c r="H54" s="235">
        <f t="shared" si="6"/>
        <v>3.4889474657515004E-2</v>
      </c>
      <c r="I54" s="235">
        <f t="shared" si="6"/>
        <v>3.5008300353754469E-2</v>
      </c>
      <c r="J54" s="235">
        <f t="shared" si="6"/>
        <v>3.3462344025260361E-2</v>
      </c>
      <c r="K54" s="235">
        <f t="shared" si="6"/>
        <v>3.2974885032135456E-2</v>
      </c>
      <c r="L54" s="235">
        <f t="shared" si="6"/>
        <v>3.2850816333261319E-2</v>
      </c>
      <c r="M54" s="235">
        <f t="shared" si="6"/>
        <v>3.6656426063507032E-2</v>
      </c>
      <c r="N54" s="235">
        <f t="shared" si="6"/>
        <v>3.5354766593550531E-2</v>
      </c>
      <c r="O54" s="235">
        <f t="shared" si="6"/>
        <v>3.5040415069742134E-2</v>
      </c>
      <c r="P54" s="235">
        <f t="shared" si="6"/>
        <v>3.4323336848630683E-2</v>
      </c>
      <c r="Q54" s="235">
        <f t="shared" si="6"/>
        <v>3.5752015280195386E-2</v>
      </c>
      <c r="R54" s="235">
        <f t="shared" si="6"/>
        <v>3.5886427518855693E-2</v>
      </c>
      <c r="S54" s="235">
        <f t="shared" si="6"/>
        <v>3.6816760272664749E-2</v>
      </c>
      <c r="T54" s="235">
        <f t="shared" si="6"/>
        <v>3.7230205535299599E-2</v>
      </c>
      <c r="U54" s="235">
        <f t="shared" si="6"/>
        <v>3.5568308824214523E-2</v>
      </c>
      <c r="V54" s="235">
        <f t="shared" si="6"/>
        <v>3.5715727866611514E-2</v>
      </c>
      <c r="W54" s="235">
        <f t="shared" si="6"/>
        <v>3.4017359470467322E-2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2.4932933654297045E-2</v>
      </c>
      <c r="C55" s="235">
        <f t="shared" si="7"/>
        <v>2.3915154546889583E-2</v>
      </c>
      <c r="D55" s="235">
        <f t="shared" si="7"/>
        <v>2.3940030065064781E-2</v>
      </c>
      <c r="E55" s="235">
        <f t="shared" si="7"/>
        <v>2.2239995619363875E-2</v>
      </c>
      <c r="F55" s="235">
        <f t="shared" si="7"/>
        <v>1.9583319334038798E-2</v>
      </c>
      <c r="G55" s="235">
        <f t="shared" si="7"/>
        <v>2.081111840519952E-2</v>
      </c>
      <c r="H55" s="235">
        <f t="shared" si="7"/>
        <v>2.1598246216556895E-2</v>
      </c>
      <c r="I55" s="235">
        <f t="shared" si="7"/>
        <v>2.1671804980895631E-2</v>
      </c>
      <c r="J55" s="235">
        <f t="shared" si="7"/>
        <v>2.0714784396589744E-2</v>
      </c>
      <c r="K55" s="235">
        <f t="shared" si="7"/>
        <v>2.0413024067512428E-2</v>
      </c>
      <c r="L55" s="235">
        <f t="shared" si="7"/>
        <v>2.033621963487605E-2</v>
      </c>
      <c r="M55" s="235">
        <f t="shared" si="7"/>
        <v>2.2692073277409124E-2</v>
      </c>
      <c r="N55" s="235">
        <f t="shared" si="7"/>
        <v>2.1886284081721743E-2</v>
      </c>
      <c r="O55" s="235">
        <f t="shared" si="7"/>
        <v>2.1691685519364179E-2</v>
      </c>
      <c r="P55" s="235">
        <f t="shared" si="7"/>
        <v>2.1247779953914227E-2</v>
      </c>
      <c r="Q55" s="235">
        <f t="shared" si="7"/>
        <v>2.2132199935359042E-2</v>
      </c>
      <c r="R55" s="235">
        <f t="shared" si="7"/>
        <v>2.2215407511672565E-2</v>
      </c>
      <c r="S55" s="235">
        <f t="shared" si="7"/>
        <v>2.2791327787840071E-2</v>
      </c>
      <c r="T55" s="235">
        <f t="shared" si="7"/>
        <v>2.3047270093280697E-2</v>
      </c>
      <c r="U55" s="235">
        <f t="shared" si="7"/>
        <v>2.2018476891180416E-2</v>
      </c>
      <c r="V55" s="235">
        <f t="shared" si="7"/>
        <v>2.2109736298378539E-2</v>
      </c>
      <c r="W55" s="235">
        <f t="shared" si="7"/>
        <v>2.1058365386479778E-2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2.6499837611185021E-2</v>
      </c>
      <c r="C56" s="302">
        <f t="shared" si="8"/>
        <v>2.4405183212753097E-2</v>
      </c>
      <c r="D56" s="302">
        <f t="shared" si="8"/>
        <v>2.4407937270745288E-2</v>
      </c>
      <c r="E56" s="302">
        <f t="shared" si="8"/>
        <v>2.5834912271531757E-2</v>
      </c>
      <c r="F56" s="302">
        <f t="shared" si="8"/>
        <v>2.3936900962228051E-2</v>
      </c>
      <c r="G56" s="302">
        <f t="shared" si="8"/>
        <v>2.4847241472821541E-2</v>
      </c>
      <c r="H56" s="302">
        <f t="shared" si="8"/>
        <v>2.4605721756777714E-2</v>
      </c>
      <c r="I56" s="302">
        <f t="shared" si="8"/>
        <v>2.4648363843345577E-2</v>
      </c>
      <c r="J56" s="302">
        <f t="shared" si="8"/>
        <v>2.330075867785748E-2</v>
      </c>
      <c r="K56" s="302">
        <f t="shared" si="8"/>
        <v>2.3808208708030833E-2</v>
      </c>
      <c r="L56" s="302">
        <f t="shared" si="8"/>
        <v>2.3824460930361859E-2</v>
      </c>
      <c r="M56" s="302">
        <f t="shared" si="8"/>
        <v>2.4166053904323397E-2</v>
      </c>
      <c r="N56" s="302">
        <f t="shared" si="8"/>
        <v>2.4486814679765097E-2</v>
      </c>
      <c r="O56" s="302">
        <f t="shared" si="8"/>
        <v>2.4272521782335341E-2</v>
      </c>
      <c r="P56" s="302">
        <f t="shared" si="8"/>
        <v>2.3971077462050142E-2</v>
      </c>
      <c r="Q56" s="302">
        <f t="shared" si="8"/>
        <v>2.4748189817077243E-2</v>
      </c>
      <c r="R56" s="302">
        <f t="shared" si="8"/>
        <v>2.463202371432717E-2</v>
      </c>
      <c r="S56" s="302">
        <f t="shared" si="8"/>
        <v>2.4797133957598774E-2</v>
      </c>
      <c r="T56" s="302">
        <f t="shared" si="8"/>
        <v>2.4634017009256309E-2</v>
      </c>
      <c r="U56" s="302">
        <f t="shared" si="8"/>
        <v>2.2929993327624763E-2</v>
      </c>
      <c r="V56" s="302">
        <f t="shared" si="8"/>
        <v>2.2728709979476638E-2</v>
      </c>
      <c r="W56" s="302">
        <f t="shared" si="8"/>
        <v>2.1776257556785351E-2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0.17701474675157028</v>
      </c>
      <c r="C57" s="303">
        <f t="shared" si="9"/>
        <v>0.18578725888941464</v>
      </c>
      <c r="D57" s="303">
        <f t="shared" si="9"/>
        <v>0.18646532305853825</v>
      </c>
      <c r="E57" s="303">
        <f t="shared" si="9"/>
        <v>0.18023731171055082</v>
      </c>
      <c r="F57" s="303">
        <f t="shared" si="9"/>
        <v>0.18646792732884968</v>
      </c>
      <c r="G57" s="303">
        <f t="shared" si="9"/>
        <v>0.18141136385933729</v>
      </c>
      <c r="H57" s="303">
        <f t="shared" si="9"/>
        <v>0.17787417153454724</v>
      </c>
      <c r="I57" s="303">
        <f t="shared" si="9"/>
        <v>0.17365060014537501</v>
      </c>
      <c r="J57" s="303">
        <f t="shared" si="9"/>
        <v>0.15102343587500219</v>
      </c>
      <c r="K57" s="303">
        <f t="shared" si="9"/>
        <v>0.1543124638483479</v>
      </c>
      <c r="L57" s="303">
        <f t="shared" si="9"/>
        <v>0.15441780232641944</v>
      </c>
      <c r="M57" s="303">
        <f t="shared" si="9"/>
        <v>0.16555128087490242</v>
      </c>
      <c r="N57" s="303">
        <f t="shared" si="9"/>
        <v>0.16482404226309877</v>
      </c>
      <c r="O57" s="303">
        <f t="shared" si="9"/>
        <v>0.16272955517462986</v>
      </c>
      <c r="P57" s="303">
        <f t="shared" si="9"/>
        <v>0.15536809466143608</v>
      </c>
      <c r="Q57" s="303">
        <f t="shared" si="9"/>
        <v>0.1604049339995747</v>
      </c>
      <c r="R57" s="303">
        <f t="shared" si="9"/>
        <v>0.15965200555582432</v>
      </c>
      <c r="S57" s="303">
        <f t="shared" si="9"/>
        <v>0.16072216453999205</v>
      </c>
      <c r="T57" s="303">
        <f t="shared" si="9"/>
        <v>0.15966492505999452</v>
      </c>
      <c r="U57" s="303">
        <f t="shared" si="9"/>
        <v>0.14862032712349391</v>
      </c>
      <c r="V57" s="303">
        <f t="shared" si="9"/>
        <v>0.1473157128299411</v>
      </c>
      <c r="W57" s="303">
        <f t="shared" si="9"/>
        <v>0.14114241009027545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8.0686142394556237E-2</v>
      </c>
      <c r="C58" s="304">
        <f t="shared" si="10"/>
        <v>0.10729894174862761</v>
      </c>
      <c r="D58" s="304">
        <f t="shared" si="10"/>
        <v>0.10926295866084651</v>
      </c>
      <c r="E58" s="304">
        <f t="shared" si="10"/>
        <v>0.12015265020101451</v>
      </c>
      <c r="F58" s="304">
        <f t="shared" si="10"/>
        <v>0.14894945815682312</v>
      </c>
      <c r="G58" s="304">
        <f t="shared" si="10"/>
        <v>0.13304370937174342</v>
      </c>
      <c r="H58" s="304">
        <f t="shared" si="10"/>
        <v>0.11918880046128641</v>
      </c>
      <c r="I58" s="304">
        <f t="shared" si="10"/>
        <v>0.10960172682376913</v>
      </c>
      <c r="J58" s="304">
        <f t="shared" si="10"/>
        <v>6.4539714011190449E-2</v>
      </c>
      <c r="K58" s="304">
        <f t="shared" si="10"/>
        <v>7.9334265897011841E-2</v>
      </c>
      <c r="L58" s="304">
        <f t="shared" si="10"/>
        <v>8.0883743647172476E-2</v>
      </c>
      <c r="M58" s="304">
        <f t="shared" si="10"/>
        <v>7.6844260518657073E-2</v>
      </c>
      <c r="N58" s="304">
        <f t="shared" si="10"/>
        <v>8.6197373023135349E-2</v>
      </c>
      <c r="O58" s="304">
        <f t="shared" si="10"/>
        <v>8.3438445072866574E-2</v>
      </c>
      <c r="P58" s="304">
        <f t="shared" si="10"/>
        <v>7.0167395649636602E-2</v>
      </c>
      <c r="Q58" s="304">
        <f t="shared" si="10"/>
        <v>7.1371560122046054E-2</v>
      </c>
      <c r="R58" s="304">
        <f t="shared" si="10"/>
        <v>6.7436494787944737E-2</v>
      </c>
      <c r="S58" s="304">
        <f t="shared" si="10"/>
        <v>6.0438137639641301E-2</v>
      </c>
      <c r="T58" s="304">
        <f t="shared" si="10"/>
        <v>5.0578769117780024E-2</v>
      </c>
      <c r="U58" s="304">
        <f t="shared" si="10"/>
        <v>2.8954529977670403E-2</v>
      </c>
      <c r="V58" s="304">
        <f t="shared" si="10"/>
        <v>1.8012519494994439E-2</v>
      </c>
      <c r="W58" s="304">
        <f t="shared" si="10"/>
        <v>2.0913259673347669E-2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9.6328604357014042E-2</v>
      </c>
      <c r="C59" s="304">
        <f t="shared" si="11"/>
        <v>7.8488317140787009E-2</v>
      </c>
      <c r="D59" s="304">
        <f t="shared" si="11"/>
        <v>7.7202364397691708E-2</v>
      </c>
      <c r="E59" s="304">
        <f t="shared" si="11"/>
        <v>6.00846615095363E-2</v>
      </c>
      <c r="F59" s="304">
        <f t="shared" si="11"/>
        <v>3.7518469172026517E-2</v>
      </c>
      <c r="G59" s="304">
        <f t="shared" si="11"/>
        <v>4.8367654487593864E-2</v>
      </c>
      <c r="H59" s="304">
        <f t="shared" si="11"/>
        <v>5.8685371073260835E-2</v>
      </c>
      <c r="I59" s="304">
        <f t="shared" si="11"/>
        <v>6.4048873321605873E-2</v>
      </c>
      <c r="J59" s="304">
        <f t="shared" si="11"/>
        <v>8.648372186381173E-2</v>
      </c>
      <c r="K59" s="304">
        <f t="shared" si="11"/>
        <v>7.4978197951336062E-2</v>
      </c>
      <c r="L59" s="304">
        <f t="shared" si="11"/>
        <v>7.3534058679246977E-2</v>
      </c>
      <c r="M59" s="304">
        <f t="shared" si="11"/>
        <v>8.8707020356245378E-2</v>
      </c>
      <c r="N59" s="304">
        <f t="shared" si="11"/>
        <v>7.862666923996342E-2</v>
      </c>
      <c r="O59" s="304">
        <f t="shared" si="11"/>
        <v>7.929111010176329E-2</v>
      </c>
      <c r="P59" s="304">
        <f t="shared" si="11"/>
        <v>8.5200699011799469E-2</v>
      </c>
      <c r="Q59" s="304">
        <f t="shared" si="11"/>
        <v>8.903337387752866E-2</v>
      </c>
      <c r="R59" s="304">
        <f t="shared" si="11"/>
        <v>9.2215510767879566E-2</v>
      </c>
      <c r="S59" s="304">
        <f t="shared" si="11"/>
        <v>0.10028402690035075</v>
      </c>
      <c r="T59" s="304">
        <f t="shared" si="11"/>
        <v>0.1090861559422145</v>
      </c>
      <c r="U59" s="304">
        <f t="shared" si="11"/>
        <v>0.11966579714582351</v>
      </c>
      <c r="V59" s="304">
        <f t="shared" si="11"/>
        <v>0.12930319333494666</v>
      </c>
      <c r="W59" s="304">
        <f t="shared" si="11"/>
        <v>0.12022915041692778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7.4205909424324187E-2</v>
      </c>
      <c r="C60" s="303">
        <f t="shared" si="12"/>
        <v>4.409357933352203E-2</v>
      </c>
      <c r="D60" s="303">
        <f t="shared" si="12"/>
        <v>4.5351734917488937E-2</v>
      </c>
      <c r="E60" s="303">
        <f t="shared" si="12"/>
        <v>8.0269731458214269E-2</v>
      </c>
      <c r="F60" s="303">
        <f t="shared" si="12"/>
        <v>7.3483500559584303E-2</v>
      </c>
      <c r="G60" s="303">
        <f t="shared" si="12"/>
        <v>7.8025693721864242E-2</v>
      </c>
      <c r="H60" s="303">
        <f t="shared" si="12"/>
        <v>7.5409983675123193E-2</v>
      </c>
      <c r="I60" s="303">
        <f t="shared" si="12"/>
        <v>7.6141710637253099E-2</v>
      </c>
      <c r="J60" s="303">
        <f t="shared" si="12"/>
        <v>6.8932649929677792E-2</v>
      </c>
      <c r="K60" s="303">
        <f t="shared" si="12"/>
        <v>7.3725060897754172E-2</v>
      </c>
      <c r="L60" s="303">
        <f t="shared" si="12"/>
        <v>7.4710104126569574E-2</v>
      </c>
      <c r="M60" s="303">
        <f t="shared" si="12"/>
        <v>7.9219350323415677E-2</v>
      </c>
      <c r="N60" s="303">
        <f t="shared" si="12"/>
        <v>7.6708063849883115E-2</v>
      </c>
      <c r="O60" s="303">
        <f t="shared" si="12"/>
        <v>7.7131334844168495E-2</v>
      </c>
      <c r="P60" s="303">
        <f t="shared" si="12"/>
        <v>7.6372170011338475E-2</v>
      </c>
      <c r="Q60" s="303">
        <f t="shared" si="12"/>
        <v>7.8961538765748865E-2</v>
      </c>
      <c r="R60" s="303">
        <f t="shared" si="12"/>
        <v>7.8142094602097104E-2</v>
      </c>
      <c r="S60" s="303">
        <f t="shared" si="12"/>
        <v>7.7498682274610223E-2</v>
      </c>
      <c r="T60" s="303">
        <f t="shared" si="12"/>
        <v>7.5211045732229947E-2</v>
      </c>
      <c r="U60" s="303">
        <f t="shared" si="12"/>
        <v>7.1452779640340247E-2</v>
      </c>
      <c r="V60" s="303">
        <f t="shared" si="12"/>
        <v>6.6772857118029993E-2</v>
      </c>
      <c r="W60" s="303">
        <f t="shared" si="12"/>
        <v>6.6308574259430472E-2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4.9752455263379007E-2</v>
      </c>
      <c r="C61" s="304">
        <f t="shared" si="13"/>
        <v>2.0638331604841856E-2</v>
      </c>
      <c r="D61" s="304">
        <f t="shared" si="13"/>
        <v>2.1872090045983072E-2</v>
      </c>
      <c r="E61" s="304">
        <f t="shared" si="13"/>
        <v>5.8457428062299692E-2</v>
      </c>
      <c r="F61" s="304">
        <f t="shared" si="13"/>
        <v>5.4276783520430846E-2</v>
      </c>
      <c r="G61" s="304">
        <f t="shared" si="13"/>
        <v>5.7614789132149319E-2</v>
      </c>
      <c r="H61" s="304">
        <f t="shared" si="13"/>
        <v>5.4227088347346221E-2</v>
      </c>
      <c r="I61" s="304">
        <f t="shared" si="13"/>
        <v>5.4886671136759296E-2</v>
      </c>
      <c r="J61" s="304">
        <f t="shared" si="13"/>
        <v>4.8616226771483979E-2</v>
      </c>
      <c r="K61" s="304">
        <f t="shared" si="13"/>
        <v>5.3704594985386191E-2</v>
      </c>
      <c r="L61" s="304">
        <f t="shared" si="13"/>
        <v>5.4764965638518064E-2</v>
      </c>
      <c r="M61" s="304">
        <f t="shared" si="13"/>
        <v>5.6963663070572122E-2</v>
      </c>
      <c r="N61" s="304">
        <f t="shared" si="13"/>
        <v>5.5242669846656003E-2</v>
      </c>
      <c r="O61" s="304">
        <f t="shared" si="13"/>
        <v>5.5856797123253636E-2</v>
      </c>
      <c r="P61" s="304">
        <f t="shared" si="13"/>
        <v>5.5533001210384139E-2</v>
      </c>
      <c r="Q61" s="304">
        <f t="shared" si="13"/>
        <v>5.7254958059915949E-2</v>
      </c>
      <c r="R61" s="304">
        <f t="shared" si="13"/>
        <v>5.6353906465649001E-2</v>
      </c>
      <c r="S61" s="304">
        <f t="shared" si="13"/>
        <v>5.5145649251920906E-2</v>
      </c>
      <c r="T61" s="304">
        <f t="shared" si="13"/>
        <v>5.260699237151234E-2</v>
      </c>
      <c r="U61" s="304">
        <f t="shared" si="13"/>
        <v>4.9857734997067138E-2</v>
      </c>
      <c r="V61" s="304">
        <f t="shared" si="13"/>
        <v>4.5088308056158724E-2</v>
      </c>
      <c r="W61" s="304">
        <f t="shared" si="13"/>
        <v>4.5655177438075296E-2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2.445345416094518E-2</v>
      </c>
      <c r="C62" s="304">
        <f t="shared" si="14"/>
        <v>2.3455247728680177E-2</v>
      </c>
      <c r="D62" s="304">
        <f t="shared" si="14"/>
        <v>2.3479644871505858E-2</v>
      </c>
      <c r="E62" s="304">
        <f t="shared" si="14"/>
        <v>2.1812303395914574E-2</v>
      </c>
      <c r="F62" s="304">
        <f t="shared" si="14"/>
        <v>1.9206717039153449E-2</v>
      </c>
      <c r="G62" s="304">
        <f t="shared" si="14"/>
        <v>2.0410904589714916E-2</v>
      </c>
      <c r="H62" s="304">
        <f t="shared" si="14"/>
        <v>2.1182895327776972E-2</v>
      </c>
      <c r="I62" s="304">
        <f t="shared" si="14"/>
        <v>2.1255039500493792E-2</v>
      </c>
      <c r="J62" s="304">
        <f t="shared" si="14"/>
        <v>2.0316423158193802E-2</v>
      </c>
      <c r="K62" s="304">
        <f t="shared" si="14"/>
        <v>2.0020465912367971E-2</v>
      </c>
      <c r="L62" s="304">
        <f t="shared" si="14"/>
        <v>1.994513848805151E-2</v>
      </c>
      <c r="M62" s="304">
        <f t="shared" si="14"/>
        <v>2.2255687252843562E-2</v>
      </c>
      <c r="N62" s="304">
        <f t="shared" si="14"/>
        <v>2.1465394003227101E-2</v>
      </c>
      <c r="O62" s="304">
        <f t="shared" si="14"/>
        <v>2.1274537720914862E-2</v>
      </c>
      <c r="P62" s="304">
        <f t="shared" si="14"/>
        <v>2.0839168800954339E-2</v>
      </c>
      <c r="Q62" s="304">
        <f t="shared" si="14"/>
        <v>2.1706580705832926E-2</v>
      </c>
      <c r="R62" s="304">
        <f t="shared" si="14"/>
        <v>2.1788188136448099E-2</v>
      </c>
      <c r="S62" s="304">
        <f t="shared" si="14"/>
        <v>2.235303302268932E-2</v>
      </c>
      <c r="T62" s="304">
        <f t="shared" si="14"/>
        <v>2.2604053360717611E-2</v>
      </c>
      <c r="U62" s="304">
        <f t="shared" si="14"/>
        <v>2.1595044643273106E-2</v>
      </c>
      <c r="V62" s="304">
        <f t="shared" si="14"/>
        <v>2.1684549061871266E-2</v>
      </c>
      <c r="W62" s="304">
        <f t="shared" si="14"/>
        <v>2.0653396821355179E-2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0.25287820964510044</v>
      </c>
      <c r="C63" s="303">
        <f t="shared" si="15"/>
        <v>0.26541036984202088</v>
      </c>
      <c r="D63" s="303">
        <f t="shared" si="15"/>
        <v>0.26637903294076887</v>
      </c>
      <c r="E63" s="303">
        <f t="shared" si="15"/>
        <v>0.25748187387221549</v>
      </c>
      <c r="F63" s="303">
        <f t="shared" si="15"/>
        <v>0.26638275332692807</v>
      </c>
      <c r="G63" s="303">
        <f t="shared" si="15"/>
        <v>0.25915909122762476</v>
      </c>
      <c r="H63" s="303">
        <f t="shared" si="15"/>
        <v>0.25410595933506752</v>
      </c>
      <c r="I63" s="303">
        <f t="shared" si="15"/>
        <v>0.24807228592196442</v>
      </c>
      <c r="J63" s="303">
        <f t="shared" si="15"/>
        <v>0.21574776553571734</v>
      </c>
      <c r="K63" s="303">
        <f t="shared" si="15"/>
        <v>0.22044637692621136</v>
      </c>
      <c r="L63" s="303">
        <f t="shared" si="15"/>
        <v>0.22059686046631355</v>
      </c>
      <c r="M63" s="303">
        <f t="shared" si="15"/>
        <v>0.23650182982128917</v>
      </c>
      <c r="N63" s="303">
        <f t="shared" si="15"/>
        <v>0.23546291751871262</v>
      </c>
      <c r="O63" s="303">
        <f t="shared" si="15"/>
        <v>0.2324707931066142</v>
      </c>
      <c r="P63" s="303">
        <f t="shared" si="15"/>
        <v>0.22195442094490875</v>
      </c>
      <c r="Q63" s="303">
        <f t="shared" si="15"/>
        <v>0.22914990571367824</v>
      </c>
      <c r="R63" s="303">
        <f t="shared" si="15"/>
        <v>0.2280742936511776</v>
      </c>
      <c r="S63" s="303">
        <f t="shared" si="15"/>
        <v>0.22960309219998859</v>
      </c>
      <c r="T63" s="303">
        <f t="shared" si="15"/>
        <v>0.22809275008570656</v>
      </c>
      <c r="U63" s="303">
        <f t="shared" si="15"/>
        <v>0.21231475303356262</v>
      </c>
      <c r="V63" s="303">
        <f t="shared" si="15"/>
        <v>0.21045101832848734</v>
      </c>
      <c r="W63" s="303">
        <f t="shared" si="15"/>
        <v>0.20163201441467921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0.11526591770650894</v>
      </c>
      <c r="C64" s="304">
        <f t="shared" si="16"/>
        <v>0.15328420249803945</v>
      </c>
      <c r="D64" s="304">
        <f t="shared" si="16"/>
        <v>0.15608994094406645</v>
      </c>
      <c r="E64" s="304">
        <f t="shared" si="16"/>
        <v>0.17164664314430644</v>
      </c>
      <c r="F64" s="304">
        <f t="shared" si="16"/>
        <v>0.21278494022403308</v>
      </c>
      <c r="G64" s="304">
        <f t="shared" si="16"/>
        <v>0.19006244195963354</v>
      </c>
      <c r="H64" s="304">
        <f t="shared" si="16"/>
        <v>0.17026971494469487</v>
      </c>
      <c r="I64" s="304">
        <f t="shared" si="16"/>
        <v>0.15657389546252745</v>
      </c>
      <c r="J64" s="304">
        <f t="shared" si="16"/>
        <v>9.2199591444557763E-2</v>
      </c>
      <c r="K64" s="304">
        <f t="shared" si="16"/>
        <v>0.11333466556715981</v>
      </c>
      <c r="L64" s="304">
        <f t="shared" si="16"/>
        <v>0.11554820521024642</v>
      </c>
      <c r="M64" s="304">
        <f t="shared" si="16"/>
        <v>0.10977751502665295</v>
      </c>
      <c r="N64" s="304">
        <f t="shared" si="16"/>
        <v>0.12313910431876485</v>
      </c>
      <c r="O64" s="304">
        <f t="shared" si="16"/>
        <v>0.11919777867552377</v>
      </c>
      <c r="P64" s="304">
        <f t="shared" si="16"/>
        <v>0.10023913664233805</v>
      </c>
      <c r="Q64" s="304">
        <f t="shared" si="16"/>
        <v>0.10195937160292293</v>
      </c>
      <c r="R64" s="304">
        <f t="shared" si="16"/>
        <v>9.6337849697063938E-2</v>
      </c>
      <c r="S64" s="304">
        <f t="shared" si="16"/>
        <v>8.6340196628059002E-2</v>
      </c>
      <c r="T64" s="304">
        <f t="shared" si="16"/>
        <v>7.2255384453971505E-2</v>
      </c>
      <c r="U64" s="304">
        <f t="shared" si="16"/>
        <v>4.1363614253814837E-2</v>
      </c>
      <c r="V64" s="304">
        <f t="shared" si="16"/>
        <v>2.5732170707134922E-2</v>
      </c>
      <c r="W64" s="304">
        <f t="shared" si="16"/>
        <v>2.9876085247639527E-2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0.13761229193859151</v>
      </c>
      <c r="C65" s="304">
        <f t="shared" si="17"/>
        <v>0.11212616734398147</v>
      </c>
      <c r="D65" s="304">
        <f t="shared" si="17"/>
        <v>0.11028909199670243</v>
      </c>
      <c r="E65" s="304">
        <f t="shared" si="17"/>
        <v>8.5835230727909009E-2</v>
      </c>
      <c r="F65" s="304">
        <f t="shared" si="17"/>
        <v>5.359781310289502E-2</v>
      </c>
      <c r="G65" s="304">
        <f t="shared" si="17"/>
        <v>6.9096649267991209E-2</v>
      </c>
      <c r="H65" s="304">
        <f t="shared" si="17"/>
        <v>8.3836244390372641E-2</v>
      </c>
      <c r="I65" s="304">
        <f t="shared" si="17"/>
        <v>9.1498390459436973E-2</v>
      </c>
      <c r="J65" s="304">
        <f t="shared" si="17"/>
        <v>0.12354817409115959</v>
      </c>
      <c r="K65" s="304">
        <f t="shared" si="17"/>
        <v>0.10711171135905154</v>
      </c>
      <c r="L65" s="304">
        <f t="shared" si="17"/>
        <v>0.10504865525606712</v>
      </c>
      <c r="M65" s="304">
        <f t="shared" si="17"/>
        <v>0.12672431479463625</v>
      </c>
      <c r="N65" s="304">
        <f t="shared" si="17"/>
        <v>0.11232381319994779</v>
      </c>
      <c r="O65" s="304">
        <f t="shared" si="17"/>
        <v>0.11327301443109045</v>
      </c>
      <c r="P65" s="304">
        <f t="shared" si="17"/>
        <v>0.12171528430257071</v>
      </c>
      <c r="Q65" s="304">
        <f t="shared" si="17"/>
        <v>0.12719053411075532</v>
      </c>
      <c r="R65" s="304">
        <f t="shared" si="17"/>
        <v>0.13173644395411366</v>
      </c>
      <c r="S65" s="304">
        <f t="shared" si="17"/>
        <v>0.14326289557192962</v>
      </c>
      <c r="T65" s="304">
        <f t="shared" si="17"/>
        <v>0.15583736563173509</v>
      </c>
      <c r="U65" s="304">
        <f t="shared" si="17"/>
        <v>0.1709511387797478</v>
      </c>
      <c r="V65" s="304">
        <f t="shared" si="17"/>
        <v>0.18471884762135241</v>
      </c>
      <c r="W65" s="304">
        <f t="shared" si="17"/>
        <v>0.17175592916703969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0.15461468383956536</v>
      </c>
      <c r="C66" s="303">
        <f t="shared" si="18"/>
        <v>0.17836679707114009</v>
      </c>
      <c r="D66" s="303">
        <f t="shared" si="18"/>
        <v>0.17514509843817638</v>
      </c>
      <c r="E66" s="303">
        <f t="shared" si="18"/>
        <v>0.17538879984778658</v>
      </c>
      <c r="F66" s="303">
        <f t="shared" si="18"/>
        <v>0.20248297217431829</v>
      </c>
      <c r="G66" s="303">
        <f t="shared" si="18"/>
        <v>0.19380929082311438</v>
      </c>
      <c r="H66" s="303">
        <f t="shared" si="18"/>
        <v>0.19531909335542644</v>
      </c>
      <c r="I66" s="303">
        <f t="shared" si="18"/>
        <v>0.2038732651472594</v>
      </c>
      <c r="J66" s="303">
        <f t="shared" si="18"/>
        <v>0.27946432011204381</v>
      </c>
      <c r="K66" s="303">
        <f t="shared" si="18"/>
        <v>0.26998664466518835</v>
      </c>
      <c r="L66" s="303">
        <f t="shared" si="18"/>
        <v>0.26969920880363024</v>
      </c>
      <c r="M66" s="303">
        <f t="shared" si="18"/>
        <v>0.20806648285053383</v>
      </c>
      <c r="N66" s="303">
        <f t="shared" si="18"/>
        <v>0.2221965171192043</v>
      </c>
      <c r="O66" s="303">
        <f t="shared" si="18"/>
        <v>0.22953102235098391</v>
      </c>
      <c r="P66" s="303">
        <f t="shared" si="18"/>
        <v>0.25407392016707753</v>
      </c>
      <c r="Q66" s="303">
        <f t="shared" si="18"/>
        <v>0.22730901736878029</v>
      </c>
      <c r="R66" s="303">
        <f t="shared" si="18"/>
        <v>0.2290226447066778</v>
      </c>
      <c r="S66" s="303">
        <f t="shared" si="18"/>
        <v>0.21963080346606323</v>
      </c>
      <c r="T66" s="303">
        <f t="shared" si="18"/>
        <v>0.22141778148331637</v>
      </c>
      <c r="U66" s="303">
        <f t="shared" si="18"/>
        <v>0.26669152394579554</v>
      </c>
      <c r="V66" s="303">
        <f t="shared" si="18"/>
        <v>0.27358889832662492</v>
      </c>
      <c r="W66" s="303">
        <f t="shared" si="18"/>
        <v>0.30327184908681926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0.11507507840444786</v>
      </c>
      <c r="C67" s="303">
        <f t="shared" si="19"/>
        <v>0.11037763637025959</v>
      </c>
      <c r="D67" s="303">
        <f t="shared" si="19"/>
        <v>0.11049244645414519</v>
      </c>
      <c r="E67" s="303">
        <f t="shared" si="19"/>
        <v>0.10264613362783326</v>
      </c>
      <c r="F67" s="303">
        <f t="shared" si="19"/>
        <v>9.0384550772486749E-2</v>
      </c>
      <c r="G67" s="303">
        <f t="shared" si="19"/>
        <v>9.6051315716305471E-2</v>
      </c>
      <c r="H67" s="303">
        <f t="shared" si="19"/>
        <v>9.9684213307185687E-2</v>
      </c>
      <c r="I67" s="303">
        <f t="shared" si="19"/>
        <v>0.10002371529644137</v>
      </c>
      <c r="J67" s="303">
        <f t="shared" si="19"/>
        <v>9.5606697215029596E-2</v>
      </c>
      <c r="K67" s="303">
        <f t="shared" si="19"/>
        <v>9.4213957234672741E-2</v>
      </c>
      <c r="L67" s="303">
        <f t="shared" si="19"/>
        <v>9.385947523788947E-2</v>
      </c>
      <c r="M67" s="303">
        <f t="shared" si="19"/>
        <v>0.1047326458957344</v>
      </c>
      <c r="N67" s="303">
        <f t="shared" si="19"/>
        <v>0.10101361883871576</v>
      </c>
      <c r="O67" s="303">
        <f t="shared" si="19"/>
        <v>0.10011547162783467</v>
      </c>
      <c r="P67" s="303">
        <f t="shared" si="19"/>
        <v>9.8066676710373335E-2</v>
      </c>
      <c r="Q67" s="303">
        <f t="shared" si="19"/>
        <v>0.10214861508627256</v>
      </c>
      <c r="R67" s="303">
        <f t="shared" si="19"/>
        <v>0.10253265005387334</v>
      </c>
      <c r="S67" s="303">
        <f t="shared" si="19"/>
        <v>0.10519074363618498</v>
      </c>
      <c r="T67" s="303">
        <f t="shared" si="19"/>
        <v>0.10637201581514172</v>
      </c>
      <c r="U67" s="303">
        <f t="shared" si="19"/>
        <v>0.10162373949775573</v>
      </c>
      <c r="V67" s="303">
        <f t="shared" si="19"/>
        <v>0.10204493676174711</v>
      </c>
      <c r="W67" s="303">
        <f t="shared" si="19"/>
        <v>9.7192455629906666E-2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7.7923743012432475E-2</v>
      </c>
      <c r="C68" s="237">
        <f t="shared" si="20"/>
        <v>7.4742843455698066E-2</v>
      </c>
      <c r="D68" s="237">
        <f t="shared" si="20"/>
        <v>7.4820587756166804E-2</v>
      </c>
      <c r="E68" s="237">
        <f t="shared" si="20"/>
        <v>6.9507412455744377E-2</v>
      </c>
      <c r="F68" s="237">
        <f t="shared" si="20"/>
        <v>6.1204411974723309E-2</v>
      </c>
      <c r="G68" s="237">
        <f t="shared" si="20"/>
        <v>6.5041694045842202E-2</v>
      </c>
      <c r="H68" s="237">
        <f t="shared" si="20"/>
        <v>6.7501731285767239E-2</v>
      </c>
      <c r="I68" s="237">
        <f t="shared" si="20"/>
        <v>6.7731626986294063E-2</v>
      </c>
      <c r="J68" s="237">
        <f t="shared" si="20"/>
        <v>6.4740618102098565E-2</v>
      </c>
      <c r="K68" s="237">
        <f t="shared" si="20"/>
        <v>6.3797516313099295E-2</v>
      </c>
      <c r="L68" s="237">
        <f t="shared" si="20"/>
        <v>6.3557476815382916E-2</v>
      </c>
      <c r="M68" s="237">
        <f t="shared" si="20"/>
        <v>7.0920306090148655E-2</v>
      </c>
      <c r="N68" s="237">
        <f t="shared" si="20"/>
        <v>6.8401945792979382E-2</v>
      </c>
      <c r="O68" s="237">
        <f t="shared" si="20"/>
        <v>6.7793760307308409E-2</v>
      </c>
      <c r="P68" s="237">
        <f t="shared" si="20"/>
        <v>6.6406407191003602E-2</v>
      </c>
      <c r="Q68" s="237">
        <f t="shared" si="20"/>
        <v>6.9170514949229198E-2</v>
      </c>
      <c r="R68" s="237">
        <f t="shared" si="20"/>
        <v>6.9430566409006966E-2</v>
      </c>
      <c r="S68" s="237">
        <f t="shared" si="20"/>
        <v>7.1230509577266732E-2</v>
      </c>
      <c r="T68" s="237">
        <f t="shared" si="20"/>
        <v>7.2030414743329177E-2</v>
      </c>
      <c r="U68" s="237">
        <f t="shared" si="20"/>
        <v>6.881509246296913E-2</v>
      </c>
      <c r="V68" s="237">
        <f t="shared" si="20"/>
        <v>6.9100308582843911E-2</v>
      </c>
      <c r="W68" s="237">
        <f t="shared" si="20"/>
        <v>6.5814423420452406E-2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42.781759830658061</v>
      </c>
      <c r="C72" s="322">
        <f t="shared" si="21"/>
        <v>41.849956359804878</v>
      </c>
      <c r="D72" s="322">
        <f t="shared" si="21"/>
        <v>40.087486950549099</v>
      </c>
      <c r="E72" s="322">
        <f t="shared" si="21"/>
        <v>42.374816256102022</v>
      </c>
      <c r="F72" s="322">
        <f t="shared" si="21"/>
        <v>43.406404274449287</v>
      </c>
      <c r="G72" s="322">
        <f t="shared" si="21"/>
        <v>41.600578697608569</v>
      </c>
      <c r="H72" s="322">
        <f t="shared" si="21"/>
        <v>37.812095297740456</v>
      </c>
      <c r="I72" s="322">
        <f t="shared" si="21"/>
        <v>36.616735261600496</v>
      </c>
      <c r="J72" s="322">
        <f t="shared" si="21"/>
        <v>37.010976722049854</v>
      </c>
      <c r="K72" s="322">
        <f t="shared" si="21"/>
        <v>39.228951495008801</v>
      </c>
      <c r="L72" s="322">
        <f t="shared" si="21"/>
        <v>34.919438571294499</v>
      </c>
      <c r="M72" s="322">
        <f t="shared" si="21"/>
        <v>31.582175967024074</v>
      </c>
      <c r="N72" s="322">
        <f t="shared" si="21"/>
        <v>32.239641144314454</v>
      </c>
      <c r="O72" s="322">
        <f t="shared" si="21"/>
        <v>32.415197771677263</v>
      </c>
      <c r="P72" s="322">
        <f t="shared" si="21"/>
        <v>28.370332708784449</v>
      </c>
      <c r="Q72" s="322">
        <f t="shared" si="21"/>
        <v>26.923559010773882</v>
      </c>
      <c r="R72" s="322">
        <f t="shared" si="21"/>
        <v>26.860660608271424</v>
      </c>
      <c r="S72" s="322">
        <f t="shared" si="21"/>
        <v>26.100317336551132</v>
      </c>
      <c r="T72" s="322">
        <f t="shared" si="21"/>
        <v>26.838077894969615</v>
      </c>
      <c r="U72" s="322">
        <f t="shared" si="21"/>
        <v>26.400231990026491</v>
      </c>
      <c r="V72" s="322">
        <f t="shared" si="21"/>
        <v>29.232020814124255</v>
      </c>
      <c r="W72" s="322">
        <f t="shared" si="21"/>
        <v>28.974596433988179</v>
      </c>
      <c r="DA72" s="95"/>
    </row>
    <row r="73" spans="1:105" ht="12" customHeight="1" x14ac:dyDescent="0.25">
      <c r="A73" s="55" t="s">
        <v>92</v>
      </c>
      <c r="B73" s="332">
        <f>IF(B$6=0,0,B$6/TRE!B$5*1000)</f>
        <v>1.0256488264152581</v>
      </c>
      <c r="C73" s="332">
        <f>IF(C$6=0,0,C$6/TRE!C$5*1000)</f>
        <v>0.96235401358203687</v>
      </c>
      <c r="D73" s="332">
        <f>IF(D$6=0,0,D$6/TRE!D$5*1000)</f>
        <v>0.92278427195099799</v>
      </c>
      <c r="E73" s="332">
        <f>IF(E$6=0,0,E$6/TRE!E$5*1000)</f>
        <v>0.90616896914140199</v>
      </c>
      <c r="F73" s="332">
        <f>IF(F$6=0,0,F$6/TRE!F$5*1000)</f>
        <v>0.81734757312396822</v>
      </c>
      <c r="G73" s="332">
        <f>IF(G$6=0,0,G$6/TRE!G$5*1000)</f>
        <v>0.83245631634687767</v>
      </c>
      <c r="H73" s="332">
        <f>IF(H$6=0,0,H$6/TRE!H$5*1000)</f>
        <v>0.7852643694274154</v>
      </c>
      <c r="I73" s="332">
        <f>IF(I$6=0,0,I$6/TRE!I$5*1000)</f>
        <v>0.76302956310239445</v>
      </c>
      <c r="J73" s="332">
        <f>IF(J$6=0,0,J$6/TRE!J$5*1000)</f>
        <v>0.73718692606198555</v>
      </c>
      <c r="K73" s="332">
        <f>IF(K$6=0,0,K$6/TRE!K$5*1000)</f>
        <v>0.76998224135662752</v>
      </c>
      <c r="L73" s="332">
        <f>IF(L$6=0,0,L$6/TRE!L$5*1000)</f>
        <v>0.68281670414654583</v>
      </c>
      <c r="M73" s="332">
        <f>IF(M$6=0,0,M$6/TRE!M$5*1000)</f>
        <v>0.68910101086898046</v>
      </c>
      <c r="N73" s="332">
        <f>IF(N$6=0,0,N$6/TRE!N$5*1000)</f>
        <v>0.67846725459349144</v>
      </c>
      <c r="O73" s="332">
        <f>IF(O$6=0,0,O$6/TRE!O$5*1000)</f>
        <v>0.67609641933770948</v>
      </c>
      <c r="P73" s="332">
        <f>IF(P$6=0,0,P$6/TRE!P$5*1000)</f>
        <v>0.57962171789960348</v>
      </c>
      <c r="Q73" s="332">
        <f>IF(Q$6=0,0,Q$6/TRE!Q$5*1000)</f>
        <v>0.57295922211335149</v>
      </c>
      <c r="R73" s="332">
        <f>IF(R$6=0,0,R$6/TRE!R$5*1000)</f>
        <v>0.57376973215911575</v>
      </c>
      <c r="S73" s="332">
        <f>IF(S$6=0,0,S$6/TRE!S$5*1000)</f>
        <v>0.57198162286921339</v>
      </c>
      <c r="T73" s="332">
        <f>IF(T$6=0,0,T$6/TRE!T$5*1000)</f>
        <v>0.59475425964410711</v>
      </c>
      <c r="U73" s="332">
        <f>IF(U$6=0,0,U$6/TRE!U$5*1000)</f>
        <v>0.55893547884057682</v>
      </c>
      <c r="V73" s="332">
        <f>IF(V$6=0,0,V$6/TRE!V$5*1000)</f>
        <v>0.62145410737403828</v>
      </c>
      <c r="W73" s="332">
        <f>IF(W$6=0,0,W$6/TRE!W$5*1000)</f>
        <v>0.58669003714684353</v>
      </c>
      <c r="DA73" s="67"/>
    </row>
    <row r="74" spans="1:105" ht="12" customHeight="1" x14ac:dyDescent="0.25">
      <c r="A74" s="202" t="s">
        <v>93</v>
      </c>
      <c r="B74" s="333">
        <f>IF(B$7=0,0,B$7/TRE!B$5*1000)</f>
        <v>1.3948824039247505</v>
      </c>
      <c r="C74" s="333">
        <f>IF(C$7=0,0,C$7/TRE!C$5*1000)</f>
        <v>1.3088014584715695</v>
      </c>
      <c r="D74" s="333">
        <f>IF(D$7=0,0,D$7/TRE!D$5*1000)</f>
        <v>1.2549866098533575</v>
      </c>
      <c r="E74" s="333">
        <f>IF(E$7=0,0,E$7/TRE!E$5*1000)</f>
        <v>1.2323897980323066</v>
      </c>
      <c r="F74" s="333">
        <f>IF(F$7=0,0,F$7/TRE!F$5*1000)</f>
        <v>1.1115926994485967</v>
      </c>
      <c r="G74" s="333">
        <f>IF(G$7=0,0,G$7/TRE!G$5*1000)</f>
        <v>1.1321405902317536</v>
      </c>
      <c r="H74" s="333">
        <f>IF(H$7=0,0,H$7/TRE!H$5*1000)</f>
        <v>1.0679595424212851</v>
      </c>
      <c r="I74" s="333">
        <f>IF(I$7=0,0,I$7/TRE!I$5*1000)</f>
        <v>1.0377202058192561</v>
      </c>
      <c r="J74" s="333">
        <f>IF(J$7=0,0,J$7/TRE!J$5*1000)</f>
        <v>1.0025742194443001</v>
      </c>
      <c r="K74" s="333">
        <f>IF(K$7=0,0,K$7/TRE!K$5*1000)</f>
        <v>1.0471758482450133</v>
      </c>
      <c r="L74" s="333">
        <f>IF(L$7=0,0,L$7/TRE!L$5*1000)</f>
        <v>0.92863071763930172</v>
      </c>
      <c r="M74" s="333">
        <f>IF(M$7=0,0,M$7/TRE!M$5*1000)</f>
        <v>0.93717737478181362</v>
      </c>
      <c r="N74" s="333">
        <f>IF(N$7=0,0,N$7/TRE!N$5*1000)</f>
        <v>0.92271546624714851</v>
      </c>
      <c r="O74" s="333">
        <f>IF(O$7=0,0,O$7/TRE!O$5*1000)</f>
        <v>0.91949113029928498</v>
      </c>
      <c r="P74" s="333">
        <f>IF(P$7=0,0,P$7/TRE!P$5*1000)</f>
        <v>0.78828553634346066</v>
      </c>
      <c r="Q74" s="333">
        <f>IF(Q$7=0,0,Q$7/TRE!Q$5*1000)</f>
        <v>0.77922454207415814</v>
      </c>
      <c r="R74" s="333">
        <f>IF(R$7=0,0,R$7/TRE!R$5*1000)</f>
        <v>0.78032683573639749</v>
      </c>
      <c r="S74" s="333">
        <f>IF(S$7=0,0,S$7/TRE!S$5*1000)</f>
        <v>0.77789500710213011</v>
      </c>
      <c r="T74" s="333">
        <f>IF(T$7=0,0,T$7/TRE!T$5*1000)</f>
        <v>0.80886579311598561</v>
      </c>
      <c r="U74" s="333">
        <f>IF(U$7=0,0,U$7/TRE!U$5*1000)</f>
        <v>0.76015225122318464</v>
      </c>
      <c r="V74" s="333">
        <f>IF(V$7=0,0,V$7/TRE!V$5*1000)</f>
        <v>0.84517758602869264</v>
      </c>
      <c r="W74" s="333">
        <f>IF(W$7=0,0,W$7/TRE!W$5*1000)</f>
        <v>0.79789845051970687</v>
      </c>
      <c r="DA74" s="174"/>
    </row>
    <row r="75" spans="1:105" ht="12" customHeight="1" x14ac:dyDescent="0.25">
      <c r="A75" s="202" t="s">
        <v>94</v>
      </c>
      <c r="B75" s="333">
        <f>IF(B$8=0,0,B$8/TRE!B$5*1000)</f>
        <v>1.7230900283776329</v>
      </c>
      <c r="C75" s="333">
        <f>IF(C$8=0,0,C$8/TRE!C$5*1000)</f>
        <v>1.6167547428178224</v>
      </c>
      <c r="D75" s="333">
        <f>IF(D$8=0,0,D$8/TRE!D$5*1000)</f>
        <v>1.5502775768776769</v>
      </c>
      <c r="E75" s="333">
        <f>IF(E$8=0,0,E$8/TRE!E$5*1000)</f>
        <v>1.5223638681575555</v>
      </c>
      <c r="F75" s="333">
        <f>IF(F$8=0,0,F$8/TRE!F$5*1000)</f>
        <v>1.3731439228482665</v>
      </c>
      <c r="G75" s="333">
        <f>IF(G$8=0,0,G$8/TRE!G$5*1000)</f>
        <v>1.3985266114627548</v>
      </c>
      <c r="H75" s="333">
        <f>IF(H$8=0,0,H$8/TRE!H$5*1000)</f>
        <v>1.3192441406380579</v>
      </c>
      <c r="I75" s="333">
        <f>IF(I$8=0,0,I$8/TRE!I$5*1000)</f>
        <v>1.2818896660120225</v>
      </c>
      <c r="J75" s="333">
        <f>IF(J$8=0,0,J$8/TRE!J$5*1000)</f>
        <v>1.2384740357841357</v>
      </c>
      <c r="K75" s="333">
        <f>IF(K$8=0,0,K$8/TRE!K$5*1000)</f>
        <v>1.2935701654791332</v>
      </c>
      <c r="L75" s="333">
        <f>IF(L$8=0,0,L$8/TRE!L$5*1000)</f>
        <v>1.1471320629661967</v>
      </c>
      <c r="M75" s="333">
        <f>IF(M$8=0,0,M$8/TRE!M$5*1000)</f>
        <v>1.157689698259887</v>
      </c>
      <c r="N75" s="333">
        <f>IF(N$8=0,0,N$8/TRE!N$5*1000)</f>
        <v>1.1398249877170659</v>
      </c>
      <c r="O75" s="333">
        <f>IF(O$8=0,0,O$8/TRE!O$5*1000)</f>
        <v>1.1358419844873517</v>
      </c>
      <c r="P75" s="333">
        <f>IF(P$8=0,0,P$8/TRE!P$5*1000)</f>
        <v>0.97376448607133392</v>
      </c>
      <c r="Q75" s="333">
        <f>IF(Q$8=0,0,Q$8/TRE!Q$5*1000)</f>
        <v>0.96257149315043045</v>
      </c>
      <c r="R75" s="333">
        <f>IF(R$8=0,0,R$8/TRE!R$5*1000)</f>
        <v>0.96393315002731439</v>
      </c>
      <c r="S75" s="333">
        <f>IF(S$8=0,0,S$8/TRE!S$5*1000)</f>
        <v>0.96092912642027861</v>
      </c>
      <c r="T75" s="333">
        <f>IF(T$8=0,0,T$8/TRE!T$5*1000)</f>
        <v>0.99918715620209997</v>
      </c>
      <c r="U75" s="333">
        <f>IF(U$8=0,0,U$8/TRE!U$5*1000)</f>
        <v>0.93901160445216969</v>
      </c>
      <c r="V75" s="333">
        <f>IF(V$8=0,0,V$8/TRE!V$5*1000)</f>
        <v>1.0440429003883851</v>
      </c>
      <c r="W75" s="333">
        <f>IF(W$8=0,0,W$8/TRE!W$5*1000)</f>
        <v>0.98563926240669664</v>
      </c>
      <c r="DA75" s="174"/>
    </row>
    <row r="76" spans="1:105" ht="12" customHeight="1" x14ac:dyDescent="0.25">
      <c r="A76" s="202" t="s">
        <v>95</v>
      </c>
      <c r="B76" s="333">
        <f>IF(B$9=0,0,B$9/TRE!B$5*1000)</f>
        <v>1.0666747794718681</v>
      </c>
      <c r="C76" s="333">
        <f>IF(C$9=0,0,C$9/TRE!C$5*1000)</f>
        <v>1.0008481741253188</v>
      </c>
      <c r="D76" s="333">
        <f>IF(D$9=0,0,D$9/TRE!D$5*1000)</f>
        <v>0.95969564282903763</v>
      </c>
      <c r="E76" s="333">
        <f>IF(E$9=0,0,E$9/TRE!E$5*1000)</f>
        <v>0.94241572790705819</v>
      </c>
      <c r="F76" s="333">
        <f>IF(F$9=0,0,F$9/TRE!F$5*1000)</f>
        <v>0.85004147604892677</v>
      </c>
      <c r="G76" s="333">
        <f>IF(G$9=0,0,G$9/TRE!G$5*1000)</f>
        <v>0.86575456900075276</v>
      </c>
      <c r="H76" s="333">
        <f>IF(H$9=0,0,H$9/TRE!H$5*1000)</f>
        <v>0.8166749442045117</v>
      </c>
      <c r="I76" s="333">
        <f>IF(I$9=0,0,I$9/TRE!I$5*1000)</f>
        <v>0.79355074562649031</v>
      </c>
      <c r="J76" s="333">
        <f>IF(J$9=0,0,J$9/TRE!J$5*1000)</f>
        <v>0.76667440310446477</v>
      </c>
      <c r="K76" s="333">
        <f>IF(K$9=0,0,K$9/TRE!K$5*1000)</f>
        <v>0.80078153101089211</v>
      </c>
      <c r="L76" s="333">
        <f>IF(L$9=0,0,L$9/TRE!L$5*1000)</f>
        <v>0.71012937231240725</v>
      </c>
      <c r="M76" s="333">
        <f>IF(M$9=0,0,M$9/TRE!M$5*1000)</f>
        <v>0.71666505130373981</v>
      </c>
      <c r="N76" s="333">
        <f>IF(N$9=0,0,N$9/TRE!N$5*1000)</f>
        <v>0.70560594477723082</v>
      </c>
      <c r="O76" s="333">
        <f>IF(O$9=0,0,O$9/TRE!O$5*1000)</f>
        <v>0.70314027611121777</v>
      </c>
      <c r="P76" s="333">
        <f>IF(P$9=0,0,P$9/TRE!P$5*1000)</f>
        <v>0.6028065866155875</v>
      </c>
      <c r="Q76" s="333">
        <f>IF(Q$9=0,0,Q$9/TRE!Q$5*1000)</f>
        <v>0.5958775909978854</v>
      </c>
      <c r="R76" s="333">
        <f>IF(R$9=0,0,R$9/TRE!R$5*1000)</f>
        <v>0.59672052144548027</v>
      </c>
      <c r="S76" s="333">
        <f>IF(S$9=0,0,S$9/TRE!S$5*1000)</f>
        <v>0.59486088778398161</v>
      </c>
      <c r="T76" s="333">
        <f>IF(T$9=0,0,T$9/TRE!T$5*1000)</f>
        <v>0.61854443002987125</v>
      </c>
      <c r="U76" s="333">
        <f>IF(U$9=0,0,U$9/TRE!U$5*1000)</f>
        <v>0.58129289799420014</v>
      </c>
      <c r="V76" s="333">
        <f>IF(V$9=0,0,V$9/TRE!V$5*1000)</f>
        <v>0.64631227166899996</v>
      </c>
      <c r="W76" s="333">
        <f>IF(W$9=0,0,W$9/TRE!W$5*1000)</f>
        <v>0.6101576386327171</v>
      </c>
      <c r="DA76" s="174"/>
    </row>
    <row r="77" spans="1:105" ht="12" customHeight="1" x14ac:dyDescent="0.25">
      <c r="A77" s="56" t="s">
        <v>96</v>
      </c>
      <c r="B77" s="334">
        <f>IF(B$10=0,0,B$10/TRE!B$5*1000)</f>
        <v>1.1337096882331574</v>
      </c>
      <c r="C77" s="334">
        <f>IF(C$10=0,0,C$10/TRE!C$5*1000)</f>
        <v>1.0213558524067601</v>
      </c>
      <c r="D77" s="334">
        <f>IF(D$10=0,0,D$10/TRE!D$5*1000)</f>
        <v>0.97845286683082267</v>
      </c>
      <c r="E77" s="334">
        <f>IF(E$10=0,0,E$10/TRE!E$5*1000)</f>
        <v>1.0947496604986735</v>
      </c>
      <c r="F77" s="334">
        <f>IF(F$10=0,0,F$10/TRE!F$5*1000)</f>
        <v>1.0390148002439248</v>
      </c>
      <c r="G77" s="334">
        <f>IF(G$10=0,0,G$10/TRE!G$5*1000)</f>
        <v>1.033659624308596</v>
      </c>
      <c r="H77" s="334">
        <f>IF(H$10=0,0,H$10/TRE!H$5*1000)</f>
        <v>0.93039389593696475</v>
      </c>
      <c r="I77" s="334">
        <f>IF(I$10=0,0,I$10/TRE!I$5*1000)</f>
        <v>0.9025426134833906</v>
      </c>
      <c r="J77" s="334">
        <f>IF(J$10=0,0,J$10/TRE!J$5*1000)</f>
        <v>0.86238383703228461</v>
      </c>
      <c r="K77" s="334">
        <f>IF(K$10=0,0,K$10/TRE!K$5*1000)</f>
        <v>0.93397106459038748</v>
      </c>
      <c r="L77" s="334">
        <f>IF(L$10=0,0,L$10/TRE!L$5*1000)</f>
        <v>0.83193679995197667</v>
      </c>
      <c r="M77" s="334">
        <f>IF(M$10=0,0,M$10/TRE!M$5*1000)</f>
        <v>0.76321656683493078</v>
      </c>
      <c r="N77" s="334">
        <f>IF(N$10=0,0,N$10/TRE!N$5*1000)</f>
        <v>0.78944611804295806</v>
      </c>
      <c r="O77" s="334">
        <f>IF(O$10=0,0,O$10/TRE!O$5*1000)</f>
        <v>0.78679859399174445</v>
      </c>
      <c r="P77" s="334">
        <f>IF(P$10=0,0,P$10/TRE!P$5*1000)</f>
        <v>0.68006744298640709</v>
      </c>
      <c r="Q77" s="334">
        <f>IF(Q$10=0,0,Q$10/TRE!Q$5*1000)</f>
        <v>0.66630934894991267</v>
      </c>
      <c r="R77" s="334">
        <f>IF(R$10=0,0,R$10/TRE!R$5*1000)</f>
        <v>0.66163242908543518</v>
      </c>
      <c r="S77" s="334">
        <f>IF(S$10=0,0,S$10/TRE!S$5*1000)</f>
        <v>0.64721306533029599</v>
      </c>
      <c r="T77" s="334">
        <f>IF(T$10=0,0,T$10/TRE!T$5*1000)</f>
        <v>0.66112966736042755</v>
      </c>
      <c r="U77" s="334">
        <f>IF(U$10=0,0,U$10/TRE!U$5*1000)</f>
        <v>0.60535714337905311</v>
      </c>
      <c r="V77" s="334">
        <f>IF(V$10=0,0,V$10/TRE!V$5*1000)</f>
        <v>0.66440612319825465</v>
      </c>
      <c r="W77" s="334">
        <f>IF(W$10=0,0,W$10/TRE!W$5*1000)</f>
        <v>0.63095827455044096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7.5730023820104408</v>
      </c>
      <c r="C78" s="350">
        <f>IF(C$16=0,0,C$16/TRE!C$5*1000)</f>
        <v>7.7751886767297762</v>
      </c>
      <c r="D78" s="350">
        <f>IF(D$16=0,0,D$16/TRE!D$5*1000)</f>
        <v>7.4749262048390746</v>
      </c>
      <c r="E78" s="350">
        <f>IF(E$16=0,0,E$16/TRE!E$5*1000)</f>
        <v>7.6375229662283761</v>
      </c>
      <c r="F78" s="350">
        <f>IF(F$16=0,0,F$16/TRE!F$5*1000)</f>
        <v>8.0939022378546763</v>
      </c>
      <c r="G78" s="350">
        <f>IF(G$16=0,0,G$16/TRE!G$5*1000)</f>
        <v>7.5468177188708649</v>
      </c>
      <c r="H78" s="350">
        <f>IF(H$16=0,0,H$16/TRE!H$5*1000)</f>
        <v>6.7257951250709338</v>
      </c>
      <c r="I78" s="350">
        <f>IF(I$16=0,0,I$16/TRE!I$5*1000)</f>
        <v>6.3585180535412409</v>
      </c>
      <c r="J78" s="350">
        <f>IF(J$16=0,0,J$16/TRE!J$5*1000)</f>
        <v>5.5895248696536965</v>
      </c>
      <c r="K78" s="350">
        <f>IF(K$16=0,0,K$16/TRE!K$5*1000)</f>
        <v>6.0535161593821378</v>
      </c>
      <c r="L78" s="350">
        <f>IF(L$16=0,0,L$16/TRE!L$5*1000)</f>
        <v>5.3921829626516997</v>
      </c>
      <c r="M78" s="350">
        <f>IF(M$16=0,0,M$16/TRE!M$5*1000)</f>
        <v>5.228469684157397</v>
      </c>
      <c r="N78" s="350">
        <f>IF(N$16=0,0,N$16/TRE!N$5*1000)</f>
        <v>5.313867974517624</v>
      </c>
      <c r="O78" s="350">
        <f>IF(O$16=0,0,O$16/TRE!O$5*1000)</f>
        <v>5.2749107142826954</v>
      </c>
      <c r="P78" s="350">
        <f>IF(P$16=0,0,P$16/TRE!P$5*1000)</f>
        <v>4.4078445378748592</v>
      </c>
      <c r="Q78" s="350">
        <f>IF(Q$16=0,0,Q$16/TRE!Q$5*1000)</f>
        <v>4.3186717061568416</v>
      </c>
      <c r="R78" s="350">
        <f>IF(R$16=0,0,R$16/TRE!R$5*1000)</f>
        <v>4.2883583366648592</v>
      </c>
      <c r="S78" s="350">
        <f>IF(S$16=0,0,S$16/TRE!S$5*1000)</f>
        <v>4.1948994975111766</v>
      </c>
      <c r="T78" s="350">
        <f>IF(T$16=0,0,T$16/TRE!T$5*1000)</f>
        <v>4.2850996958546208</v>
      </c>
      <c r="U78" s="350">
        <f>IF(U$16=0,0,U$16/TRE!U$5*1000)</f>
        <v>3.9236111144938652</v>
      </c>
      <c r="V78" s="350">
        <f>IF(V$16=0,0,V$16/TRE!V$5*1000)</f>
        <v>4.3063359836923896</v>
      </c>
      <c r="W78" s="350">
        <f>IF(W$16=0,0,W$16/TRE!W$5*1000)</f>
        <v>4.0895443720861921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3.1746593950070041</v>
      </c>
      <c r="C79" s="350">
        <f>IF(C$24=0,0,C$24/TRE!C$5*1000)</f>
        <v>1.845314370855492</v>
      </c>
      <c r="D79" s="350">
        <f>IF(D$24=0,0,D$24/TRE!D$5*1000)</f>
        <v>1.8180370816895997</v>
      </c>
      <c r="E79" s="350">
        <f>IF(E$24=0,0,E$24/TRE!E$5*1000)</f>
        <v>3.4014151214684816</v>
      </c>
      <c r="F79" s="350">
        <f>IF(F$24=0,0,F$24/TRE!F$5*1000)</f>
        <v>3.1896545327910357</v>
      </c>
      <c r="G79" s="350">
        <f>IF(G$24=0,0,G$24/TRE!G$5*1000)</f>
        <v>3.2459140121119163</v>
      </c>
      <c r="H79" s="350">
        <f>IF(H$24=0,0,H$24/TRE!H$5*1000)</f>
        <v>2.8514094891248107</v>
      </c>
      <c r="I79" s="350">
        <f>IF(I$24=0,0,I$24/TRE!I$5*1000)</f>
        <v>2.7880608607696864</v>
      </c>
      <c r="J79" s="350">
        <f>IF(J$24=0,0,J$24/TRE!J$5*1000)</f>
        <v>2.5512647019365171</v>
      </c>
      <c r="K79" s="350">
        <f>IF(K$24=0,0,K$24/TRE!K$5*1000)</f>
        <v>2.8921568379245679</v>
      </c>
      <c r="L79" s="350">
        <f>IF(L$24=0,0,L$24/TRE!L$5*1000)</f>
        <v>2.6088348917027622</v>
      </c>
      <c r="M79" s="350">
        <f>IF(M$24=0,0,M$24/TRE!M$5*1000)</f>
        <v>2.5019194619074399</v>
      </c>
      <c r="N79" s="350">
        <f>IF(N$24=0,0,N$24/TRE!N$5*1000)</f>
        <v>2.4730404513953923</v>
      </c>
      <c r="O79" s="350">
        <f>IF(O$24=0,0,O$24/TRE!O$5*1000)</f>
        <v>2.5002274733671839</v>
      </c>
      <c r="P79" s="350">
        <f>IF(P$24=0,0,P$24/TRE!P$5*1000)</f>
        <v>2.1667038729135233</v>
      </c>
      <c r="Q79" s="350">
        <f>IF(Q$24=0,0,Q$24/TRE!Q$5*1000)</f>
        <v>2.1259256485411502</v>
      </c>
      <c r="R79" s="350">
        <f>IF(R$24=0,0,R$24/TRE!R$5*1000)</f>
        <v>2.0989482823263681</v>
      </c>
      <c r="S79" s="350">
        <f>IF(S$24=0,0,S$24/TRE!S$5*1000)</f>
        <v>2.0227402005318766</v>
      </c>
      <c r="T79" s="350">
        <f>IF(T$24=0,0,T$24/TRE!T$5*1000)</f>
        <v>2.0185199039237101</v>
      </c>
      <c r="U79" s="350">
        <f>IF(U$24=0,0,U$24/TRE!U$5*1000)</f>
        <v>1.886369958837224</v>
      </c>
      <c r="V79" s="350">
        <f>IF(V$24=0,0,V$24/TRE!V$5*1000)</f>
        <v>1.9519055490927977</v>
      </c>
      <c r="W79" s="350">
        <f>IF(W$24=0,0,W$24/TRE!W$5*1000)</f>
        <v>1.9212641792801346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10.81857483144349</v>
      </c>
      <c r="C80" s="350">
        <f>IF(C$27=0,0,C$27/TRE!C$5*1000)</f>
        <v>11.10741239532825</v>
      </c>
      <c r="D80" s="350">
        <f>IF(D$27=0,0,D$27/TRE!D$5*1000)</f>
        <v>10.678466006912961</v>
      </c>
      <c r="E80" s="350">
        <f>IF(E$27=0,0,E$27/TRE!E$5*1000)</f>
        <v>10.910747094611965</v>
      </c>
      <c r="F80" s="350">
        <f>IF(F$27=0,0,F$27/TRE!F$5*1000)</f>
        <v>11.562717482649539</v>
      </c>
      <c r="G80" s="350">
        <f>IF(G$27=0,0,G$27/TRE!G$5*1000)</f>
        <v>10.781168169815523</v>
      </c>
      <c r="H80" s="350">
        <f>IF(H$27=0,0,H$27/TRE!H$5*1000)</f>
        <v>9.6082787501013343</v>
      </c>
      <c r="I80" s="350">
        <f>IF(I$27=0,0,I$27/TRE!I$5*1000)</f>
        <v>9.0835972193446342</v>
      </c>
      <c r="J80" s="350">
        <f>IF(J$27=0,0,J$27/TRE!J$5*1000)</f>
        <v>7.9850355280767067</v>
      </c>
      <c r="K80" s="350">
        <f>IF(K$27=0,0,K$27/TRE!K$5*1000)</f>
        <v>8.6478802276887716</v>
      </c>
      <c r="L80" s="350">
        <f>IF(L$27=0,0,L$27/TRE!L$5*1000)</f>
        <v>7.7031185180738593</v>
      </c>
      <c r="M80" s="350">
        <f>IF(M$27=0,0,M$27/TRE!M$5*1000)</f>
        <v>7.4692424059391378</v>
      </c>
      <c r="N80" s="350">
        <f>IF(N$27=0,0,N$27/TRE!N$5*1000)</f>
        <v>7.5912399635966086</v>
      </c>
      <c r="O80" s="350">
        <f>IF(O$27=0,0,O$27/TRE!O$5*1000)</f>
        <v>7.5355867346895682</v>
      </c>
      <c r="P80" s="350">
        <f>IF(P$27=0,0,P$27/TRE!P$5*1000)</f>
        <v>6.2969207683926589</v>
      </c>
      <c r="Q80" s="350">
        <f>IF(Q$27=0,0,Q$27/TRE!Q$5*1000)</f>
        <v>6.1695310087954898</v>
      </c>
      <c r="R80" s="350">
        <f>IF(R$27=0,0,R$27/TRE!R$5*1000)</f>
        <v>6.1262261952355139</v>
      </c>
      <c r="S80" s="350">
        <f>IF(S$27=0,0,S$27/TRE!S$5*1000)</f>
        <v>5.9927135678731087</v>
      </c>
      <c r="T80" s="350">
        <f>IF(T$27=0,0,T$27/TRE!T$5*1000)</f>
        <v>6.1215709940780325</v>
      </c>
      <c r="U80" s="350">
        <f>IF(U$27=0,0,U$27/TRE!U$5*1000)</f>
        <v>5.6051587349912326</v>
      </c>
      <c r="V80" s="350">
        <f>IF(V$27=0,0,V$27/TRE!V$5*1000)</f>
        <v>6.1519085481319866</v>
      </c>
      <c r="W80" s="350">
        <f>IF(W$27=0,0,W$27/TRE!W$5*1000)</f>
        <v>5.8422062458374171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6.6146882703174157</v>
      </c>
      <c r="C81" s="350">
        <f>IF(C$35=0,0,C$35/TRE!C$5*1000)</f>
        <v>7.4646426734653879</v>
      </c>
      <c r="D81" s="350">
        <f>IF(D$35=0,0,D$35/TRE!D$5*1000)</f>
        <v>7.0211268480930329</v>
      </c>
      <c r="E81" s="350">
        <f>IF(E$35=0,0,E$35/TRE!E$5*1000)</f>
        <v>7.4320681669282109</v>
      </c>
      <c r="F81" s="350">
        <f>IF(F$35=0,0,F$35/TRE!F$5*1000)</f>
        <v>8.7890577488905244</v>
      </c>
      <c r="G81" s="350">
        <f>IF(G$35=0,0,G$35/TRE!G$5*1000)</f>
        <v>8.0625786552146774</v>
      </c>
      <c r="H81" s="350">
        <f>IF(H$35=0,0,H$35/TRE!H$5*1000)</f>
        <v>7.3854241714236499</v>
      </c>
      <c r="I81" s="350">
        <f>IF(I$35=0,0,I$35/TRE!I$5*1000)</f>
        <v>7.4651733768152795</v>
      </c>
      <c r="J81" s="350">
        <f>IF(J$35=0,0,J$35/TRE!J$5*1000)</f>
        <v>10.343247446310345</v>
      </c>
      <c r="K81" s="350">
        <f>IF(K$35=0,0,K$35/TRE!K$5*1000)</f>
        <v>10.591292987870847</v>
      </c>
      <c r="L81" s="350">
        <f>IF(L$35=0,0,L$35/TRE!L$5*1000)</f>
        <v>9.4177449545450944</v>
      </c>
      <c r="M81" s="350">
        <f>IF(M$35=0,0,M$35/TRE!M$5*1000)</f>
        <v>6.5711922742253579</v>
      </c>
      <c r="N81" s="350">
        <f>IF(N$35=0,0,N$35/TRE!N$5*1000)</f>
        <v>7.1635359754396708</v>
      </c>
      <c r="O81" s="350">
        <f>IF(O$35=0,0,O$35/TRE!O$5*1000)</f>
        <v>7.4402934842424191</v>
      </c>
      <c r="P81" s="350">
        <f>IF(P$35=0,0,P$35/TRE!P$5*1000)</f>
        <v>7.20816164776513</v>
      </c>
      <c r="Q81" s="350">
        <f>IF(Q$35=0,0,Q$35/TRE!Q$5*1000)</f>
        <v>6.1199677428093837</v>
      </c>
      <c r="R81" s="350">
        <f>IF(R$35=0,0,R$35/TRE!R$5*1000)</f>
        <v>6.1516995310748008</v>
      </c>
      <c r="S81" s="350">
        <f>IF(S$35=0,0,S$35/TRE!S$5*1000)</f>
        <v>5.7324336673459424</v>
      </c>
      <c r="T81" s="350">
        <f>IF(T$35=0,0,T$35/TRE!T$5*1000)</f>
        <v>5.9424276667806071</v>
      </c>
      <c r="U81" s="350">
        <f>IF(U$35=0,0,U$35/TRE!U$5*1000)</f>
        <v>7.0407181019427068</v>
      </c>
      <c r="V81" s="350">
        <f>IF(V$35=0,0,V$35/TRE!V$5*1000)</f>
        <v>7.9975563703972226</v>
      </c>
      <c r="W81" s="350">
        <f>IF(W$35=0,0,W$35/TRE!W$5*1000)</f>
        <v>8.7871794370799545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4.9231143667932358</v>
      </c>
      <c r="C82" s="350">
        <f>IF(C$46=0,0,C$46/TRE!C$5*1000)</f>
        <v>4.619299265193777</v>
      </c>
      <c r="D82" s="350">
        <f>IF(D$46=0,0,D$46/TRE!D$5*1000)</f>
        <v>4.4293645053647905</v>
      </c>
      <c r="E82" s="350">
        <f>IF(E$46=0,0,E$46/TRE!E$5*1000)</f>
        <v>4.3496110518787283</v>
      </c>
      <c r="F82" s="350">
        <f>IF(F$46=0,0,F$46/TRE!F$5*1000)</f>
        <v>3.923268350995047</v>
      </c>
      <c r="G82" s="350">
        <f>IF(G$46=0,0,G$46/TRE!G$5*1000)</f>
        <v>3.995790318465013</v>
      </c>
      <c r="H82" s="350">
        <f>IF(H$46=0,0,H$46/TRE!H$5*1000)</f>
        <v>3.7692689732515925</v>
      </c>
      <c r="I82" s="350">
        <f>IF(I$46=0,0,I$46/TRE!I$5*1000)</f>
        <v>3.6625419028914936</v>
      </c>
      <c r="J82" s="350">
        <f>IF(J$46=0,0,J$46/TRE!J$5*1000)</f>
        <v>3.5384972450975303</v>
      </c>
      <c r="K82" s="350">
        <f>IF(K$46=0,0,K$46/TRE!K$5*1000)</f>
        <v>3.6959147585118095</v>
      </c>
      <c r="L82" s="350">
        <f>IF(L$46=0,0,L$46/TRE!L$5*1000)</f>
        <v>3.2775201799034179</v>
      </c>
      <c r="M82" s="350">
        <f>IF(M$46=0,0,M$46/TRE!M$5*1000)</f>
        <v>3.3076848521711062</v>
      </c>
      <c r="N82" s="350">
        <f>IF(N$46=0,0,N$46/TRE!N$5*1000)</f>
        <v>3.2566428220487587</v>
      </c>
      <c r="O82" s="350">
        <f>IF(O$46=0,0,O$46/TRE!O$5*1000)</f>
        <v>3.245262812821005</v>
      </c>
      <c r="P82" s="350">
        <f>IF(P$46=0,0,P$46/TRE!P$5*1000)</f>
        <v>2.7821842459180952</v>
      </c>
      <c r="Q82" s="350">
        <f>IF(Q$46=0,0,Q$46/TRE!Q$5*1000)</f>
        <v>2.7502042661440878</v>
      </c>
      <c r="R82" s="350">
        <f>IF(R$46=0,0,R$46/TRE!R$5*1000)</f>
        <v>2.7540947143637537</v>
      </c>
      <c r="S82" s="350">
        <f>IF(S$46=0,0,S$46/TRE!S$5*1000)</f>
        <v>2.7455117897722237</v>
      </c>
      <c r="T82" s="350">
        <f>IF(T$46=0,0,T$46/TRE!T$5*1000)</f>
        <v>2.8548204462917144</v>
      </c>
      <c r="U82" s="350">
        <f>IF(U$46=0,0,U$46/TRE!U$5*1000)</f>
        <v>2.6828902984347689</v>
      </c>
      <c r="V82" s="350">
        <f>IF(V$46=0,0,V$46/TRE!V$5*1000)</f>
        <v>2.9829797153953845</v>
      </c>
      <c r="W82" s="350">
        <f>IF(W$46=0,0,W$46/TRE!W$5*1000)</f>
        <v>2.8161121783048477</v>
      </c>
      <c r="DA82" s="175"/>
    </row>
    <row r="83" spans="1:105" ht="12" customHeight="1" x14ac:dyDescent="0.25">
      <c r="A83" s="41" t="s">
        <v>2444</v>
      </c>
      <c r="B83" s="335">
        <f>IF(B$47=0,0,B$47/TRE!B$5*1000)</f>
        <v>3.3337148586638063</v>
      </c>
      <c r="C83" s="335">
        <f>IF(C$47=0,0,C$47/TRE!C$5*1000)</f>
        <v>3.1279847368286924</v>
      </c>
      <c r="D83" s="335">
        <f>IF(D$47=0,0,D$47/TRE!D$5*1000)</f>
        <v>2.9993693353077506</v>
      </c>
      <c r="E83" s="335">
        <f>IF(E$47=0,0,E$47/TRE!E$5*1000)</f>
        <v>2.9453638312492649</v>
      </c>
      <c r="F83" s="335">
        <f>IF(F$47=0,0,F$47/TRE!F$5*1000)</f>
        <v>2.6566634495547841</v>
      </c>
      <c r="G83" s="335">
        <f>IF(G$47=0,0,G$47/TRE!G$5*1000)</f>
        <v>2.7057721117798375</v>
      </c>
      <c r="H83" s="335">
        <f>IF(H$47=0,0,H$47/TRE!H$5*1000)</f>
        <v>2.5523818961398996</v>
      </c>
      <c r="I83" s="335">
        <f>IF(I$47=0,0,I$47/TRE!I$5*1000)</f>
        <v>2.4801110541946056</v>
      </c>
      <c r="J83" s="335">
        <f>IF(J$47=0,0,J$47/TRE!J$5*1000)</f>
        <v>2.3961135095478907</v>
      </c>
      <c r="K83" s="335">
        <f>IF(K$47=0,0,K$47/TRE!K$5*1000)</f>
        <v>2.5027096729486047</v>
      </c>
      <c r="L83" s="335">
        <f>IF(L$47=0,0,L$47/TRE!L$5*1000)</f>
        <v>2.2193914074012375</v>
      </c>
      <c r="M83" s="335">
        <f>IF(M$47=0,0,M$47/TRE!M$5*1000)</f>
        <v>2.2398175865742842</v>
      </c>
      <c r="N83" s="335">
        <f>IF(N$47=0,0,N$47/TRE!N$5*1000)</f>
        <v>2.2052541859385051</v>
      </c>
      <c r="O83" s="335">
        <f>IF(O$47=0,0,O$47/TRE!O$5*1000)</f>
        <v>2.1975481480470864</v>
      </c>
      <c r="P83" s="335">
        <f>IF(P$47=0,0,P$47/TRE!P$5*1000)</f>
        <v>1.8839718660037887</v>
      </c>
      <c r="Q83" s="335">
        <f>IF(Q$47=0,0,Q$47/TRE!Q$5*1000)</f>
        <v>1.8623164410411901</v>
      </c>
      <c r="R83" s="335">
        <f>IF(R$47=0,0,R$47/TRE!R$5*1000)</f>
        <v>1.8649508801523857</v>
      </c>
      <c r="S83" s="335">
        <f>IF(S$47=0,0,S$47/TRE!S$5*1000)</f>
        <v>1.8591389040109061</v>
      </c>
      <c r="T83" s="335">
        <f>IF(T$47=0,0,T$47/TRE!T$5*1000)</f>
        <v>1.9331578816884372</v>
      </c>
      <c r="U83" s="335">
        <f>IF(U$47=0,0,U$47/TRE!U$5*1000)</f>
        <v>1.8167344054375081</v>
      </c>
      <c r="V83" s="335">
        <f>IF(V$47=0,0,V$47/TRE!V$5*1000)</f>
        <v>2.0199416587561023</v>
      </c>
      <c r="W83" s="335">
        <f>IF(W$47=0,0,W$47/TRE!W$5*1000)</f>
        <v>1.9069463581432282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EE: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3.6400928246071178</v>
      </c>
      <c r="C5" s="225">
        <v>2.4191358830463501</v>
      </c>
      <c r="D5" s="225">
        <v>3.142822352494417</v>
      </c>
      <c r="E5" s="225">
        <v>3.9539440881853358</v>
      </c>
      <c r="F5" s="225">
        <v>5.4014884895953923</v>
      </c>
      <c r="G5" s="225">
        <v>4.9391212441614698</v>
      </c>
      <c r="H5" s="225">
        <v>5.3616092442160346</v>
      </c>
      <c r="I5" s="225">
        <v>5.1721825787742981</v>
      </c>
      <c r="J5" s="225">
        <v>4.0624711821112669</v>
      </c>
      <c r="K5" s="225">
        <v>3.801878856679878</v>
      </c>
      <c r="L5" s="225">
        <v>4.0653012332119536</v>
      </c>
      <c r="M5" s="225">
        <v>3.760655592205425</v>
      </c>
      <c r="N5" s="225">
        <v>5.615653229043458</v>
      </c>
      <c r="O5" s="225">
        <v>6.4818418033053948</v>
      </c>
      <c r="P5" s="225">
        <v>5.6944404472734398</v>
      </c>
      <c r="Q5" s="225">
        <v>5.7510599081132963</v>
      </c>
      <c r="R5" s="225">
        <v>5.839718368652977</v>
      </c>
      <c r="S5" s="225">
        <v>5.973265033506328</v>
      </c>
      <c r="T5" s="225">
        <v>6.5781829518095387</v>
      </c>
      <c r="U5" s="225">
        <v>4.7582844372026356</v>
      </c>
      <c r="V5" s="225">
        <v>4.5674953448027944</v>
      </c>
      <c r="W5" s="225">
        <v>4.741161626039947</v>
      </c>
      <c r="DA5" s="89" t="s">
        <v>2446</v>
      </c>
    </row>
    <row r="6" spans="1:105" ht="12" customHeight="1" x14ac:dyDescent="0.25">
      <c r="A6" s="55" t="s">
        <v>92</v>
      </c>
      <c r="B6" s="261">
        <v>7.6704335227827339E-2</v>
      </c>
      <c r="C6" s="261">
        <v>5.0298851982378767E-2</v>
      </c>
      <c r="D6" s="261">
        <v>6.5798918564234268E-2</v>
      </c>
      <c r="E6" s="261">
        <v>7.6716300640312762E-2</v>
      </c>
      <c r="F6" s="261">
        <v>9.2566290629566575E-2</v>
      </c>
      <c r="G6" s="261">
        <v>8.9851928652186344E-2</v>
      </c>
      <c r="H6" s="261">
        <v>9.9954447231239946E-2</v>
      </c>
      <c r="I6" s="261">
        <v>9.551583541720253E-2</v>
      </c>
      <c r="J6" s="261">
        <v>6.6778853780688929E-2</v>
      </c>
      <c r="K6" s="261">
        <v>6.2326753537331213E-2</v>
      </c>
      <c r="L6" s="261">
        <v>6.6029098599957384E-2</v>
      </c>
      <c r="M6" s="261">
        <v>6.9862922852606563E-2</v>
      </c>
      <c r="N6" s="261">
        <v>0.1005645847084867</v>
      </c>
      <c r="O6" s="261">
        <v>0.11464182235288339</v>
      </c>
      <c r="P6" s="261">
        <v>9.6418718119971838E-2</v>
      </c>
      <c r="Q6" s="261">
        <v>0.1025982187490343</v>
      </c>
      <c r="R6" s="261">
        <v>0.10431595576173169</v>
      </c>
      <c r="S6" s="261">
        <v>0.10921210188301431</v>
      </c>
      <c r="T6" s="261">
        <v>0.1202383369131842</v>
      </c>
      <c r="U6" s="261">
        <v>8.130721832217859E-2</v>
      </c>
      <c r="V6" s="261">
        <v>7.7610236564106677E-2</v>
      </c>
      <c r="W6" s="261">
        <v>7.637476662367472E-2</v>
      </c>
      <c r="DA6" s="67" t="s">
        <v>2447</v>
      </c>
    </row>
    <row r="7" spans="1:105" ht="12" customHeight="1" x14ac:dyDescent="0.25">
      <c r="A7" s="202" t="s">
        <v>93</v>
      </c>
      <c r="B7" s="226">
        <v>2.7049820013990492E-2</v>
      </c>
      <c r="C7" s="226">
        <v>1.7737913887037968E-2</v>
      </c>
      <c r="D7" s="226">
        <v>2.320401968143319E-2</v>
      </c>
      <c r="E7" s="226">
        <v>2.705403962234983E-2</v>
      </c>
      <c r="F7" s="226">
        <v>3.2643546071488901E-2</v>
      </c>
      <c r="G7" s="226">
        <v>3.1686325039289448E-2</v>
      </c>
      <c r="H7" s="226">
        <v>3.5248982983455503E-2</v>
      </c>
      <c r="I7" s="226">
        <v>3.368370443270511E-2</v>
      </c>
      <c r="J7" s="226">
        <v>2.3549594297936141E-2</v>
      </c>
      <c r="K7" s="226">
        <v>2.1979559046220919E-2</v>
      </c>
      <c r="L7" s="226">
        <v>2.3285192779650261E-2</v>
      </c>
      <c r="M7" s="226">
        <v>2.4637192711484759E-2</v>
      </c>
      <c r="N7" s="226">
        <v>3.546414825272344E-2</v>
      </c>
      <c r="O7" s="226">
        <v>4.0428492750907152E-2</v>
      </c>
      <c r="P7" s="226">
        <v>3.4002106443896722E-2</v>
      </c>
      <c r="Q7" s="226">
        <v>3.6181310256771147E-2</v>
      </c>
      <c r="R7" s="226">
        <v>3.6787071024879332E-2</v>
      </c>
      <c r="S7" s="226">
        <v>3.8513699264984907E-2</v>
      </c>
      <c r="T7" s="226">
        <v>4.2402106251528363E-2</v>
      </c>
      <c r="U7" s="226">
        <v>2.867302890926127E-2</v>
      </c>
      <c r="V7" s="226">
        <v>2.7369286547713881E-2</v>
      </c>
      <c r="W7" s="226">
        <v>2.693359749021642E-2</v>
      </c>
      <c r="DA7" s="174" t="s">
        <v>2448</v>
      </c>
    </row>
    <row r="8" spans="1:105" ht="12" customHeight="1" x14ac:dyDescent="0.25">
      <c r="A8" s="202" t="s">
        <v>94</v>
      </c>
      <c r="B8" s="226">
        <v>0.1806010356629697</v>
      </c>
      <c r="C8" s="226">
        <v>0.11842909183287539</v>
      </c>
      <c r="D8" s="226">
        <v>0.15492413568161639</v>
      </c>
      <c r="E8" s="226">
        <v>0.18062920833248819</v>
      </c>
      <c r="F8" s="226">
        <v>0.2179481499386525</v>
      </c>
      <c r="G8" s="226">
        <v>0.2115571606572382</v>
      </c>
      <c r="H8" s="226">
        <v>0.23534362999775549</v>
      </c>
      <c r="I8" s="226">
        <v>0.22489287922675799</v>
      </c>
      <c r="J8" s="226">
        <v>0.1572314018152538</v>
      </c>
      <c r="K8" s="226">
        <v>0.1467488924181308</v>
      </c>
      <c r="L8" s="226">
        <v>0.15546609661142641</v>
      </c>
      <c r="M8" s="226">
        <v>0.1644928697204262</v>
      </c>
      <c r="N8" s="226">
        <v>0.2367802040839562</v>
      </c>
      <c r="O8" s="226">
        <v>0.26992518461602732</v>
      </c>
      <c r="P8" s="226">
        <v>0.22701872453547489</v>
      </c>
      <c r="Q8" s="226">
        <v>0.24156841341777641</v>
      </c>
      <c r="R8" s="226">
        <v>0.2456128404057471</v>
      </c>
      <c r="S8" s="226">
        <v>0.25714085974956219</v>
      </c>
      <c r="T8" s="226">
        <v>0.28310222764353188</v>
      </c>
      <c r="U8" s="226">
        <v>0.19143856461627251</v>
      </c>
      <c r="V8" s="226">
        <v>0.18273398837098259</v>
      </c>
      <c r="W8" s="226">
        <v>0.1798250634698052</v>
      </c>
      <c r="DA8" s="174" t="s">
        <v>2449</v>
      </c>
    </row>
    <row r="9" spans="1:105" ht="12" customHeight="1" x14ac:dyDescent="0.25">
      <c r="A9" s="202" t="s">
        <v>95</v>
      </c>
      <c r="B9" s="226">
        <v>7.9044314336707125E-2</v>
      </c>
      <c r="C9" s="226">
        <v>5.1833292799704361E-2</v>
      </c>
      <c r="D9" s="226">
        <v>6.7806211820474277E-2</v>
      </c>
      <c r="E9" s="226">
        <v>7.9056644771784382E-2</v>
      </c>
      <c r="F9" s="226">
        <v>9.5390162130653572E-2</v>
      </c>
      <c r="G9" s="226">
        <v>9.2592994529547584E-2</v>
      </c>
      <c r="H9" s="226">
        <v>0.1030037053685542</v>
      </c>
      <c r="I9" s="226">
        <v>9.8429687141223091E-2</v>
      </c>
      <c r="J9" s="226">
        <v>6.8816041408971282E-2</v>
      </c>
      <c r="K9" s="226">
        <v>6.4228123267848658E-2</v>
      </c>
      <c r="L9" s="226">
        <v>6.8043413838374395E-2</v>
      </c>
      <c r="M9" s="226">
        <v>7.1994194565930453E-2</v>
      </c>
      <c r="N9" s="226">
        <v>0.10363245599127779</v>
      </c>
      <c r="O9" s="226">
        <v>0.1181391405750265</v>
      </c>
      <c r="P9" s="226">
        <v>9.9360113615227383E-2</v>
      </c>
      <c r="Q9" s="226">
        <v>0.1057281290437776</v>
      </c>
      <c r="R9" s="226">
        <v>0.10749826816272259</v>
      </c>
      <c r="S9" s="226">
        <v>0.11254377845753979</v>
      </c>
      <c r="T9" s="226">
        <v>0.12390638508318171</v>
      </c>
      <c r="U9" s="226">
        <v>8.3787615182537578E-2</v>
      </c>
      <c r="V9" s="226">
        <v>7.9977851532098021E-2</v>
      </c>
      <c r="W9" s="226">
        <v>7.8704691755209291E-2</v>
      </c>
      <c r="DA9" s="174" t="s">
        <v>2450</v>
      </c>
    </row>
    <row r="10" spans="1:105" ht="12" customHeight="1" x14ac:dyDescent="0.25">
      <c r="A10" s="56" t="s">
        <v>96</v>
      </c>
      <c r="B10" s="262">
        <v>0.13450499731208959</v>
      </c>
      <c r="C10" s="262">
        <v>9.2318486425560453E-2</v>
      </c>
      <c r="D10" s="262">
        <v>0.1206265523025311</v>
      </c>
      <c r="E10" s="262">
        <v>0.14071496853042351</v>
      </c>
      <c r="F10" s="262">
        <v>0.17674739563971331</v>
      </c>
      <c r="G10" s="262">
        <v>0.16865731949475121</v>
      </c>
      <c r="H10" s="262">
        <v>0.1830121133676462</v>
      </c>
      <c r="I10" s="262">
        <v>0.1745009789484788</v>
      </c>
      <c r="J10" s="262">
        <v>0.1206553527505458</v>
      </c>
      <c r="K10" s="262">
        <v>0.11442598206262571</v>
      </c>
      <c r="L10" s="262">
        <v>0.1216986043621785</v>
      </c>
      <c r="M10" s="262">
        <v>0.12627525586032259</v>
      </c>
      <c r="N10" s="262">
        <v>0.18223962367141211</v>
      </c>
      <c r="O10" s="262">
        <v>0.20824876382734961</v>
      </c>
      <c r="P10" s="262">
        <v>0.17530922303135749</v>
      </c>
      <c r="Q10" s="262">
        <v>0.1854822759976614</v>
      </c>
      <c r="R10" s="262">
        <v>0.18795241312717489</v>
      </c>
      <c r="S10" s="262">
        <v>0.19521109874700671</v>
      </c>
      <c r="T10" s="262">
        <v>0.21410304071409841</v>
      </c>
      <c r="U10" s="262">
        <v>0.14629707559315891</v>
      </c>
      <c r="V10" s="262">
        <v>0.1399799828723732</v>
      </c>
      <c r="W10" s="262">
        <v>0.13785992554843579</v>
      </c>
      <c r="DA10" s="68" t="s">
        <v>2451</v>
      </c>
    </row>
    <row r="11" spans="1:105" ht="12" customHeight="1" x14ac:dyDescent="0.25">
      <c r="A11" s="37" t="s">
        <v>160</v>
      </c>
      <c r="B11" s="228">
        <v>2.529599212918425E-2</v>
      </c>
      <c r="C11" s="228">
        <v>0</v>
      </c>
      <c r="D11" s="228">
        <v>0</v>
      </c>
      <c r="E11" s="228">
        <v>3.2849611980439827E-2</v>
      </c>
      <c r="F11" s="228">
        <v>4.8534124786682648E-2</v>
      </c>
      <c r="G11" s="228">
        <v>3.9606992000532901E-2</v>
      </c>
      <c r="H11" s="228">
        <v>3.8192010710731368E-2</v>
      </c>
      <c r="I11" s="228">
        <v>3.5538433050989263E-2</v>
      </c>
      <c r="J11" s="228">
        <v>2.9136943718379469E-2</v>
      </c>
      <c r="K11" s="228">
        <v>2.907895557824625E-2</v>
      </c>
      <c r="L11" s="228">
        <v>2.9107788315267769E-2</v>
      </c>
      <c r="M11" s="228">
        <v>0</v>
      </c>
      <c r="N11" s="228">
        <v>3.1013078408147109E-2</v>
      </c>
      <c r="O11" s="228">
        <v>3.091598618809422E-2</v>
      </c>
      <c r="P11" s="228">
        <v>2.8270007123351069E-2</v>
      </c>
      <c r="Q11" s="228">
        <v>2.6947978792135091E-2</v>
      </c>
      <c r="R11" s="228">
        <v>2.6933170624142352E-2</v>
      </c>
      <c r="S11" s="228">
        <v>2.6157067733368369E-2</v>
      </c>
      <c r="T11" s="228">
        <v>2.5912112671011692E-2</v>
      </c>
      <c r="U11" s="228">
        <v>2.7799515871828441E-3</v>
      </c>
      <c r="V11" s="228">
        <v>1.9408055205481099E-3</v>
      </c>
      <c r="W11" s="228">
        <v>1.7498690179376219E-3</v>
      </c>
      <c r="DA11" s="69" t="s">
        <v>2452</v>
      </c>
    </row>
    <row r="12" spans="1:105" ht="12" customHeight="1" x14ac:dyDescent="0.25">
      <c r="A12" s="37" t="s">
        <v>162</v>
      </c>
      <c r="B12" s="228">
        <v>1.064993772416898E-2</v>
      </c>
      <c r="C12" s="228">
        <v>4.3692854502536761E-4</v>
      </c>
      <c r="D12" s="228">
        <v>6.8841834988035591E-4</v>
      </c>
      <c r="E12" s="228">
        <v>2.923649233219746E-2</v>
      </c>
      <c r="F12" s="228">
        <v>3.4261600946215748E-2</v>
      </c>
      <c r="G12" s="228">
        <v>3.8079221599690197E-2</v>
      </c>
      <c r="H12" s="228">
        <v>3.019826845458095E-2</v>
      </c>
      <c r="I12" s="228">
        <v>3.057966733402832E-2</v>
      </c>
      <c r="J12" s="228">
        <v>1.406407533537187E-2</v>
      </c>
      <c r="K12" s="228">
        <v>2.1747341491993231E-2</v>
      </c>
      <c r="L12" s="228">
        <v>2.6261351704818688E-2</v>
      </c>
      <c r="M12" s="228">
        <v>3.127521800065855E-2</v>
      </c>
      <c r="N12" s="228">
        <v>3.4548353817176698E-2</v>
      </c>
      <c r="O12" s="228">
        <v>4.4387347274449783E-2</v>
      </c>
      <c r="P12" s="228">
        <v>3.9629452740875662E-2</v>
      </c>
      <c r="Q12" s="228">
        <v>4.38719375276913E-2</v>
      </c>
      <c r="R12" s="228">
        <v>4.0722673393638151E-2</v>
      </c>
      <c r="S12" s="228">
        <v>3.5552664556765437E-2</v>
      </c>
      <c r="T12" s="228">
        <v>3.0085814933783511E-2</v>
      </c>
      <c r="U12" s="228">
        <v>2.0754920362089431E-2</v>
      </c>
      <c r="V12" s="228">
        <v>1.194428277262658E-2</v>
      </c>
      <c r="W12" s="228">
        <v>1.4969985091959371E-2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2455</v>
      </c>
    </row>
    <row r="15" spans="1:105" ht="12" customHeight="1" x14ac:dyDescent="0.25">
      <c r="A15" s="37" t="s">
        <v>38</v>
      </c>
      <c r="B15" s="228">
        <v>9.8559067458736424E-2</v>
      </c>
      <c r="C15" s="228">
        <v>9.1881557880535092E-2</v>
      </c>
      <c r="D15" s="228">
        <v>0.1199381339526507</v>
      </c>
      <c r="E15" s="228">
        <v>7.8628864217786171E-2</v>
      </c>
      <c r="F15" s="228">
        <v>9.3951669906814861E-2</v>
      </c>
      <c r="G15" s="228">
        <v>9.0971105894528143E-2</v>
      </c>
      <c r="H15" s="228">
        <v>0.11462183420233379</v>
      </c>
      <c r="I15" s="228">
        <v>0.1083828785634612</v>
      </c>
      <c r="J15" s="228">
        <v>7.7454333696794428E-2</v>
      </c>
      <c r="K15" s="228">
        <v>6.3599684992386246E-2</v>
      </c>
      <c r="L15" s="228">
        <v>6.6329464342092054E-2</v>
      </c>
      <c r="M15" s="228">
        <v>9.5000037859664099E-2</v>
      </c>
      <c r="N15" s="228">
        <v>0.11667819144608819</v>
      </c>
      <c r="O15" s="228">
        <v>0.13294543036480561</v>
      </c>
      <c r="P15" s="228">
        <v>0.1074097631671308</v>
      </c>
      <c r="Q15" s="228">
        <v>0.114662359677835</v>
      </c>
      <c r="R15" s="228">
        <v>0.1202965691093944</v>
      </c>
      <c r="S15" s="228">
        <v>0.1335013664568728</v>
      </c>
      <c r="T15" s="228">
        <v>0.1581051131093032</v>
      </c>
      <c r="U15" s="228">
        <v>0.1227622036438866</v>
      </c>
      <c r="V15" s="228">
        <v>0.12609489457919851</v>
      </c>
      <c r="W15" s="228">
        <v>0.1211400714385388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0.66134971365438766</v>
      </c>
      <c r="C16" s="263">
        <f t="shared" si="0"/>
        <v>0.44483466858380283</v>
      </c>
      <c r="D16" s="263">
        <f t="shared" si="0"/>
        <v>0.57921955333066577</v>
      </c>
      <c r="E16" s="263">
        <f t="shared" si="0"/>
        <v>0.70475664315426101</v>
      </c>
      <c r="F16" s="263">
        <f t="shared" si="0"/>
        <v>0.95631277207648324</v>
      </c>
      <c r="G16" s="263">
        <f t="shared" si="0"/>
        <v>0.86250423582690816</v>
      </c>
      <c r="H16" s="263">
        <f t="shared" si="0"/>
        <v>0.9243245935626152</v>
      </c>
      <c r="I16" s="263">
        <f t="shared" si="0"/>
        <v>0.87788648459200114</v>
      </c>
      <c r="J16" s="263">
        <f t="shared" si="0"/>
        <v>0.60493812804588065</v>
      </c>
      <c r="K16" s="263">
        <f t="shared" si="0"/>
        <v>0.57406584984383024</v>
      </c>
      <c r="L16" s="263">
        <f t="shared" si="0"/>
        <v>0.61035339225154717</v>
      </c>
      <c r="M16" s="263">
        <f t="shared" si="0"/>
        <v>0.62189067964952005</v>
      </c>
      <c r="N16" s="263">
        <f t="shared" si="0"/>
        <v>0.90930986938652947</v>
      </c>
      <c r="O16" s="263">
        <f t="shared" si="0"/>
        <v>1.0387739922075465</v>
      </c>
      <c r="P16" s="263">
        <f t="shared" si="0"/>
        <v>0.87733138566755131</v>
      </c>
      <c r="Q16" s="263">
        <f t="shared" si="0"/>
        <v>0.92786017128374287</v>
      </c>
      <c r="R16" s="263">
        <f t="shared" si="0"/>
        <v>0.9400947377817549</v>
      </c>
      <c r="S16" s="263">
        <f t="shared" si="0"/>
        <v>0.97601941128957137</v>
      </c>
      <c r="T16" s="263">
        <f t="shared" si="0"/>
        <v>1.06991830252238</v>
      </c>
      <c r="U16" s="263">
        <f t="shared" si="0"/>
        <v>0.728974502896092</v>
      </c>
      <c r="V16" s="263">
        <f t="shared" si="0"/>
        <v>0.69724894499172652</v>
      </c>
      <c r="W16" s="263">
        <f t="shared" si="0"/>
        <v>0.68672557305800941</v>
      </c>
      <c r="DA16" s="70"/>
    </row>
    <row r="17" spans="1:105" ht="12" customHeight="1" x14ac:dyDescent="0.25">
      <c r="A17" s="60" t="s">
        <v>2406</v>
      </c>
      <c r="B17" s="331">
        <v>0.25155381852060937</v>
      </c>
      <c r="C17" s="331">
        <v>0.21656105944462839</v>
      </c>
      <c r="D17" s="331">
        <v>0.28579904017077068</v>
      </c>
      <c r="E17" s="331">
        <v>0.41815255518928829</v>
      </c>
      <c r="F17" s="331">
        <v>0.71108058480877689</v>
      </c>
      <c r="G17" s="331">
        <v>0.57373374063211224</v>
      </c>
      <c r="H17" s="331">
        <v>0.54876462353860067</v>
      </c>
      <c r="I17" s="331">
        <v>0.4875334177283574</v>
      </c>
      <c r="J17" s="331">
        <v>0.2194076462624662</v>
      </c>
      <c r="K17" s="331">
        <v>0.25749715670429041</v>
      </c>
      <c r="L17" s="331">
        <v>0.28019716827126279</v>
      </c>
      <c r="M17" s="331">
        <v>0.24423469412694329</v>
      </c>
      <c r="N17" s="331">
        <v>0.40972564296773678</v>
      </c>
      <c r="O17" s="331">
        <v>0.45929181074336839</v>
      </c>
      <c r="P17" s="331">
        <v>0.34269715972261677</v>
      </c>
      <c r="Q17" s="331">
        <v>0.3571260023982592</v>
      </c>
      <c r="R17" s="331">
        <v>0.3413161797324451</v>
      </c>
      <c r="S17" s="331">
        <v>0.31151371261111949</v>
      </c>
      <c r="T17" s="331">
        <v>0.2829469670246797</v>
      </c>
      <c r="U17" s="331">
        <v>0.1179232000613738</v>
      </c>
      <c r="V17" s="331">
        <v>6.9609106944043625E-2</v>
      </c>
      <c r="W17" s="331">
        <v>8.3748465439950112E-2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7.0550905630587163E-2</v>
      </c>
      <c r="E18" s="232">
        <v>7.3853007561343872E-2</v>
      </c>
      <c r="F18" s="232">
        <v>8.226569230314823E-2</v>
      </c>
      <c r="G18" s="232">
        <v>8.0293744200672701E-2</v>
      </c>
      <c r="H18" s="232">
        <v>7.9709246902737091E-2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0.15998864732780069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2459</v>
      </c>
    </row>
    <row r="20" spans="1:105" ht="12" customHeight="1" x14ac:dyDescent="0.25">
      <c r="A20" s="59" t="s">
        <v>160</v>
      </c>
      <c r="B20" s="232">
        <v>0.10815988902933291</v>
      </c>
      <c r="C20" s="232">
        <v>0</v>
      </c>
      <c r="D20" s="232">
        <v>0</v>
      </c>
      <c r="E20" s="232">
        <v>0.12313290331189509</v>
      </c>
      <c r="F20" s="232">
        <v>0.13027577571476401</v>
      </c>
      <c r="G20" s="232">
        <v>0.12928993031784611</v>
      </c>
      <c r="H20" s="232">
        <v>0.12868501062068119</v>
      </c>
      <c r="I20" s="232">
        <v>0.1316250917661401</v>
      </c>
      <c r="J20" s="232">
        <v>0.1491421815039464</v>
      </c>
      <c r="K20" s="232">
        <v>0.14884535978494881</v>
      </c>
      <c r="L20" s="232">
        <v>0.14899294483503789</v>
      </c>
      <c r="M20" s="232">
        <v>0</v>
      </c>
      <c r="N20" s="232">
        <v>0.13655493614960809</v>
      </c>
      <c r="O20" s="232">
        <v>0.13857767610609251</v>
      </c>
      <c r="P20" s="232">
        <v>0.14470462565533559</v>
      </c>
      <c r="Q20" s="232">
        <v>0.1379376087975174</v>
      </c>
      <c r="R20" s="232">
        <v>0.1378618107831526</v>
      </c>
      <c r="S20" s="232">
        <v>0.13388920201126761</v>
      </c>
      <c r="T20" s="232">
        <v>0.13263535971663931</v>
      </c>
      <c r="U20" s="232">
        <v>1.422963397242913E-2</v>
      </c>
      <c r="V20" s="232">
        <v>9.9343284596750542E-3</v>
      </c>
      <c r="W20" s="232">
        <v>8.9569889417317507E-3</v>
      </c>
      <c r="DA20" s="71" t="s">
        <v>2460</v>
      </c>
    </row>
    <row r="21" spans="1:105" ht="12" customHeight="1" x14ac:dyDescent="0.25">
      <c r="A21" s="59" t="s">
        <v>70</v>
      </c>
      <c r="B21" s="232">
        <v>9.8947607648802741E-2</v>
      </c>
      <c r="C21" s="232">
        <v>0.21547148849857239</v>
      </c>
      <c r="D21" s="232">
        <v>0.21355768051844701</v>
      </c>
      <c r="E21" s="232">
        <v>0.1142012281436558</v>
      </c>
      <c r="F21" s="232">
        <v>0.24878726238118201</v>
      </c>
      <c r="G21" s="232">
        <v>0.24282371237342401</v>
      </c>
      <c r="H21" s="232">
        <v>0.2410560802226272</v>
      </c>
      <c r="I21" s="232">
        <v>0.24536121140087069</v>
      </c>
      <c r="J21" s="232">
        <v>0</v>
      </c>
      <c r="K21" s="232">
        <v>0</v>
      </c>
      <c r="L21" s="232">
        <v>0</v>
      </c>
      <c r="M21" s="232">
        <v>0.1194415634898595</v>
      </c>
      <c r="N21" s="232">
        <v>0.12469201655519339</v>
      </c>
      <c r="O21" s="232">
        <v>0.1265166486147809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4.4446321842473699E-2</v>
      </c>
      <c r="C22" s="232">
        <v>1.089570946056082E-3</v>
      </c>
      <c r="D22" s="232">
        <v>1.690454021736453E-3</v>
      </c>
      <c r="E22" s="232">
        <v>0.1069654161723935</v>
      </c>
      <c r="F22" s="232">
        <v>8.9763207081881985E-2</v>
      </c>
      <c r="G22" s="232">
        <v>0.1213263537401694</v>
      </c>
      <c r="H22" s="232">
        <v>9.9314285792555107E-2</v>
      </c>
      <c r="I22" s="232">
        <v>0.1105471145613466</v>
      </c>
      <c r="J22" s="232">
        <v>7.0265464758519788E-2</v>
      </c>
      <c r="K22" s="232">
        <v>0.1086517969193415</v>
      </c>
      <c r="L22" s="232">
        <v>0.1312042234362249</v>
      </c>
      <c r="M22" s="232">
        <v>0.12479313063708369</v>
      </c>
      <c r="N22" s="232">
        <v>0.14847869026293539</v>
      </c>
      <c r="O22" s="232">
        <v>0.19419748602249509</v>
      </c>
      <c r="P22" s="232">
        <v>0.19799253406728121</v>
      </c>
      <c r="Q22" s="232">
        <v>0.2191883936007418</v>
      </c>
      <c r="R22" s="232">
        <v>0.2034543689492925</v>
      </c>
      <c r="S22" s="232">
        <v>0.1776245105998519</v>
      </c>
      <c r="T22" s="232">
        <v>0.15031160730804041</v>
      </c>
      <c r="U22" s="232">
        <v>0.1036935660889447</v>
      </c>
      <c r="V22" s="232">
        <v>5.9674778484368557E-2</v>
      </c>
      <c r="W22" s="232">
        <v>7.4791476498218365E-2</v>
      </c>
      <c r="DA22" s="71" t="s">
        <v>2462</v>
      </c>
    </row>
    <row r="23" spans="1:105" ht="12" customHeight="1" x14ac:dyDescent="0.25">
      <c r="A23" s="60" t="s">
        <v>2413</v>
      </c>
      <c r="B23" s="331">
        <v>0.40979589513377829</v>
      </c>
      <c r="C23" s="331">
        <v>0.22827360913917441</v>
      </c>
      <c r="D23" s="331">
        <v>0.29342051315989509</v>
      </c>
      <c r="E23" s="331">
        <v>0.28660408796497272</v>
      </c>
      <c r="F23" s="331">
        <v>0.24523218726770629</v>
      </c>
      <c r="G23" s="331">
        <v>0.28877049519479597</v>
      </c>
      <c r="H23" s="331">
        <v>0.37555997002401448</v>
      </c>
      <c r="I23" s="331">
        <v>0.39035306686364368</v>
      </c>
      <c r="J23" s="331">
        <v>0.38553048178341442</v>
      </c>
      <c r="K23" s="331">
        <v>0.31656869313953989</v>
      </c>
      <c r="L23" s="331">
        <v>0.33015622398028438</v>
      </c>
      <c r="M23" s="331">
        <v>0.37765598552257679</v>
      </c>
      <c r="N23" s="331">
        <v>0.49958422641879269</v>
      </c>
      <c r="O23" s="331">
        <v>0.57948218146417818</v>
      </c>
      <c r="P23" s="331">
        <v>0.53463422594493448</v>
      </c>
      <c r="Q23" s="331">
        <v>0.57073416888548367</v>
      </c>
      <c r="R23" s="331">
        <v>0.59877855804930979</v>
      </c>
      <c r="S23" s="331">
        <v>0.66450569867845188</v>
      </c>
      <c r="T23" s="331">
        <v>0.78697133549770037</v>
      </c>
      <c r="U23" s="331">
        <v>0.6110513028347182</v>
      </c>
      <c r="V23" s="331">
        <v>0.62763983804768286</v>
      </c>
      <c r="W23" s="331">
        <v>0.60297710761805934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0.23530950263314185</v>
      </c>
      <c r="C24" s="263">
        <f t="shared" si="1"/>
        <v>9.9916633243476438E-2</v>
      </c>
      <c r="D24" s="263">
        <f t="shared" si="1"/>
        <v>0.13388826826659148</v>
      </c>
      <c r="E24" s="263">
        <f t="shared" si="1"/>
        <v>0.28171512356580397</v>
      </c>
      <c r="F24" s="263">
        <f t="shared" si="1"/>
        <v>0.352566550115684</v>
      </c>
      <c r="G24" s="263">
        <f t="shared" si="1"/>
        <v>0.34196037706495197</v>
      </c>
      <c r="H24" s="263">
        <f t="shared" si="1"/>
        <v>0.35581038086951933</v>
      </c>
      <c r="I24" s="263">
        <f t="shared" si="1"/>
        <v>0.34200859843277009</v>
      </c>
      <c r="J24" s="263">
        <f t="shared" si="1"/>
        <v>0.2272714226746729</v>
      </c>
      <c r="K24" s="263">
        <f t="shared" si="1"/>
        <v>0.22901810063778671</v>
      </c>
      <c r="L24" s="263">
        <f t="shared" si="1"/>
        <v>0.24653598657678888</v>
      </c>
      <c r="M24" s="263">
        <f t="shared" si="1"/>
        <v>0.24866425816739204</v>
      </c>
      <c r="N24" s="263">
        <f t="shared" si="1"/>
        <v>0.35926511979263198</v>
      </c>
      <c r="O24" s="263">
        <f t="shared" si="1"/>
        <v>0.41513339953733802</v>
      </c>
      <c r="P24" s="263">
        <f t="shared" si="1"/>
        <v>0.3526948020105391</v>
      </c>
      <c r="Q24" s="263">
        <f t="shared" si="1"/>
        <v>0.37268962247763221</v>
      </c>
      <c r="R24" s="263">
        <f t="shared" si="1"/>
        <v>0.37392444384320322</v>
      </c>
      <c r="S24" s="263">
        <f t="shared" si="1"/>
        <v>0.37926259912864813</v>
      </c>
      <c r="T24" s="263">
        <f t="shared" si="1"/>
        <v>0.40182314405381225</v>
      </c>
      <c r="U24" s="263">
        <f t="shared" si="1"/>
        <v>0.27030595728403722</v>
      </c>
      <c r="V24" s="263">
        <f t="shared" si="1"/>
        <v>0.24133762225348224</v>
      </c>
      <c r="W24" s="263">
        <f t="shared" si="1"/>
        <v>0.24688345452180782</v>
      </c>
      <c r="DA24" s="70"/>
    </row>
    <row r="25" spans="1:105" ht="12" customHeight="1" x14ac:dyDescent="0.25">
      <c r="A25" s="60" t="s">
        <v>2416</v>
      </c>
      <c r="B25" s="264">
        <v>0.14614217315220601</v>
      </c>
      <c r="C25" s="264">
        <v>4.1445175353851352E-2</v>
      </c>
      <c r="D25" s="264">
        <v>5.7398278050525657E-2</v>
      </c>
      <c r="E25" s="264">
        <v>0.19253388452063949</v>
      </c>
      <c r="F25" s="264">
        <v>0.24495999944447461</v>
      </c>
      <c r="G25" s="264">
        <v>0.23750922051910339</v>
      </c>
      <c r="H25" s="264">
        <v>0.2396152387972966</v>
      </c>
      <c r="I25" s="264">
        <v>0.230973258096456</v>
      </c>
      <c r="J25" s="264">
        <v>0.1496422764245178</v>
      </c>
      <c r="K25" s="264">
        <v>0.15656443616584559</v>
      </c>
      <c r="L25" s="264">
        <v>0.16977841645113531</v>
      </c>
      <c r="M25" s="264">
        <v>0.16744994033259519</v>
      </c>
      <c r="N25" s="264">
        <v>0.24236070451830499</v>
      </c>
      <c r="O25" s="264">
        <v>0.28186446348995342</v>
      </c>
      <c r="P25" s="264">
        <v>0.2406098777204452</v>
      </c>
      <c r="Q25" s="264">
        <v>0.2534211463454859</v>
      </c>
      <c r="R25" s="264">
        <v>0.25265913113437771</v>
      </c>
      <c r="S25" s="264">
        <v>0.25230560976182809</v>
      </c>
      <c r="T25" s="264">
        <v>0.26204836637099738</v>
      </c>
      <c r="U25" s="264">
        <v>0.17578786383106251</v>
      </c>
      <c r="V25" s="264">
        <v>0.151117199714777</v>
      </c>
      <c r="W25" s="264">
        <v>0.15809924226919761</v>
      </c>
      <c r="DA25" s="72" t="s">
        <v>2464</v>
      </c>
    </row>
    <row r="26" spans="1:105" ht="12" customHeight="1" x14ac:dyDescent="0.25">
      <c r="A26" s="60" t="s">
        <v>2418</v>
      </c>
      <c r="B26" s="264">
        <v>8.9167329480935836E-2</v>
      </c>
      <c r="C26" s="264">
        <v>5.8471457889625093E-2</v>
      </c>
      <c r="D26" s="264">
        <v>7.6489990216065812E-2</v>
      </c>
      <c r="E26" s="264">
        <v>8.9181239045164465E-2</v>
      </c>
      <c r="F26" s="264">
        <v>0.1076065506712094</v>
      </c>
      <c r="G26" s="264">
        <v>0.10445115654584861</v>
      </c>
      <c r="H26" s="264">
        <v>0.1161951420722227</v>
      </c>
      <c r="I26" s="264">
        <v>0.1110353403363141</v>
      </c>
      <c r="J26" s="264">
        <v>7.7629146250155101E-2</v>
      </c>
      <c r="K26" s="264">
        <v>7.2453664471941126E-2</v>
      </c>
      <c r="L26" s="264">
        <v>7.6757570125653568E-2</v>
      </c>
      <c r="M26" s="264">
        <v>8.1214317834796851E-2</v>
      </c>
      <c r="N26" s="264">
        <v>0.116904415274327</v>
      </c>
      <c r="O26" s="264">
        <v>0.1332689360473846</v>
      </c>
      <c r="P26" s="264">
        <v>0.1120849242900939</v>
      </c>
      <c r="Q26" s="264">
        <v>0.11926847613214631</v>
      </c>
      <c r="R26" s="264">
        <v>0.1212653127088255</v>
      </c>
      <c r="S26" s="264">
        <v>0.12695698936682001</v>
      </c>
      <c r="T26" s="264">
        <v>0.1397747776828149</v>
      </c>
      <c r="U26" s="264">
        <v>9.4518093452974711E-2</v>
      </c>
      <c r="V26" s="264">
        <v>9.0220422538705242E-2</v>
      </c>
      <c r="W26" s="264">
        <v>8.8784212252610198E-2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0.80981597590333187</v>
      </c>
      <c r="C27" s="263">
        <f t="shared" si="2"/>
        <v>0.54469551255159532</v>
      </c>
      <c r="D27" s="263">
        <f t="shared" si="2"/>
        <v>0.70924843264979476</v>
      </c>
      <c r="E27" s="263">
        <f t="shared" si="2"/>
        <v>0.86296731814807459</v>
      </c>
      <c r="F27" s="263">
        <f t="shared" si="2"/>
        <v>1.1709952311140612</v>
      </c>
      <c r="G27" s="263">
        <f t="shared" si="2"/>
        <v>1.056127635706418</v>
      </c>
      <c r="H27" s="263">
        <f t="shared" si="2"/>
        <v>1.1318260329338146</v>
      </c>
      <c r="I27" s="263">
        <f t="shared" si="2"/>
        <v>1.0749630423575525</v>
      </c>
      <c r="J27" s="263">
        <f t="shared" si="2"/>
        <v>0.7407405649541392</v>
      </c>
      <c r="K27" s="263">
        <f t="shared" si="2"/>
        <v>0.70293777531897605</v>
      </c>
      <c r="L27" s="263">
        <f t="shared" si="2"/>
        <v>0.74737150071618041</v>
      </c>
      <c r="M27" s="263">
        <f t="shared" si="2"/>
        <v>0.76149879140757559</v>
      </c>
      <c r="N27" s="263">
        <f t="shared" si="2"/>
        <v>1.113440656391669</v>
      </c>
      <c r="O27" s="263">
        <f t="shared" si="2"/>
        <v>1.2719681537235266</v>
      </c>
      <c r="P27" s="263">
        <f t="shared" si="2"/>
        <v>1.0742833293888385</v>
      </c>
      <c r="Q27" s="263">
        <f t="shared" si="2"/>
        <v>1.1361553117760121</v>
      </c>
      <c r="R27" s="263">
        <f t="shared" si="2"/>
        <v>1.1511364136103124</v>
      </c>
      <c r="S27" s="263">
        <f t="shared" si="2"/>
        <v>1.1951258097423323</v>
      </c>
      <c r="T27" s="263">
        <f t="shared" si="2"/>
        <v>1.3101040439049561</v>
      </c>
      <c r="U27" s="263">
        <f t="shared" si="2"/>
        <v>0.89262184028092884</v>
      </c>
      <c r="V27" s="263">
        <f t="shared" si="2"/>
        <v>0.85377421835721623</v>
      </c>
      <c r="W27" s="263">
        <f t="shared" si="2"/>
        <v>0.84088845680572599</v>
      </c>
      <c r="DA27" s="70"/>
    </row>
    <row r="28" spans="1:105" ht="12" customHeight="1" x14ac:dyDescent="0.25">
      <c r="A28" s="60" t="s">
        <v>2421</v>
      </c>
      <c r="B28" s="331">
        <v>0.30802508390278699</v>
      </c>
      <c r="C28" s="331">
        <v>0.26517680748321848</v>
      </c>
      <c r="D28" s="331">
        <v>0.34995800837237212</v>
      </c>
      <c r="E28" s="331">
        <v>0.5120235369664754</v>
      </c>
      <c r="F28" s="331">
        <v>0.87071092017401264</v>
      </c>
      <c r="G28" s="331">
        <v>0.7025311109780964</v>
      </c>
      <c r="H28" s="331">
        <v>0.67195668188400071</v>
      </c>
      <c r="I28" s="331">
        <v>0.59697969517758054</v>
      </c>
      <c r="J28" s="331">
        <v>0.26866242399485651</v>
      </c>
      <c r="K28" s="331">
        <v>0.31530264086239651</v>
      </c>
      <c r="L28" s="331">
        <v>0.34309857339338312</v>
      </c>
      <c r="M28" s="331">
        <v>0.29906289076768561</v>
      </c>
      <c r="N28" s="331">
        <v>0.50170486894008604</v>
      </c>
      <c r="O28" s="331">
        <v>0.56239813560412455</v>
      </c>
      <c r="P28" s="331">
        <v>0.41962917517055121</v>
      </c>
      <c r="Q28" s="331">
        <v>0.43729714579378692</v>
      </c>
      <c r="R28" s="331">
        <v>0.41793817926421861</v>
      </c>
      <c r="S28" s="331">
        <v>0.38144536238096272</v>
      </c>
      <c r="T28" s="331">
        <v>0.34646567390777122</v>
      </c>
      <c r="U28" s="331">
        <v>0.14439575517719239</v>
      </c>
      <c r="V28" s="331">
        <v>8.5235641155971778E-2</v>
      </c>
      <c r="W28" s="331">
        <v>0.10254914135504101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8.6388864037453647E-2</v>
      </c>
      <c r="E29" s="232">
        <v>9.0432254156747605E-2</v>
      </c>
      <c r="F29" s="232">
        <v>0.1007335007793652</v>
      </c>
      <c r="G29" s="232">
        <v>9.8318870449803294E-2</v>
      </c>
      <c r="H29" s="232">
        <v>9.7603159472739315E-2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0.19590446611567441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2468</v>
      </c>
    </row>
    <row r="31" spans="1:105" ht="12" customHeight="1" x14ac:dyDescent="0.25">
      <c r="A31" s="59" t="s">
        <v>160</v>
      </c>
      <c r="B31" s="232">
        <v>0.13244068044408111</v>
      </c>
      <c r="C31" s="232">
        <v>0</v>
      </c>
      <c r="D31" s="232">
        <v>0</v>
      </c>
      <c r="E31" s="232">
        <v>0.15077498364721861</v>
      </c>
      <c r="F31" s="232">
        <v>0.15952135801807829</v>
      </c>
      <c r="G31" s="232">
        <v>0.15831420038919941</v>
      </c>
      <c r="H31" s="232">
        <v>0.15757348239267091</v>
      </c>
      <c r="I31" s="232">
        <v>0.1611735817544572</v>
      </c>
      <c r="J31" s="232">
        <v>0.1826230793925874</v>
      </c>
      <c r="K31" s="232">
        <v>0.18225962422646799</v>
      </c>
      <c r="L31" s="232">
        <v>0.1824403406143322</v>
      </c>
      <c r="M31" s="232">
        <v>0</v>
      </c>
      <c r="N31" s="232">
        <v>0.1672101258974793</v>
      </c>
      <c r="O31" s="232">
        <v>0.16968695033399081</v>
      </c>
      <c r="P31" s="232">
        <v>0.17718933753714569</v>
      </c>
      <c r="Q31" s="232">
        <v>0.16890319444593971</v>
      </c>
      <c r="R31" s="232">
        <v>0.16881038055079911</v>
      </c>
      <c r="S31" s="232">
        <v>0.1639459616464502</v>
      </c>
      <c r="T31" s="232">
        <v>0.16241064455098689</v>
      </c>
      <c r="U31" s="232">
        <v>1.7424041598892801E-2</v>
      </c>
      <c r="V31" s="232">
        <v>1.216448382817353E-2</v>
      </c>
      <c r="W31" s="232">
        <v>1.096774156130418E-2</v>
      </c>
      <c r="DA31" s="71" t="s">
        <v>2469</v>
      </c>
    </row>
    <row r="32" spans="1:105" ht="12" customHeight="1" x14ac:dyDescent="0.25">
      <c r="A32" s="59" t="s">
        <v>70</v>
      </c>
      <c r="B32" s="232">
        <v>0.12116033589649319</v>
      </c>
      <c r="C32" s="232">
        <v>0.26384263897784371</v>
      </c>
      <c r="D32" s="232">
        <v>0.26149920063483301</v>
      </c>
      <c r="E32" s="232">
        <v>0.13983823854325189</v>
      </c>
      <c r="F32" s="232">
        <v>0.30463746414022291</v>
      </c>
      <c r="G32" s="232">
        <v>0.29733515800827398</v>
      </c>
      <c r="H32" s="232">
        <v>0.29517071047668642</v>
      </c>
      <c r="I32" s="232">
        <v>0.30044229967453562</v>
      </c>
      <c r="J32" s="232">
        <v>0</v>
      </c>
      <c r="K32" s="232">
        <v>0</v>
      </c>
      <c r="L32" s="232">
        <v>0</v>
      </c>
      <c r="M32" s="232">
        <v>0.14625497570186879</v>
      </c>
      <c r="N32" s="232">
        <v>0.1526841019043185</v>
      </c>
      <c r="O32" s="232">
        <v>0.1549183452425888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5.44240675622127E-2</v>
      </c>
      <c r="C33" s="232">
        <v>1.3341685053747949E-3</v>
      </c>
      <c r="D33" s="232">
        <v>2.069943700085453E-3</v>
      </c>
      <c r="E33" s="232">
        <v>0.13097806061925729</v>
      </c>
      <c r="F33" s="232">
        <v>0.1099141311206718</v>
      </c>
      <c r="G33" s="232">
        <v>0.1485628821308197</v>
      </c>
      <c r="H33" s="232">
        <v>0.1216093295419042</v>
      </c>
      <c r="I33" s="232">
        <v>0.13536381374858769</v>
      </c>
      <c r="J33" s="232">
        <v>8.6039344602269113E-2</v>
      </c>
      <c r="K33" s="232">
        <v>0.13304301663592849</v>
      </c>
      <c r="L33" s="232">
        <v>0.16065823277905089</v>
      </c>
      <c r="M33" s="232">
        <v>0.15280791506581681</v>
      </c>
      <c r="N33" s="232">
        <v>0.18181064113828821</v>
      </c>
      <c r="O33" s="232">
        <v>0.237792840027545</v>
      </c>
      <c r="P33" s="232">
        <v>0.2424398376334056</v>
      </c>
      <c r="Q33" s="232">
        <v>0.26839395134784721</v>
      </c>
      <c r="R33" s="232">
        <v>0.2491277987134195</v>
      </c>
      <c r="S33" s="232">
        <v>0.21749940073451249</v>
      </c>
      <c r="T33" s="232">
        <v>0.18405502935678419</v>
      </c>
      <c r="U33" s="232">
        <v>0.12697171357829959</v>
      </c>
      <c r="V33" s="232">
        <v>7.3071157327798245E-2</v>
      </c>
      <c r="W33" s="232">
        <v>9.1581399793736765E-2</v>
      </c>
      <c r="DA33" s="71" t="s">
        <v>2471</v>
      </c>
    </row>
    <row r="34" spans="1:105" ht="12" customHeight="1" x14ac:dyDescent="0.25">
      <c r="A34" s="60" t="s">
        <v>2428</v>
      </c>
      <c r="B34" s="331">
        <v>0.50179089200054494</v>
      </c>
      <c r="C34" s="331">
        <v>0.27951870506837678</v>
      </c>
      <c r="D34" s="331">
        <v>0.35929042427742258</v>
      </c>
      <c r="E34" s="331">
        <v>0.35094378118159919</v>
      </c>
      <c r="F34" s="331">
        <v>0.30028431094004848</v>
      </c>
      <c r="G34" s="331">
        <v>0.35359652472832159</v>
      </c>
      <c r="H34" s="331">
        <v>0.45986935104981391</v>
      </c>
      <c r="I34" s="331">
        <v>0.47798334717997187</v>
      </c>
      <c r="J34" s="331">
        <v>0.47207814095928269</v>
      </c>
      <c r="K34" s="331">
        <v>0.38763513445657949</v>
      </c>
      <c r="L34" s="331">
        <v>0.40427292732279729</v>
      </c>
      <c r="M34" s="331">
        <v>0.46243590063988999</v>
      </c>
      <c r="N34" s="331">
        <v>0.61173578745158297</v>
      </c>
      <c r="O34" s="331">
        <v>0.70957001811940212</v>
      </c>
      <c r="P34" s="331">
        <v>0.65465415421828732</v>
      </c>
      <c r="Q34" s="331">
        <v>0.69885816598222528</v>
      </c>
      <c r="R34" s="331">
        <v>0.73319823434609377</v>
      </c>
      <c r="S34" s="331">
        <v>0.81368044736136957</v>
      </c>
      <c r="T34" s="331">
        <v>0.96363836999718477</v>
      </c>
      <c r="U34" s="331">
        <v>0.74822608510373645</v>
      </c>
      <c r="V34" s="331">
        <v>0.76853857720124441</v>
      </c>
      <c r="W34" s="331">
        <v>0.73833931545068499</v>
      </c>
      <c r="DA34" s="72" t="s">
        <v>2472</v>
      </c>
    </row>
    <row r="35" spans="1:105" ht="12" customHeight="1" x14ac:dyDescent="0.25">
      <c r="A35" s="57" t="s">
        <v>2430</v>
      </c>
      <c r="B35" s="263">
        <v>0.66208688331439003</v>
      </c>
      <c r="C35" s="263">
        <v>0.49176618035826858</v>
      </c>
      <c r="D35" s="263">
        <v>0.62447010137254422</v>
      </c>
      <c r="E35" s="263">
        <v>0.82658691385499994</v>
      </c>
      <c r="F35" s="263">
        <v>1.372711291785623</v>
      </c>
      <c r="G35" s="263">
        <v>1.177952737952805</v>
      </c>
      <c r="H35" s="263">
        <v>1.2849626278414641</v>
      </c>
      <c r="I35" s="263">
        <v>1.2869456853915779</v>
      </c>
      <c r="J35" s="263">
        <v>1.3789702117157401</v>
      </c>
      <c r="K35" s="263">
        <v>1.257531298998386</v>
      </c>
      <c r="L35" s="263">
        <v>1.3605602338586471</v>
      </c>
      <c r="M35" s="263">
        <v>0.96671444592039857</v>
      </c>
      <c r="N35" s="263">
        <v>1.5606800989141161</v>
      </c>
      <c r="O35" s="263">
        <v>1.8483258773536859</v>
      </c>
      <c r="P35" s="263">
        <v>1.7855600476960301</v>
      </c>
      <c r="Q35" s="263">
        <v>1.6080091169819271</v>
      </c>
      <c r="R35" s="263">
        <v>1.6402840976176769</v>
      </c>
      <c r="S35" s="263">
        <v>1.6087418912684279</v>
      </c>
      <c r="T35" s="263">
        <v>1.7998829405239229</v>
      </c>
      <c r="U35" s="263">
        <v>1.5148285295049311</v>
      </c>
      <c r="V35" s="263">
        <v>1.4847002074350131</v>
      </c>
      <c r="W35" s="263">
        <v>1.69666382038883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0.12534995673031901</v>
      </c>
      <c r="E36" s="231">
        <v>0.1070302141636381</v>
      </c>
      <c r="F36" s="231">
        <v>8.7464605520974237E-2</v>
      </c>
      <c r="G36" s="231">
        <v>9.3897425242252114E-2</v>
      </c>
      <c r="H36" s="231">
        <v>9.5804151770612231E-2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0.1717948728005293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2476</v>
      </c>
    </row>
    <row r="39" spans="1:105" ht="12" customHeight="1" x14ac:dyDescent="0.25">
      <c r="A39" s="46" t="s">
        <v>160</v>
      </c>
      <c r="B39" s="231">
        <v>0.2421704624664279</v>
      </c>
      <c r="C39" s="231">
        <v>0</v>
      </c>
      <c r="D39" s="231">
        <v>0</v>
      </c>
      <c r="E39" s="231">
        <v>0.18365431553697781</v>
      </c>
      <c r="F39" s="231">
        <v>0.1425496195504688</v>
      </c>
      <c r="G39" s="231">
        <v>0.15560569397532831</v>
      </c>
      <c r="H39" s="231">
        <v>0.159181428127428</v>
      </c>
      <c r="I39" s="231">
        <v>0.15220765241510889</v>
      </c>
      <c r="J39" s="231">
        <v>0.1003857814354099</v>
      </c>
      <c r="K39" s="231">
        <v>0.10144562040672531</v>
      </c>
      <c r="L39" s="231">
        <v>0.1009186495683652</v>
      </c>
      <c r="M39" s="231">
        <v>0</v>
      </c>
      <c r="N39" s="231">
        <v>0.1405971003723902</v>
      </c>
      <c r="O39" s="231">
        <v>0.13391208536471269</v>
      </c>
      <c r="P39" s="231">
        <v>0.1162306282605691</v>
      </c>
      <c r="Q39" s="231">
        <v>0.14039310628598711</v>
      </c>
      <c r="R39" s="231">
        <v>0.14066375256162791</v>
      </c>
      <c r="S39" s="231">
        <v>0.15484844786329369</v>
      </c>
      <c r="T39" s="231">
        <v>0.1593254482271631</v>
      </c>
      <c r="U39" s="231">
        <v>1.2482971368578261E-2</v>
      </c>
      <c r="V39" s="231">
        <v>8.8593317772539433E-3</v>
      </c>
      <c r="W39" s="231">
        <v>5.9929463576298249E-3</v>
      </c>
      <c r="DA39" s="73" t="s">
        <v>2477</v>
      </c>
    </row>
    <row r="40" spans="1:105" ht="12" customHeight="1" x14ac:dyDescent="0.25">
      <c r="A40" s="46" t="s">
        <v>70</v>
      </c>
      <c r="B40" s="231">
        <v>0.2147818734450995</v>
      </c>
      <c r="C40" s="231">
        <v>0.37235546651223861</v>
      </c>
      <c r="D40" s="231">
        <v>0.37858464051825219</v>
      </c>
      <c r="E40" s="231">
        <v>0.16513349870125429</v>
      </c>
      <c r="F40" s="231">
        <v>0.26391734024436209</v>
      </c>
      <c r="G40" s="231">
        <v>0.28332785105612152</v>
      </c>
      <c r="H40" s="231">
        <v>0.28908124342484942</v>
      </c>
      <c r="I40" s="231">
        <v>0.27506865103472539</v>
      </c>
      <c r="J40" s="231">
        <v>0</v>
      </c>
      <c r="K40" s="231">
        <v>0</v>
      </c>
      <c r="L40" s="231">
        <v>0</v>
      </c>
      <c r="M40" s="231">
        <v>0.1415538379269351</v>
      </c>
      <c r="N40" s="231">
        <v>0.1244643567127629</v>
      </c>
      <c r="O40" s="231">
        <v>0.11852543774424459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2479</v>
      </c>
    </row>
    <row r="42" spans="1:105" ht="12" customHeight="1" x14ac:dyDescent="0.25">
      <c r="A42" s="46" t="s">
        <v>162</v>
      </c>
      <c r="B42" s="231">
        <v>9.7423742611608147E-2</v>
      </c>
      <c r="C42" s="231">
        <v>1.9013413400719549E-3</v>
      </c>
      <c r="D42" s="231">
        <v>3.0261316145318092E-3</v>
      </c>
      <c r="E42" s="231">
        <v>0.1561868434756207</v>
      </c>
      <c r="F42" s="231">
        <v>9.6155648230626251E-2</v>
      </c>
      <c r="G42" s="231">
        <v>0.14295191371509339</v>
      </c>
      <c r="H42" s="231">
        <v>0.12026803138839801</v>
      </c>
      <c r="I42" s="231">
        <v>0.12514665802491029</v>
      </c>
      <c r="J42" s="231">
        <v>4.6300713163562719E-2</v>
      </c>
      <c r="K42" s="231">
        <v>7.2495151204005431E-2</v>
      </c>
      <c r="L42" s="231">
        <v>8.7001669394636189E-2</v>
      </c>
      <c r="M42" s="231">
        <v>0.14934596852931509</v>
      </c>
      <c r="N42" s="231">
        <v>0.14966047971472951</v>
      </c>
      <c r="O42" s="231">
        <v>0.18371480114729441</v>
      </c>
      <c r="P42" s="231">
        <v>0.15569011155581011</v>
      </c>
      <c r="Q42" s="231">
        <v>0.21840103310971731</v>
      </c>
      <c r="R42" s="231">
        <v>0.2032260075310649</v>
      </c>
      <c r="S42" s="231">
        <v>0.20111211912644111</v>
      </c>
      <c r="T42" s="231">
        <v>0.17676341878578869</v>
      </c>
      <c r="U42" s="231">
        <v>8.9053316990005127E-2</v>
      </c>
      <c r="V42" s="231">
        <v>5.2098750919603101E-2</v>
      </c>
      <c r="W42" s="231">
        <v>4.8989668844755259E-2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4.0046666926456788E-2</v>
      </c>
      <c r="C44" s="231">
        <v>6.6776495048046794E-2</v>
      </c>
      <c r="D44" s="231">
        <v>6.6776495050026155E-2</v>
      </c>
      <c r="E44" s="231">
        <v>0.1469179041132275</v>
      </c>
      <c r="F44" s="231">
        <v>0.1201880760375236</v>
      </c>
      <c r="G44" s="231">
        <v>0.14691790414531869</v>
      </c>
      <c r="H44" s="231">
        <v>0.1469179041493324</v>
      </c>
      <c r="I44" s="231">
        <v>0.22701123798468009</v>
      </c>
      <c r="J44" s="231">
        <v>0.2003294850634128</v>
      </c>
      <c r="K44" s="231">
        <v>0.1869645710184101</v>
      </c>
      <c r="L44" s="231">
        <v>0.10682316194767549</v>
      </c>
      <c r="M44" s="231">
        <v>6.6776495014774437E-2</v>
      </c>
      <c r="N44" s="231">
        <v>8.0141409082271797E-2</v>
      </c>
      <c r="O44" s="231">
        <v>0.16023474295056159</v>
      </c>
      <c r="P44" s="231">
        <v>0.1602347429381944</v>
      </c>
      <c r="Q44" s="231">
        <v>0.2003294850717755</v>
      </c>
      <c r="R44" s="231">
        <v>0.21364632393876001</v>
      </c>
      <c r="S44" s="231">
        <v>0.1869645710694619</v>
      </c>
      <c r="T44" s="231">
        <v>9.3458247921869742E-2</v>
      </c>
      <c r="U44" s="231">
        <v>0.22907847286102551</v>
      </c>
      <c r="V44" s="231">
        <v>0.20566583564986199</v>
      </c>
      <c r="W44" s="231">
        <v>0.25441411931677682</v>
      </c>
      <c r="DA44" s="73" t="s">
        <v>2482</v>
      </c>
    </row>
    <row r="45" spans="1:105" ht="12" customHeight="1" x14ac:dyDescent="0.25">
      <c r="A45" s="46" t="s">
        <v>79</v>
      </c>
      <c r="B45" s="231">
        <v>6.7664137864797719E-2</v>
      </c>
      <c r="C45" s="231">
        <v>5.0732877457911232E-2</v>
      </c>
      <c r="D45" s="231">
        <v>5.0732877459415029E-2</v>
      </c>
      <c r="E45" s="231">
        <v>6.766413786428159E-2</v>
      </c>
      <c r="F45" s="231">
        <v>0.49064112940113852</v>
      </c>
      <c r="G45" s="231">
        <v>0.35525194981869068</v>
      </c>
      <c r="H45" s="231">
        <v>0.473709868980844</v>
      </c>
      <c r="I45" s="231">
        <v>0.50751148593215345</v>
      </c>
      <c r="J45" s="231">
        <v>1.031954232053355</v>
      </c>
      <c r="K45" s="231">
        <v>0.89662595636924514</v>
      </c>
      <c r="L45" s="231">
        <v>1.0658167529479701</v>
      </c>
      <c r="M45" s="231">
        <v>0.60903814444937387</v>
      </c>
      <c r="N45" s="231">
        <v>1.065816753031962</v>
      </c>
      <c r="O45" s="231">
        <v>1.2519388101468729</v>
      </c>
      <c r="P45" s="231">
        <v>1.3534045649414559</v>
      </c>
      <c r="Q45" s="231">
        <v>1.0488854925144471</v>
      </c>
      <c r="R45" s="231">
        <v>1.082748013586224</v>
      </c>
      <c r="S45" s="231">
        <v>1.0658167532092311</v>
      </c>
      <c r="T45" s="231">
        <v>1.3703358255891021</v>
      </c>
      <c r="U45" s="231">
        <v>1.184213768285322</v>
      </c>
      <c r="V45" s="231">
        <v>1.2180762890882939</v>
      </c>
      <c r="W45" s="231">
        <v>1.3872670858696681</v>
      </c>
      <c r="DA45" s="73" t="s">
        <v>2483</v>
      </c>
    </row>
    <row r="46" spans="1:105" ht="12" customHeight="1" x14ac:dyDescent="0.25">
      <c r="A46" s="57" t="s">
        <v>2442</v>
      </c>
      <c r="B46" s="263">
        <v>0.47656439103090598</v>
      </c>
      <c r="C46" s="263">
        <v>0.31250700098421291</v>
      </c>
      <c r="D46" s="263">
        <v>0.40880898664878113</v>
      </c>
      <c r="E46" s="263">
        <v>0.47663873219425262</v>
      </c>
      <c r="F46" s="263">
        <v>0.57511479361423834</v>
      </c>
      <c r="G46" s="263">
        <v>0.55825045004166862</v>
      </c>
      <c r="H46" s="263">
        <v>0.6210174448954151</v>
      </c>
      <c r="I46" s="263">
        <v>0.59344032907925548</v>
      </c>
      <c r="J46" s="263">
        <v>0.41489732870001422</v>
      </c>
      <c r="K46" s="263">
        <v>0.38723640920983898</v>
      </c>
      <c r="L46" s="263">
        <v>0.41023909627982119</v>
      </c>
      <c r="M46" s="263">
        <v>0.43405866416808381</v>
      </c>
      <c r="N46" s="263">
        <v>0.62480823187538925</v>
      </c>
      <c r="O46" s="263">
        <v>0.71227017474306475</v>
      </c>
      <c r="P46" s="263">
        <v>0.59904994350508367</v>
      </c>
      <c r="Q46" s="263">
        <v>0.6374432096147139</v>
      </c>
      <c r="R46" s="263">
        <v>0.64811551765279218</v>
      </c>
      <c r="S46" s="263">
        <v>0.67853529624492681</v>
      </c>
      <c r="T46" s="263">
        <v>0.74704134569974612</v>
      </c>
      <c r="U46" s="263">
        <v>0.50516212507462888</v>
      </c>
      <c r="V46" s="263">
        <v>0.4821927602407528</v>
      </c>
      <c r="W46" s="263">
        <v>0.47451677976259399</v>
      </c>
      <c r="DA46" s="70" t="s">
        <v>2484</v>
      </c>
    </row>
    <row r="47" spans="1:105" ht="12" customHeight="1" x14ac:dyDescent="0.25">
      <c r="A47" s="41" t="s">
        <v>2444</v>
      </c>
      <c r="B47" s="352">
        <v>0.29706185551737568</v>
      </c>
      <c r="C47" s="352">
        <v>0.1947982503974372</v>
      </c>
      <c r="D47" s="352">
        <v>0.25482717217575179</v>
      </c>
      <c r="E47" s="352">
        <v>0.29710819537058469</v>
      </c>
      <c r="F47" s="352">
        <v>0.35849230647922808</v>
      </c>
      <c r="G47" s="352">
        <v>0.34798007919570578</v>
      </c>
      <c r="H47" s="352">
        <v>0.38710528516455539</v>
      </c>
      <c r="I47" s="352">
        <v>0.36991535375477308</v>
      </c>
      <c r="J47" s="352">
        <v>0.25862228196742409</v>
      </c>
      <c r="K47" s="352">
        <v>0.24138011233890219</v>
      </c>
      <c r="L47" s="352">
        <v>0.25571861733738249</v>
      </c>
      <c r="M47" s="352">
        <v>0.27056631718168439</v>
      </c>
      <c r="N47" s="352">
        <v>0.38946823597526598</v>
      </c>
      <c r="O47" s="352">
        <v>0.44398680161803861</v>
      </c>
      <c r="P47" s="352">
        <v>0.37341205325946941</v>
      </c>
      <c r="Q47" s="352">
        <v>0.39734412851424727</v>
      </c>
      <c r="R47" s="352">
        <v>0.40399660966498219</v>
      </c>
      <c r="S47" s="352">
        <v>0.42295848773031419</v>
      </c>
      <c r="T47" s="352">
        <v>0.46566107849919519</v>
      </c>
      <c r="U47" s="352">
        <v>0.31488797953860959</v>
      </c>
      <c r="V47" s="352">
        <v>0.30057024563732798</v>
      </c>
      <c r="W47" s="352">
        <v>0.29578549661563891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1</v>
      </c>
      <c r="D51" s="234">
        <f t="shared" si="3"/>
        <v>1.0000000000000004</v>
      </c>
      <c r="E51" s="234">
        <f t="shared" si="3"/>
        <v>0.99999999999999989</v>
      </c>
      <c r="F51" s="234">
        <f t="shared" si="3"/>
        <v>0.99999999999999989</v>
      </c>
      <c r="G51" s="234">
        <f t="shared" si="3"/>
        <v>1</v>
      </c>
      <c r="H51" s="234">
        <f t="shared" si="3"/>
        <v>1</v>
      </c>
      <c r="I51" s="234">
        <f t="shared" si="3"/>
        <v>0.99999999999999989</v>
      </c>
      <c r="J51" s="234">
        <f t="shared" si="3"/>
        <v>1</v>
      </c>
      <c r="K51" s="234">
        <f t="shared" si="3"/>
        <v>0.99999999999999978</v>
      </c>
      <c r="L51" s="234">
        <f t="shared" si="3"/>
        <v>1.0000000000000002</v>
      </c>
      <c r="M51" s="234">
        <f t="shared" si="3"/>
        <v>1</v>
      </c>
      <c r="N51" s="234">
        <f t="shared" si="3"/>
        <v>1.0000000000000002</v>
      </c>
      <c r="O51" s="234">
        <f t="shared" si="3"/>
        <v>1</v>
      </c>
      <c r="P51" s="234">
        <f t="shared" si="3"/>
        <v>1.0000000000000002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0.99999999999999978</v>
      </c>
      <c r="U51" s="234">
        <f t="shared" si="3"/>
        <v>1.0000000000000002</v>
      </c>
      <c r="V51" s="234">
        <f t="shared" si="3"/>
        <v>0.99999999999999978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2.107208220331749E-2</v>
      </c>
      <c r="C52" s="301">
        <f t="shared" si="4"/>
        <v>2.0792073870211387E-2</v>
      </c>
      <c r="D52" s="301">
        <f t="shared" si="4"/>
        <v>2.0936251300367179E-2</v>
      </c>
      <c r="E52" s="301">
        <f t="shared" si="4"/>
        <v>1.9402474827488452E-2</v>
      </c>
      <c r="F52" s="301">
        <f t="shared" si="4"/>
        <v>1.7137181872713833E-2</v>
      </c>
      <c r="G52" s="301">
        <f t="shared" si="4"/>
        <v>1.819188560280844E-2</v>
      </c>
      <c r="H52" s="301">
        <f t="shared" si="4"/>
        <v>1.8642620653317513E-2</v>
      </c>
      <c r="I52" s="301">
        <f t="shared" si="4"/>
        <v>1.8467220358612677E-2</v>
      </c>
      <c r="J52" s="301">
        <f t="shared" si="4"/>
        <v>1.6437988304937083E-2</v>
      </c>
      <c r="K52" s="301">
        <f t="shared" si="4"/>
        <v>1.6393671625760376E-2</v>
      </c>
      <c r="L52" s="301">
        <f t="shared" si="4"/>
        <v>1.6242117081146396E-2</v>
      </c>
      <c r="M52" s="301">
        <f t="shared" si="4"/>
        <v>1.8577325452883514E-2</v>
      </c>
      <c r="N52" s="301">
        <f t="shared" si="4"/>
        <v>1.7907905030242824E-2</v>
      </c>
      <c r="O52" s="301">
        <f t="shared" si="4"/>
        <v>1.7686612205565114E-2</v>
      </c>
      <c r="P52" s="301">
        <f t="shared" si="4"/>
        <v>1.693207945762927E-2</v>
      </c>
      <c r="Q52" s="301">
        <f t="shared" si="4"/>
        <v>1.7839880020080138E-2</v>
      </c>
      <c r="R52" s="301">
        <f t="shared" si="4"/>
        <v>1.7863182635945132E-2</v>
      </c>
      <c r="S52" s="301">
        <f t="shared" si="4"/>
        <v>1.8283485040493243E-2</v>
      </c>
      <c r="T52" s="301">
        <f t="shared" si="4"/>
        <v>1.8278350996624199E-2</v>
      </c>
      <c r="U52" s="301">
        <f t="shared" si="4"/>
        <v>1.7087506935583401E-2</v>
      </c>
      <c r="V52" s="301">
        <f t="shared" si="4"/>
        <v>1.6991858930390999E-2</v>
      </c>
      <c r="W52" s="301">
        <f t="shared" si="4"/>
        <v>1.6108872181070679E-2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7.4310797326741333E-3</v>
      </c>
      <c r="C53" s="235">
        <f t="shared" si="5"/>
        <v>7.3323346618715396E-3</v>
      </c>
      <c r="D53" s="235">
        <f t="shared" si="5"/>
        <v>7.3831789006516589E-3</v>
      </c>
      <c r="E53" s="235">
        <f t="shared" si="5"/>
        <v>6.8422919037194304E-3</v>
      </c>
      <c r="F53" s="235">
        <f t="shared" si="5"/>
        <v>6.0434352742523611E-3</v>
      </c>
      <c r="G53" s="235">
        <f t="shared" si="5"/>
        <v>6.4153770423728352E-3</v>
      </c>
      <c r="H53" s="235">
        <f t="shared" si="5"/>
        <v>6.5743289706315681E-3</v>
      </c>
      <c r="I53" s="235">
        <f t="shared" si="5"/>
        <v>6.5124739739345124E-3</v>
      </c>
      <c r="J53" s="235">
        <f t="shared" si="5"/>
        <v>5.796864332634457E-3</v>
      </c>
      <c r="K53" s="235">
        <f t="shared" si="5"/>
        <v>5.781236034810254E-3</v>
      </c>
      <c r="L53" s="235">
        <f t="shared" si="5"/>
        <v>5.7277902531352801E-3</v>
      </c>
      <c r="M53" s="235">
        <f t="shared" si="5"/>
        <v>6.5513025873864591E-3</v>
      </c>
      <c r="N53" s="235">
        <f t="shared" si="5"/>
        <v>6.3152311594503897E-3</v>
      </c>
      <c r="O53" s="235">
        <f t="shared" si="5"/>
        <v>6.2371921404022496E-3</v>
      </c>
      <c r="P53" s="235">
        <f t="shared" si="5"/>
        <v>5.9711058107873097E-3</v>
      </c>
      <c r="Q53" s="235">
        <f t="shared" si="5"/>
        <v>6.2912421075162917E-3</v>
      </c>
      <c r="R53" s="235">
        <f t="shared" si="5"/>
        <v>6.2994597859973257E-3</v>
      </c>
      <c r="S53" s="235">
        <f t="shared" si="5"/>
        <v>6.4476796272971044E-3</v>
      </c>
      <c r="T53" s="235">
        <f t="shared" si="5"/>
        <v>6.445869104303995E-3</v>
      </c>
      <c r="U53" s="235">
        <f t="shared" si="5"/>
        <v>6.0259173842322792E-3</v>
      </c>
      <c r="V53" s="235">
        <f t="shared" si="5"/>
        <v>5.9921870700659846E-3</v>
      </c>
      <c r="W53" s="235">
        <f t="shared" si="5"/>
        <v>5.6808013762468367E-3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4.9614403908082291E-2</v>
      </c>
      <c r="C54" s="235">
        <f t="shared" si="6"/>
        <v>4.8955121811405218E-2</v>
      </c>
      <c r="D54" s="235">
        <f t="shared" si="6"/>
        <v>4.9294588845804517E-2</v>
      </c>
      <c r="E54" s="235">
        <f t="shared" si="6"/>
        <v>4.5683298575774259E-2</v>
      </c>
      <c r="F54" s="235">
        <f t="shared" si="6"/>
        <v>4.0349646279627317E-2</v>
      </c>
      <c r="G54" s="235">
        <f t="shared" si="6"/>
        <v>4.283295553987862E-2</v>
      </c>
      <c r="H54" s="235">
        <f t="shared" si="6"/>
        <v>4.3894215202578989E-2</v>
      </c>
      <c r="I54" s="235">
        <f t="shared" si="6"/>
        <v>4.3481233657465555E-2</v>
      </c>
      <c r="J54" s="235">
        <f t="shared" si="6"/>
        <v>3.870338884066634E-2</v>
      </c>
      <c r="K54" s="235">
        <f t="shared" si="6"/>
        <v>3.8599044827610403E-2</v>
      </c>
      <c r="L54" s="235">
        <f t="shared" si="6"/>
        <v>3.8242208311976479E-2</v>
      </c>
      <c r="M54" s="235">
        <f t="shared" si="6"/>
        <v>4.3740477075689843E-2</v>
      </c>
      <c r="N54" s="235">
        <f t="shared" si="6"/>
        <v>4.2164320770263823E-2</v>
      </c>
      <c r="O54" s="235">
        <f t="shared" si="6"/>
        <v>4.1643284857458232E-2</v>
      </c>
      <c r="P54" s="235">
        <f t="shared" si="6"/>
        <v>3.9866730829395874E-2</v>
      </c>
      <c r="Q54" s="235">
        <f t="shared" si="6"/>
        <v>4.2004155282226195E-2</v>
      </c>
      <c r="R54" s="235">
        <f t="shared" si="6"/>
        <v>4.2059021497367441E-2</v>
      </c>
      <c r="S54" s="235">
        <f t="shared" si="6"/>
        <v>4.3048627226008017E-2</v>
      </c>
      <c r="T54" s="235">
        <f t="shared" si="6"/>
        <v>4.3036539074313158E-2</v>
      </c>
      <c r="U54" s="235">
        <f t="shared" si="6"/>
        <v>4.0232686200831237E-2</v>
      </c>
      <c r="V54" s="235">
        <f t="shared" si="6"/>
        <v>4.0007482126699856E-2</v>
      </c>
      <c r="W54" s="235">
        <f t="shared" si="6"/>
        <v>3.7928482016337417E-2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2.1714917213749494E-2</v>
      </c>
      <c r="C55" s="235">
        <f t="shared" si="7"/>
        <v>2.1426366812612504E-2</v>
      </c>
      <c r="D55" s="235">
        <f t="shared" si="7"/>
        <v>2.1574942588357682E-2</v>
      </c>
      <c r="E55" s="235">
        <f t="shared" si="7"/>
        <v>1.9994375997377207E-2</v>
      </c>
      <c r="F55" s="235">
        <f t="shared" si="7"/>
        <v>1.7659976933098849E-2</v>
      </c>
      <c r="G55" s="235">
        <f t="shared" si="7"/>
        <v>1.8746855959246123E-2</v>
      </c>
      <c r="H55" s="235">
        <f t="shared" si="7"/>
        <v>1.9211341348620646E-2</v>
      </c>
      <c r="I55" s="235">
        <f t="shared" si="7"/>
        <v>1.9030590208698496E-2</v>
      </c>
      <c r="J55" s="235">
        <f t="shared" si="7"/>
        <v>1.6939453432185968E-2</v>
      </c>
      <c r="K55" s="235">
        <f t="shared" si="7"/>
        <v>1.6893784807214526E-2</v>
      </c>
      <c r="L55" s="235">
        <f t="shared" si="7"/>
        <v>1.6737606867231823E-2</v>
      </c>
      <c r="M55" s="235">
        <f t="shared" si="7"/>
        <v>1.9144054221596419E-2</v>
      </c>
      <c r="N55" s="235">
        <f t="shared" si="7"/>
        <v>1.8454212139614259E-2</v>
      </c>
      <c r="O55" s="235">
        <f t="shared" si="7"/>
        <v>1.8226168450266995E-2</v>
      </c>
      <c r="P55" s="235">
        <f t="shared" si="7"/>
        <v>1.7448617565717469E-2</v>
      </c>
      <c r="Q55" s="235">
        <f t="shared" si="7"/>
        <v>1.838411192598113E-2</v>
      </c>
      <c r="R55" s="235">
        <f t="shared" si="7"/>
        <v>1.8408125422582453E-2</v>
      </c>
      <c r="S55" s="235">
        <f t="shared" si="7"/>
        <v>1.8841249773153997E-2</v>
      </c>
      <c r="T55" s="235">
        <f t="shared" si="7"/>
        <v>1.8835959107689048E-2</v>
      </c>
      <c r="U55" s="235">
        <f t="shared" si="7"/>
        <v>1.7608786588595736E-2</v>
      </c>
      <c r="V55" s="235">
        <f t="shared" si="7"/>
        <v>1.7510220699644991E-2</v>
      </c>
      <c r="W55" s="235">
        <f t="shared" si="7"/>
        <v>1.6600297134554205E-2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3.695098004172654E-2</v>
      </c>
      <c r="C56" s="302">
        <f t="shared" si="8"/>
        <v>3.8161761425863507E-2</v>
      </c>
      <c r="D56" s="302">
        <f t="shared" si="8"/>
        <v>3.8381600603925758E-2</v>
      </c>
      <c r="E56" s="302">
        <f t="shared" si="8"/>
        <v>3.5588507422472097E-2</v>
      </c>
      <c r="F56" s="302">
        <f t="shared" si="8"/>
        <v>3.2721979502533916E-2</v>
      </c>
      <c r="G56" s="302">
        <f t="shared" si="8"/>
        <v>3.4147232100066559E-2</v>
      </c>
      <c r="H56" s="302">
        <f t="shared" si="8"/>
        <v>3.4133802937070606E-2</v>
      </c>
      <c r="I56" s="302">
        <f t="shared" si="8"/>
        <v>3.3738364083394749E-2</v>
      </c>
      <c r="J56" s="302">
        <f t="shared" si="8"/>
        <v>2.9699989819457918E-2</v>
      </c>
      <c r="K56" s="302">
        <f t="shared" si="8"/>
        <v>3.0097219394978867E-2</v>
      </c>
      <c r="L56" s="302">
        <f t="shared" si="8"/>
        <v>2.9935937678602392E-2</v>
      </c>
      <c r="M56" s="302">
        <f t="shared" si="8"/>
        <v>3.3577989997820794E-2</v>
      </c>
      <c r="N56" s="302">
        <f t="shared" si="8"/>
        <v>3.2452079257474717E-2</v>
      </c>
      <c r="O56" s="302">
        <f t="shared" si="8"/>
        <v>3.2128023198769493E-2</v>
      </c>
      <c r="P56" s="302">
        <f t="shared" si="8"/>
        <v>3.078603150820507E-2</v>
      </c>
      <c r="Q56" s="302">
        <f t="shared" si="8"/>
        <v>3.225184208844576E-2</v>
      </c>
      <c r="R56" s="302">
        <f t="shared" si="8"/>
        <v>3.2185184500691785E-2</v>
      </c>
      <c r="S56" s="302">
        <f t="shared" si="8"/>
        <v>3.2680803154052765E-2</v>
      </c>
      <c r="T56" s="302">
        <f t="shared" si="8"/>
        <v>3.2547443919175668E-2</v>
      </c>
      <c r="U56" s="302">
        <f t="shared" si="8"/>
        <v>3.0745760898473317E-2</v>
      </c>
      <c r="V56" s="302">
        <f t="shared" si="8"/>
        <v>3.0646989718698215E-2</v>
      </c>
      <c r="W56" s="302">
        <f t="shared" si="8"/>
        <v>2.9077246553094887E-2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0.18168484857958764</v>
      </c>
      <c r="C57" s="303">
        <f t="shared" si="9"/>
        <v>0.18388163794405588</v>
      </c>
      <c r="D57" s="303">
        <f t="shared" si="9"/>
        <v>0.18429917073453</v>
      </c>
      <c r="E57" s="303">
        <f t="shared" si="9"/>
        <v>0.17824142866868645</v>
      </c>
      <c r="F57" s="303">
        <f t="shared" si="9"/>
        <v>0.17704615568811802</v>
      </c>
      <c r="G57" s="303">
        <f t="shared" si="9"/>
        <v>0.17462706282954149</v>
      </c>
      <c r="H57" s="303">
        <f t="shared" si="9"/>
        <v>0.17239685912578442</v>
      </c>
      <c r="I57" s="303">
        <f t="shared" si="9"/>
        <v>0.1697323076325048</v>
      </c>
      <c r="J57" s="303">
        <f t="shared" si="9"/>
        <v>0.14890890320888239</v>
      </c>
      <c r="K57" s="303">
        <f t="shared" si="9"/>
        <v>0.15099530297636918</v>
      </c>
      <c r="L57" s="303">
        <f t="shared" si="9"/>
        <v>0.15013731018631382</v>
      </c>
      <c r="M57" s="303">
        <f t="shared" si="9"/>
        <v>0.16536762391602422</v>
      </c>
      <c r="N57" s="303">
        <f t="shared" si="9"/>
        <v>0.1619241488565733</v>
      </c>
      <c r="O57" s="303">
        <f t="shared" si="9"/>
        <v>0.16025907816476284</v>
      </c>
      <c r="P57" s="303">
        <f t="shared" si="9"/>
        <v>0.15406805880068991</v>
      </c>
      <c r="Q57" s="303">
        <f t="shared" si="9"/>
        <v>0.16133724671773389</v>
      </c>
      <c r="R57" s="303">
        <f t="shared" si="9"/>
        <v>0.16098288965921528</v>
      </c>
      <c r="S57" s="303">
        <f t="shared" si="9"/>
        <v>0.16339797511322623</v>
      </c>
      <c r="T57" s="303">
        <f t="shared" si="9"/>
        <v>0.16264648009342228</v>
      </c>
      <c r="U57" s="303">
        <f t="shared" si="9"/>
        <v>0.15320111954565108</v>
      </c>
      <c r="V57" s="303">
        <f t="shared" si="9"/>
        <v>0.1526545496724159</v>
      </c>
      <c r="W57" s="303">
        <f t="shared" si="9"/>
        <v>0.14484331630592323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6.9106429599844074E-2</v>
      </c>
      <c r="C58" s="304">
        <f t="shared" si="10"/>
        <v>8.9520006280887007E-2</v>
      </c>
      <c r="D58" s="304">
        <f t="shared" si="10"/>
        <v>9.0937064878622784E-2</v>
      </c>
      <c r="E58" s="304">
        <f t="shared" si="10"/>
        <v>0.1057558088488802</v>
      </c>
      <c r="F58" s="304">
        <f t="shared" si="10"/>
        <v>0.13164530224927715</v>
      </c>
      <c r="G58" s="304">
        <f t="shared" si="10"/>
        <v>0.11616109673564347</v>
      </c>
      <c r="H58" s="304">
        <f t="shared" si="10"/>
        <v>0.10235073063755881</v>
      </c>
      <c r="I58" s="304">
        <f t="shared" si="10"/>
        <v>9.4260674348408804E-2</v>
      </c>
      <c r="J58" s="304">
        <f t="shared" si="10"/>
        <v>5.4008419119034839E-2</v>
      </c>
      <c r="K58" s="304">
        <f t="shared" si="10"/>
        <v>6.7728922043865089E-2</v>
      </c>
      <c r="L58" s="304">
        <f t="shared" si="10"/>
        <v>6.8924085128590051E-2</v>
      </c>
      <c r="M58" s="304">
        <f t="shared" si="10"/>
        <v>6.4944711936174029E-2</v>
      </c>
      <c r="N58" s="304">
        <f t="shared" si="10"/>
        <v>7.2961350399751698E-2</v>
      </c>
      <c r="O58" s="304">
        <f t="shared" si="10"/>
        <v>7.0858225899489549E-2</v>
      </c>
      <c r="P58" s="304">
        <f t="shared" si="10"/>
        <v>6.0181006877805511E-2</v>
      </c>
      <c r="Q58" s="304">
        <f t="shared" si="10"/>
        <v>6.2097423449622637E-2</v>
      </c>
      <c r="R58" s="304">
        <f t="shared" si="10"/>
        <v>5.8447369921912011E-2</v>
      </c>
      <c r="S58" s="304">
        <f t="shared" si="10"/>
        <v>5.2151329442728545E-2</v>
      </c>
      <c r="T58" s="304">
        <f t="shared" si="10"/>
        <v>4.3012936717858559E-2</v>
      </c>
      <c r="U58" s="304">
        <f t="shared" si="10"/>
        <v>2.4782713521577553E-2</v>
      </c>
      <c r="V58" s="304">
        <f t="shared" si="10"/>
        <v>1.5240104628294714E-2</v>
      </c>
      <c r="W58" s="304">
        <f t="shared" si="10"/>
        <v>1.7664123699132565E-2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0.11257841897974356</v>
      </c>
      <c r="C59" s="304">
        <f t="shared" si="11"/>
        <v>9.4361631663168855E-2</v>
      </c>
      <c r="D59" s="304">
        <f t="shared" si="11"/>
        <v>9.3362105855907207E-2</v>
      </c>
      <c r="E59" s="304">
        <f t="shared" si="11"/>
        <v>7.2485619819806252E-2</v>
      </c>
      <c r="F59" s="304">
        <f t="shared" si="11"/>
        <v>4.5400853438840857E-2</v>
      </c>
      <c r="G59" s="304">
        <f t="shared" si="11"/>
        <v>5.8465966093898036E-2</v>
      </c>
      <c r="H59" s="304">
        <f t="shared" si="11"/>
        <v>7.0046128488225598E-2</v>
      </c>
      <c r="I59" s="304">
        <f t="shared" si="11"/>
        <v>7.5471633284095979E-2</v>
      </c>
      <c r="J59" s="304">
        <f t="shared" si="11"/>
        <v>9.4900484089847539E-2</v>
      </c>
      <c r="K59" s="304">
        <f t="shared" si="11"/>
        <v>8.3266380932504103E-2</v>
      </c>
      <c r="L59" s="304">
        <f t="shared" si="11"/>
        <v>8.121322505772377E-2</v>
      </c>
      <c r="M59" s="304">
        <f t="shared" si="11"/>
        <v>0.10042291197985019</v>
      </c>
      <c r="N59" s="304">
        <f t="shared" si="11"/>
        <v>8.8962798456821618E-2</v>
      </c>
      <c r="O59" s="304">
        <f t="shared" si="11"/>
        <v>8.9400852265273278E-2</v>
      </c>
      <c r="P59" s="304">
        <f t="shared" si="11"/>
        <v>9.3887051922884393E-2</v>
      </c>
      <c r="Q59" s="304">
        <f t="shared" si="11"/>
        <v>9.923982326811126E-2</v>
      </c>
      <c r="R59" s="304">
        <f t="shared" si="11"/>
        <v>0.10253551973730328</v>
      </c>
      <c r="S59" s="304">
        <f t="shared" si="11"/>
        <v>0.11124664567049768</v>
      </c>
      <c r="T59" s="304">
        <f t="shared" si="11"/>
        <v>0.11963354337556374</v>
      </c>
      <c r="U59" s="304">
        <f t="shared" si="11"/>
        <v>0.12841840602407351</v>
      </c>
      <c r="V59" s="304">
        <f t="shared" si="11"/>
        <v>0.13741444504412118</v>
      </c>
      <c r="W59" s="304">
        <f t="shared" si="11"/>
        <v>0.1271791926067907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6.4643819257147447E-2</v>
      </c>
      <c r="C60" s="303">
        <f t="shared" si="12"/>
        <v>4.1302613029597257E-2</v>
      </c>
      <c r="D60" s="303">
        <f t="shared" si="12"/>
        <v>4.2601284212047848E-2</v>
      </c>
      <c r="E60" s="303">
        <f t="shared" si="12"/>
        <v>7.124914194097702E-2</v>
      </c>
      <c r="F60" s="303">
        <f t="shared" si="12"/>
        <v>6.5272109862830344E-2</v>
      </c>
      <c r="G60" s="303">
        <f t="shared" si="12"/>
        <v>6.9235064328332291E-2</v>
      </c>
      <c r="H60" s="303">
        <f t="shared" si="12"/>
        <v>6.6362609556703214E-2</v>
      </c>
      <c r="I60" s="303">
        <f t="shared" si="12"/>
        <v>6.6124618229122759E-2</v>
      </c>
      <c r="J60" s="303">
        <f t="shared" si="12"/>
        <v>5.5944131659429991E-2</v>
      </c>
      <c r="K60" s="303">
        <f t="shared" si="12"/>
        <v>6.0238137318711062E-2</v>
      </c>
      <c r="L60" s="303">
        <f t="shared" si="12"/>
        <v>6.0643965215341072E-2</v>
      </c>
      <c r="M60" s="303">
        <f t="shared" si="12"/>
        <v>6.6122582105840655E-2</v>
      </c>
      <c r="N60" s="303">
        <f t="shared" si="12"/>
        <v>6.39756596676158E-2</v>
      </c>
      <c r="O60" s="303">
        <f t="shared" si="12"/>
        <v>6.4045592616228622E-2</v>
      </c>
      <c r="P60" s="303">
        <f t="shared" si="12"/>
        <v>6.1936691633927475E-2</v>
      </c>
      <c r="Q60" s="303">
        <f t="shared" si="12"/>
        <v>6.4803641143063223E-2</v>
      </c>
      <c r="R60" s="303">
        <f t="shared" si="12"/>
        <v>6.4031246070083134E-2</v>
      </c>
      <c r="S60" s="303">
        <f t="shared" si="12"/>
        <v>6.349334861273008E-2</v>
      </c>
      <c r="T60" s="303">
        <f t="shared" si="12"/>
        <v>6.108421535209476E-2</v>
      </c>
      <c r="U60" s="303">
        <f t="shared" si="12"/>
        <v>5.6807439919028535E-2</v>
      </c>
      <c r="V60" s="303">
        <f t="shared" si="12"/>
        <v>5.2838066387542688E-2</v>
      </c>
      <c r="W60" s="303">
        <f t="shared" si="12"/>
        <v>5.2072355678795347E-2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4.0147924845290013E-2</v>
      </c>
      <c r="C61" s="304">
        <f t="shared" si="13"/>
        <v>1.7132222974453423E-2</v>
      </c>
      <c r="D61" s="304">
        <f t="shared" si="13"/>
        <v>1.8263290639055494E-2</v>
      </c>
      <c r="E61" s="304">
        <f t="shared" si="13"/>
        <v>4.8694134319183811E-2</v>
      </c>
      <c r="F61" s="304">
        <f t="shared" si="13"/>
        <v>4.5350462176551587E-2</v>
      </c>
      <c r="G61" s="304">
        <f t="shared" si="13"/>
        <v>4.8087343634227002E-2</v>
      </c>
      <c r="H61" s="304">
        <f t="shared" si="13"/>
        <v>4.4690917947030048E-2</v>
      </c>
      <c r="I61" s="304">
        <f t="shared" si="13"/>
        <v>4.465682612294633E-2</v>
      </c>
      <c r="J61" s="304">
        <f t="shared" si="13"/>
        <v>3.6835283185134793E-2</v>
      </c>
      <c r="K61" s="304">
        <f t="shared" si="13"/>
        <v>4.1180806140301611E-2</v>
      </c>
      <c r="L61" s="304">
        <f t="shared" si="13"/>
        <v>4.1762813309899567E-2</v>
      </c>
      <c r="M61" s="304">
        <f t="shared" si="13"/>
        <v>4.4526794923646459E-2</v>
      </c>
      <c r="N61" s="304">
        <f t="shared" si="13"/>
        <v>4.315806098297624E-2</v>
      </c>
      <c r="O61" s="304">
        <f t="shared" si="13"/>
        <v>4.3485242627522555E-2</v>
      </c>
      <c r="P61" s="304">
        <f t="shared" si="13"/>
        <v>4.2253471600647234E-2</v>
      </c>
      <c r="Q61" s="304">
        <f t="shared" si="13"/>
        <v>4.4065120237744788E-2</v>
      </c>
      <c r="R61" s="304">
        <f t="shared" si="13"/>
        <v>4.3265636317433832E-2</v>
      </c>
      <c r="S61" s="304">
        <f t="shared" si="13"/>
        <v>4.2239145316095877E-2</v>
      </c>
      <c r="T61" s="304">
        <f t="shared" si="13"/>
        <v>3.9835980283721456E-2</v>
      </c>
      <c r="U61" s="304">
        <f t="shared" si="13"/>
        <v>3.6943538401501497E-2</v>
      </c>
      <c r="V61" s="304">
        <f t="shared" si="13"/>
        <v>3.308535385519952E-2</v>
      </c>
      <c r="W61" s="304">
        <f t="shared" si="13"/>
        <v>3.3346098433106978E-2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2.4495894411857434E-2</v>
      </c>
      <c r="C62" s="304">
        <f t="shared" si="14"/>
        <v>2.4170390055143834E-2</v>
      </c>
      <c r="D62" s="304">
        <f t="shared" si="14"/>
        <v>2.4337993572992347E-2</v>
      </c>
      <c r="E62" s="304">
        <f t="shared" si="14"/>
        <v>2.2555007621793213E-2</v>
      </c>
      <c r="F62" s="304">
        <f t="shared" si="14"/>
        <v>1.992164768627876E-2</v>
      </c>
      <c r="G62" s="304">
        <f t="shared" si="14"/>
        <v>2.1147720694105296E-2</v>
      </c>
      <c r="H62" s="304">
        <f t="shared" si="14"/>
        <v>2.1671691609673163E-2</v>
      </c>
      <c r="I62" s="304">
        <f t="shared" si="14"/>
        <v>2.1467792106176425E-2</v>
      </c>
      <c r="J62" s="304">
        <f t="shared" si="14"/>
        <v>1.9108848474295202E-2</v>
      </c>
      <c r="K62" s="304">
        <f t="shared" si="14"/>
        <v>1.9057331178409454E-2</v>
      </c>
      <c r="L62" s="304">
        <f t="shared" si="14"/>
        <v>1.8881151905441502E-2</v>
      </c>
      <c r="M62" s="304">
        <f t="shared" si="14"/>
        <v>2.1595787182194199E-2</v>
      </c>
      <c r="N62" s="304">
        <f t="shared" si="14"/>
        <v>2.0817598684639563E-2</v>
      </c>
      <c r="O62" s="304">
        <f t="shared" si="14"/>
        <v>2.056034998870607E-2</v>
      </c>
      <c r="P62" s="304">
        <f t="shared" si="14"/>
        <v>1.9683220033280248E-2</v>
      </c>
      <c r="Q62" s="304">
        <f t="shared" si="14"/>
        <v>2.0738520905318435E-2</v>
      </c>
      <c r="R62" s="304">
        <f t="shared" si="14"/>
        <v>2.0765609752649298E-2</v>
      </c>
      <c r="S62" s="304">
        <f t="shared" si="14"/>
        <v>2.1254203296634203E-2</v>
      </c>
      <c r="T62" s="304">
        <f t="shared" si="14"/>
        <v>2.1248235068373311E-2</v>
      </c>
      <c r="U62" s="304">
        <f t="shared" si="14"/>
        <v>1.9863901517527035E-2</v>
      </c>
      <c r="V62" s="304">
        <f t="shared" si="14"/>
        <v>1.9752712532343168E-2</v>
      </c>
      <c r="W62" s="304">
        <f t="shared" si="14"/>
        <v>1.8726257245688369E-2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0.22247124315867875</v>
      </c>
      <c r="C63" s="303">
        <f t="shared" si="15"/>
        <v>0.22516118931925208</v>
      </c>
      <c r="D63" s="303">
        <f t="shared" si="15"/>
        <v>0.22567245396064894</v>
      </c>
      <c r="E63" s="303">
        <f t="shared" si="15"/>
        <v>0.21825481061471808</v>
      </c>
      <c r="F63" s="303">
        <f t="shared" si="15"/>
        <v>0.21679121104667515</v>
      </c>
      <c r="G63" s="303">
        <f t="shared" si="15"/>
        <v>0.21382905652596915</v>
      </c>
      <c r="H63" s="303">
        <f t="shared" si="15"/>
        <v>0.2110981948478993</v>
      </c>
      <c r="I63" s="303">
        <f t="shared" si="15"/>
        <v>0.20783547873367936</v>
      </c>
      <c r="J63" s="303">
        <f t="shared" si="15"/>
        <v>0.18233743250067222</v>
      </c>
      <c r="K63" s="303">
        <f t="shared" si="15"/>
        <v>0.18489220772616641</v>
      </c>
      <c r="L63" s="303">
        <f t="shared" si="15"/>
        <v>0.18384160430977206</v>
      </c>
      <c r="M63" s="303">
        <f t="shared" si="15"/>
        <v>0.20249096806043781</v>
      </c>
      <c r="N63" s="303">
        <f t="shared" si="15"/>
        <v>0.19827446798764084</v>
      </c>
      <c r="O63" s="303">
        <f t="shared" si="15"/>
        <v>0.19623560591603614</v>
      </c>
      <c r="P63" s="303">
        <f t="shared" si="15"/>
        <v>0.18865476587839586</v>
      </c>
      <c r="Q63" s="303">
        <f t="shared" si="15"/>
        <v>0.19755581230742933</v>
      </c>
      <c r="R63" s="303">
        <f t="shared" si="15"/>
        <v>0.19712190570516161</v>
      </c>
      <c r="S63" s="303">
        <f t="shared" si="15"/>
        <v>0.20007915319986885</v>
      </c>
      <c r="T63" s="303">
        <f t="shared" si="15"/>
        <v>0.19915895521643559</v>
      </c>
      <c r="U63" s="303">
        <f t="shared" si="15"/>
        <v>0.18759320760691964</v>
      </c>
      <c r="V63" s="303">
        <f t="shared" si="15"/>
        <v>0.18692393837438681</v>
      </c>
      <c r="W63" s="303">
        <f t="shared" si="15"/>
        <v>0.17735916282357952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8.4620117877360096E-2</v>
      </c>
      <c r="C64" s="304">
        <f t="shared" si="16"/>
        <v>0.1096163342214943</v>
      </c>
      <c r="D64" s="304">
        <f t="shared" si="16"/>
        <v>0.1113515080146401</v>
      </c>
      <c r="E64" s="304">
        <f t="shared" si="16"/>
        <v>0.12949690879454717</v>
      </c>
      <c r="F64" s="304">
        <f t="shared" si="16"/>
        <v>0.16119832928482919</v>
      </c>
      <c r="G64" s="304">
        <f t="shared" si="16"/>
        <v>0.14223807763548177</v>
      </c>
      <c r="H64" s="304">
        <f t="shared" si="16"/>
        <v>0.12532742527048016</v>
      </c>
      <c r="I64" s="304">
        <f t="shared" si="16"/>
        <v>0.11542123389601079</v>
      </c>
      <c r="J64" s="304">
        <f t="shared" si="16"/>
        <v>6.6132758104940598E-2</v>
      </c>
      <c r="K64" s="304">
        <f t="shared" si="16"/>
        <v>8.2933373931263404E-2</v>
      </c>
      <c r="L64" s="304">
        <f t="shared" si="16"/>
        <v>8.4396838932967427E-2</v>
      </c>
      <c r="M64" s="304">
        <f t="shared" si="16"/>
        <v>7.9524137064702877E-2</v>
      </c>
      <c r="N64" s="304">
        <f t="shared" si="16"/>
        <v>8.9340429060920476E-2</v>
      </c>
      <c r="O64" s="304">
        <f t="shared" si="16"/>
        <v>8.676517457080353E-2</v>
      </c>
      <c r="P64" s="304">
        <f t="shared" si="16"/>
        <v>7.3691028829965949E-2</v>
      </c>
      <c r="Q64" s="304">
        <f t="shared" si="16"/>
        <v>7.603766136688489E-2</v>
      </c>
      <c r="R64" s="304">
        <f t="shared" si="16"/>
        <v>7.1568208067647382E-2</v>
      </c>
      <c r="S64" s="304">
        <f t="shared" si="16"/>
        <v>6.3858770746198237E-2</v>
      </c>
      <c r="T64" s="304">
        <f t="shared" si="16"/>
        <v>5.2668902103500302E-2</v>
      </c>
      <c r="U64" s="304">
        <f t="shared" si="16"/>
        <v>3.0346179822339857E-2</v>
      </c>
      <c r="V64" s="304">
        <f t="shared" si="16"/>
        <v>1.8661352606075158E-2</v>
      </c>
      <c r="W64" s="304">
        <f t="shared" si="16"/>
        <v>2.1629539223427641E-2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0.13785112528131868</v>
      </c>
      <c r="C65" s="304">
        <f t="shared" si="17"/>
        <v>0.11554485509775776</v>
      </c>
      <c r="D65" s="304">
        <f t="shared" si="17"/>
        <v>0.11432094594600883</v>
      </c>
      <c r="E65" s="304">
        <f t="shared" si="17"/>
        <v>8.8757901820170904E-2</v>
      </c>
      <c r="F65" s="304">
        <f t="shared" si="17"/>
        <v>5.5592881761845944E-2</v>
      </c>
      <c r="G65" s="304">
        <f t="shared" si="17"/>
        <v>7.1590978890487392E-2</v>
      </c>
      <c r="H65" s="304">
        <f t="shared" si="17"/>
        <v>8.5770769577419151E-2</v>
      </c>
      <c r="I65" s="304">
        <f t="shared" si="17"/>
        <v>9.2414244837668552E-2</v>
      </c>
      <c r="J65" s="304">
        <f t="shared" si="17"/>
        <v>0.11620467439573162</v>
      </c>
      <c r="K65" s="304">
        <f t="shared" si="17"/>
        <v>0.10195883379490299</v>
      </c>
      <c r="L65" s="304">
        <f t="shared" si="17"/>
        <v>9.9444765376804647E-2</v>
      </c>
      <c r="M65" s="304">
        <f t="shared" si="17"/>
        <v>0.12296683099573494</v>
      </c>
      <c r="N65" s="304">
        <f t="shared" si="17"/>
        <v>0.10893403892672036</v>
      </c>
      <c r="O65" s="304">
        <f t="shared" si="17"/>
        <v>0.10947043134523264</v>
      </c>
      <c r="P65" s="304">
        <f t="shared" si="17"/>
        <v>0.11496373704842991</v>
      </c>
      <c r="Q65" s="304">
        <f t="shared" si="17"/>
        <v>0.12151815094054445</v>
      </c>
      <c r="R65" s="304">
        <f t="shared" si="17"/>
        <v>0.12555369763751423</v>
      </c>
      <c r="S65" s="304">
        <f t="shared" si="17"/>
        <v>0.1362203824536706</v>
      </c>
      <c r="T65" s="304">
        <f t="shared" si="17"/>
        <v>0.14649005311293528</v>
      </c>
      <c r="U65" s="304">
        <f t="shared" si="17"/>
        <v>0.1572470277845798</v>
      </c>
      <c r="V65" s="304">
        <f t="shared" si="17"/>
        <v>0.16826258576831166</v>
      </c>
      <c r="W65" s="304">
        <f t="shared" si="17"/>
        <v>0.15572962360015188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0.18188736255258831</v>
      </c>
      <c r="C66" s="303">
        <f t="shared" si="18"/>
        <v>0.20328175188695941</v>
      </c>
      <c r="D66" s="303">
        <f t="shared" si="18"/>
        <v>0.19869723176587137</v>
      </c>
      <c r="E66" s="303">
        <f t="shared" si="18"/>
        <v>0.20905376895057773</v>
      </c>
      <c r="F66" s="303">
        <f t="shared" si="18"/>
        <v>0.25413574321778259</v>
      </c>
      <c r="G66" s="303">
        <f t="shared" si="18"/>
        <v>0.23849439601128677</v>
      </c>
      <c r="H66" s="303">
        <f t="shared" si="18"/>
        <v>0.23965987995631136</v>
      </c>
      <c r="I66" s="303">
        <f t="shared" si="18"/>
        <v>0.24882062181504774</v>
      </c>
      <c r="J66" s="303">
        <f t="shared" si="18"/>
        <v>0.33944122921730835</v>
      </c>
      <c r="K66" s="303">
        <f t="shared" si="18"/>
        <v>0.33076574672780834</v>
      </c>
      <c r="L66" s="303">
        <f t="shared" si="18"/>
        <v>0.33467636364641107</v>
      </c>
      <c r="M66" s="303">
        <f t="shared" si="18"/>
        <v>0.25706008492882804</v>
      </c>
      <c r="N66" s="303">
        <f t="shared" si="18"/>
        <v>0.27791603848372853</v>
      </c>
      <c r="O66" s="303">
        <f t="shared" si="18"/>
        <v>0.28515442577002387</v>
      </c>
      <c r="P66" s="303">
        <f t="shared" si="18"/>
        <v>0.31356198457584639</v>
      </c>
      <c r="Q66" s="303">
        <f t="shared" si="18"/>
        <v>0.27960221988183975</v>
      </c>
      <c r="R66" s="303">
        <f t="shared" si="18"/>
        <v>0.28088411016917486</v>
      </c>
      <c r="S66" s="303">
        <f t="shared" si="18"/>
        <v>0.2693237085989621</v>
      </c>
      <c r="T66" s="303">
        <f t="shared" si="18"/>
        <v>0.27361399853265067</v>
      </c>
      <c r="U66" s="303">
        <f t="shared" si="18"/>
        <v>0.31835602715576389</v>
      </c>
      <c r="V66" s="303">
        <f t="shared" si="18"/>
        <v>0.32505784797885029</v>
      </c>
      <c r="W66" s="303">
        <f t="shared" si="18"/>
        <v>0.35785825378114511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0.13092094460045603</v>
      </c>
      <c r="C67" s="303">
        <f t="shared" si="19"/>
        <v>0.12918125152634319</v>
      </c>
      <c r="D67" s="303">
        <f t="shared" si="19"/>
        <v>0.13007702656954656</v>
      </c>
      <c r="E67" s="303">
        <f t="shared" si="19"/>
        <v>0.12054766621978363</v>
      </c>
      <c r="F67" s="303">
        <f t="shared" si="19"/>
        <v>0.10647339057040521</v>
      </c>
      <c r="G67" s="303">
        <f t="shared" si="19"/>
        <v>0.11302626974415254</v>
      </c>
      <c r="H67" s="303">
        <f t="shared" si="19"/>
        <v>0.11582668870644623</v>
      </c>
      <c r="I67" s="303">
        <f t="shared" si="19"/>
        <v>0.11473692586078212</v>
      </c>
      <c r="J67" s="303">
        <f t="shared" si="19"/>
        <v>0.10212929768633879</v>
      </c>
      <c r="K67" s="303">
        <f t="shared" si="19"/>
        <v>0.10185395795278089</v>
      </c>
      <c r="L67" s="303">
        <f t="shared" si="19"/>
        <v>0.10091234886318508</v>
      </c>
      <c r="M67" s="303">
        <f t="shared" si="19"/>
        <v>0.11542100932288017</v>
      </c>
      <c r="N67" s="303">
        <f t="shared" si="19"/>
        <v>0.11126189712782816</v>
      </c>
      <c r="O67" s="303">
        <f t="shared" si="19"/>
        <v>0.10988700378029048</v>
      </c>
      <c r="P67" s="303">
        <f t="shared" si="19"/>
        <v>0.10519908831286756</v>
      </c>
      <c r="Q67" s="303">
        <f t="shared" si="19"/>
        <v>0.11083925742373892</v>
      </c>
      <c r="R67" s="303">
        <f t="shared" si="19"/>
        <v>0.11098403668433933</v>
      </c>
      <c r="S67" s="303">
        <f t="shared" si="19"/>
        <v>0.11359537747593031</v>
      </c>
      <c r="T67" s="303">
        <f t="shared" si="19"/>
        <v>0.11356347963752644</v>
      </c>
      <c r="U67" s="303">
        <f t="shared" si="19"/>
        <v>0.10616475995529397</v>
      </c>
      <c r="V67" s="303">
        <f t="shared" si="19"/>
        <v>0.10557049845478757</v>
      </c>
      <c r="W67" s="303">
        <f t="shared" si="19"/>
        <v>0.10008449768014635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8.160831875199176E-2</v>
      </c>
      <c r="C68" s="237">
        <f t="shared" si="20"/>
        <v>8.052389771182808E-2</v>
      </c>
      <c r="D68" s="237">
        <f t="shared" si="20"/>
        <v>8.1082270518248928E-2</v>
      </c>
      <c r="E68" s="237">
        <f t="shared" si="20"/>
        <v>7.5142234878425557E-2</v>
      </c>
      <c r="F68" s="237">
        <f t="shared" si="20"/>
        <v>6.6369169751962498E-2</v>
      </c>
      <c r="G68" s="237">
        <f t="shared" si="20"/>
        <v>7.0453844316345271E-2</v>
      </c>
      <c r="H68" s="237">
        <f t="shared" si="20"/>
        <v>7.2199458694636232E-2</v>
      </c>
      <c r="I68" s="237">
        <f t="shared" si="20"/>
        <v>7.1520165446757197E-2</v>
      </c>
      <c r="J68" s="237">
        <f t="shared" si="20"/>
        <v>6.3661320997486573E-2</v>
      </c>
      <c r="K68" s="237">
        <f t="shared" si="20"/>
        <v>6.348969060778957E-2</v>
      </c>
      <c r="L68" s="237">
        <f t="shared" si="20"/>
        <v>6.2902747586884675E-2</v>
      </c>
      <c r="M68" s="237">
        <f t="shared" si="20"/>
        <v>7.1946582330612088E-2</v>
      </c>
      <c r="N68" s="237">
        <f t="shared" si="20"/>
        <v>6.9354039519567354E-2</v>
      </c>
      <c r="O68" s="237">
        <f t="shared" si="20"/>
        <v>6.8497012900195886E-2</v>
      </c>
      <c r="P68" s="237">
        <f t="shared" si="20"/>
        <v>6.5574845626537925E-2</v>
      </c>
      <c r="Q68" s="237">
        <f t="shared" si="20"/>
        <v>6.9090591101945376E-2</v>
      </c>
      <c r="R68" s="237">
        <f t="shared" si="20"/>
        <v>6.9180837869441708E-2</v>
      </c>
      <c r="S68" s="237">
        <f t="shared" si="20"/>
        <v>7.0808592178277424E-2</v>
      </c>
      <c r="T68" s="237">
        <f t="shared" si="20"/>
        <v>7.0788708965763905E-2</v>
      </c>
      <c r="U68" s="237">
        <f t="shared" si="20"/>
        <v>6.6176787809627075E-2</v>
      </c>
      <c r="V68" s="237">
        <f t="shared" si="20"/>
        <v>6.5806360586516455E-2</v>
      </c>
      <c r="W68" s="237">
        <f t="shared" si="20"/>
        <v>6.2386714469106513E-2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0.52121690613603178</v>
      </c>
      <c r="C72" s="324">
        <f>IF(C$5=0,0,C$5/TRE_fec!C$5)</f>
        <v>0.50667321567189605</v>
      </c>
      <c r="D72" s="324">
        <f>IF(D$5=0,0,D$5/TRE_fec!D$5)</f>
        <v>0.50370740256201496</v>
      </c>
      <c r="E72" s="324">
        <f>IF(E$5=0,0,E$5/TRE_fec!E$5)</f>
        <v>0.50492878902829064</v>
      </c>
      <c r="F72" s="324">
        <f>IF(F$5=0,0,F$5/TRE_fec!F$5)</f>
        <v>0.50338406601274444</v>
      </c>
      <c r="G72" s="324">
        <f>IF(G$5=0,0,G$5/TRE_fec!G$5)</f>
        <v>0.50393006342420144</v>
      </c>
      <c r="H72" s="324">
        <f>IF(H$5=0,0,H$5/TRE_fec!H$5)</f>
        <v>0.51034526497329813</v>
      </c>
      <c r="I72" s="324">
        <f>IF(I$5=0,0,I$5/TRE_fec!I$5)</f>
        <v>0.51694711622575507</v>
      </c>
      <c r="J72" s="324">
        <f>IF(J$5=0,0,J$5/TRE_fec!J$5)</f>
        <v>0.55511672813095869</v>
      </c>
      <c r="K72" s="324">
        <f>IF(K$5=0,0,K$5/TRE_fec!K$5)</f>
        <v>0.54850890205042702</v>
      </c>
      <c r="L72" s="324">
        <f>IF(L$5=0,0,L$5/TRE_fec!L$5)</f>
        <v>0.55154398336780541</v>
      </c>
      <c r="M72" s="324">
        <f>IF(M$5=0,0,M$5/TRE_fec!M$5)</f>
        <v>0.53807591424220436</v>
      </c>
      <c r="N72" s="324">
        <f>IF(N$5=0,0,N$5/TRE_fec!N$5)</f>
        <v>0.53836871391527064</v>
      </c>
      <c r="O72" s="324">
        <f>IF(O$5=0,0,O$5/TRE_fec!O$5)</f>
        <v>0.54025800471889618</v>
      </c>
      <c r="P72" s="324">
        <f>IF(P$5=0,0,P$5/TRE_fec!P$5)</f>
        <v>0.55278446143140991</v>
      </c>
      <c r="Q72" s="324">
        <f>IF(Q$5=0,0,Q$5/TRE_fec!Q$5)</f>
        <v>0.54649377584061976</v>
      </c>
      <c r="R72" s="324">
        <f>IF(R$5=0,0,R$5/TRE_fec!R$5)</f>
        <v>0.54783277375079975</v>
      </c>
      <c r="S72" s="324">
        <f>IF(S$5=0,0,S$5/TRE_fec!S$5)</f>
        <v>0.54911487807130288</v>
      </c>
      <c r="T72" s="324">
        <f>IF(T$5=0,0,T$5/TRE_fec!T$5)</f>
        <v>0.55543730246444245</v>
      </c>
      <c r="U72" s="324">
        <f>IF(U$5=0,0,U$5/TRE_fec!U$5)</f>
        <v>0.56762450257115094</v>
      </c>
      <c r="V72" s="324">
        <f>IF(V$5=0,0,V$5/TRE_fec!V$5)</f>
        <v>0.57318555014897765</v>
      </c>
      <c r="W72" s="324">
        <f>IF(W$5=0,0,W$5/TRE_fec!W$5)</f>
        <v>0.57585359947828874</v>
      </c>
      <c r="DA72" s="95"/>
    </row>
    <row r="73" spans="1:105" ht="12" customHeight="1" x14ac:dyDescent="0.25">
      <c r="A73" s="55" t="s">
        <v>92</v>
      </c>
      <c r="B73" s="336">
        <f>IF(B$6=0,0,B$6/TRE_fec!B$6)</f>
        <v>0.45812701665625988</v>
      </c>
      <c r="C73" s="336">
        <f>IF(C$6=0,0,C$6/TRE_fec!C$6)</f>
        <v>0.45812701665625999</v>
      </c>
      <c r="D73" s="336">
        <f>IF(D$6=0,0,D$6/TRE_fec!D$6)</f>
        <v>0.45812701665625993</v>
      </c>
      <c r="E73" s="336">
        <f>IF(E$6=0,0,E$6/TRE_fec!E$6)</f>
        <v>0.45812701665625993</v>
      </c>
      <c r="F73" s="336">
        <f>IF(F$6=0,0,F$6/TRE_fec!F$6)</f>
        <v>0.45812701665625993</v>
      </c>
      <c r="G73" s="336">
        <f>IF(G$6=0,0,G$6/TRE_fec!G$6)</f>
        <v>0.45812701665625993</v>
      </c>
      <c r="H73" s="336">
        <f>IF(H$6=0,0,H$6/TRE_fec!H$6)</f>
        <v>0.45812701665625993</v>
      </c>
      <c r="I73" s="336">
        <f>IF(I$6=0,0,I$6/TRE_fec!I$6)</f>
        <v>0.45812701665626004</v>
      </c>
      <c r="J73" s="336">
        <f>IF(J$6=0,0,J$6/TRE_fec!J$6)</f>
        <v>0.45812701665625982</v>
      </c>
      <c r="K73" s="336">
        <f>IF(K$6=0,0,K$6/TRE_fec!K$6)</f>
        <v>0.45812701665625993</v>
      </c>
      <c r="L73" s="336">
        <f>IF(L$6=0,0,L$6/TRE_fec!L$6)</f>
        <v>0.45812701665625993</v>
      </c>
      <c r="M73" s="336">
        <f>IF(M$6=0,0,M$6/TRE_fec!M$6)</f>
        <v>0.45812701665625999</v>
      </c>
      <c r="N73" s="336">
        <f>IF(N$6=0,0,N$6/TRE_fec!N$6)</f>
        <v>0.4581270166562601</v>
      </c>
      <c r="O73" s="336">
        <f>IF(O$6=0,0,O$6/TRE_fec!O$6)</f>
        <v>0.45812701665625988</v>
      </c>
      <c r="P73" s="336">
        <f>IF(P$6=0,0,P$6/TRE_fec!P$6)</f>
        <v>0.45812701665625999</v>
      </c>
      <c r="Q73" s="336">
        <f>IF(Q$6=0,0,Q$6/TRE_fec!Q$6)</f>
        <v>0.45812701665625999</v>
      </c>
      <c r="R73" s="336">
        <f>IF(R$6=0,0,R$6/TRE_fec!R$6)</f>
        <v>0.45812701665625993</v>
      </c>
      <c r="S73" s="336">
        <f>IF(S$6=0,0,S$6/TRE_fec!S$6)</f>
        <v>0.45812701665625993</v>
      </c>
      <c r="T73" s="336">
        <f>IF(T$6=0,0,T$6/TRE_fec!T$6)</f>
        <v>0.45812701665625977</v>
      </c>
      <c r="U73" s="336">
        <f>IF(U$6=0,0,U$6/TRE_fec!U$6)</f>
        <v>0.45812701665626016</v>
      </c>
      <c r="V73" s="336">
        <f>IF(V$6=0,0,V$6/TRE_fec!V$6)</f>
        <v>0.4581270166562601</v>
      </c>
      <c r="W73" s="336">
        <f>IF(W$6=0,0,W$6/TRE_fec!W$6)</f>
        <v>0.45812701665625988</v>
      </c>
      <c r="DA73" s="67"/>
    </row>
    <row r="74" spans="1:105" ht="12" customHeight="1" x14ac:dyDescent="0.25">
      <c r="A74" s="202" t="s">
        <v>93</v>
      </c>
      <c r="B74" s="337">
        <f>IF(B$7=0,0,B$7/TRE_fec!B$7)</f>
        <v>0.11879316809464827</v>
      </c>
      <c r="C74" s="337">
        <f>IF(C$7=0,0,C$7/TRE_fec!C$7)</f>
        <v>0.11879316809464825</v>
      </c>
      <c r="D74" s="337">
        <f>IF(D$7=0,0,D$7/TRE_fec!D$7)</f>
        <v>0.11879316809464822</v>
      </c>
      <c r="E74" s="337">
        <f>IF(E$7=0,0,E$7/TRE_fec!E$7)</f>
        <v>0.11879316809464828</v>
      </c>
      <c r="F74" s="337">
        <f>IF(F$7=0,0,F$7/TRE_fec!F$7)</f>
        <v>0.11879316809464824</v>
      </c>
      <c r="G74" s="337">
        <f>IF(G$7=0,0,G$7/TRE_fec!G$7)</f>
        <v>0.11879316809464828</v>
      </c>
      <c r="H74" s="337">
        <f>IF(H$7=0,0,H$7/TRE_fec!H$7)</f>
        <v>0.11879316809464828</v>
      </c>
      <c r="I74" s="337">
        <f>IF(I$7=0,0,I$7/TRE_fec!I$7)</f>
        <v>0.11879316809464829</v>
      </c>
      <c r="J74" s="337">
        <f>IF(J$7=0,0,J$7/TRE_fec!J$7)</f>
        <v>0.11879316809464828</v>
      </c>
      <c r="K74" s="337">
        <f>IF(K$7=0,0,K$7/TRE_fec!K$7)</f>
        <v>0.11879316809464821</v>
      </c>
      <c r="L74" s="337">
        <f>IF(L$7=0,0,L$7/TRE_fec!L$7)</f>
        <v>0.11879316809464829</v>
      </c>
      <c r="M74" s="337">
        <f>IF(M$7=0,0,M$7/TRE_fec!M$7)</f>
        <v>0.11879316809464825</v>
      </c>
      <c r="N74" s="337">
        <f>IF(N$7=0,0,N$7/TRE_fec!N$7)</f>
        <v>0.11879316809464827</v>
      </c>
      <c r="O74" s="337">
        <f>IF(O$7=0,0,O$7/TRE_fec!O$7)</f>
        <v>0.11879316809464828</v>
      </c>
      <c r="P74" s="337">
        <f>IF(P$7=0,0,P$7/TRE_fec!P$7)</f>
        <v>0.11879316809464828</v>
      </c>
      <c r="Q74" s="337">
        <f>IF(Q$7=0,0,Q$7/TRE_fec!Q$7)</f>
        <v>0.11879316809464822</v>
      </c>
      <c r="R74" s="337">
        <f>IF(R$7=0,0,R$7/TRE_fec!R$7)</f>
        <v>0.11879316809464828</v>
      </c>
      <c r="S74" s="337">
        <f>IF(S$7=0,0,S$7/TRE_fec!S$7)</f>
        <v>0.11879316809464828</v>
      </c>
      <c r="T74" s="337">
        <f>IF(T$7=0,0,T$7/TRE_fec!T$7)</f>
        <v>0.11879316809464831</v>
      </c>
      <c r="U74" s="337">
        <f>IF(U$7=0,0,U$7/TRE_fec!U$7)</f>
        <v>0.11879316809464825</v>
      </c>
      <c r="V74" s="337">
        <f>IF(V$7=0,0,V$7/TRE_fec!V$7)</f>
        <v>0.11879316809464828</v>
      </c>
      <c r="W74" s="337">
        <f>IF(W$7=0,0,W$7/TRE_fec!W$7)</f>
        <v>0.11879316809464825</v>
      </c>
      <c r="DA74" s="174"/>
    </row>
    <row r="75" spans="1:105" ht="12" customHeight="1" x14ac:dyDescent="0.25">
      <c r="A75" s="202" t="s">
        <v>94</v>
      </c>
      <c r="B75" s="337">
        <f>IF(B$8=0,0,B$8/TRE_fec!B$8)</f>
        <v>0.64206197164765977</v>
      </c>
      <c r="C75" s="337">
        <f>IF(C$8=0,0,C$8/TRE_fec!C$8)</f>
        <v>0.64206197164765955</v>
      </c>
      <c r="D75" s="337">
        <f>IF(D$8=0,0,D$8/TRE_fec!D$8)</f>
        <v>0.64206197164765955</v>
      </c>
      <c r="E75" s="337">
        <f>IF(E$8=0,0,E$8/TRE_fec!E$8)</f>
        <v>0.64206197164765988</v>
      </c>
      <c r="F75" s="337">
        <f>IF(F$8=0,0,F$8/TRE_fec!F$8)</f>
        <v>0.64206197164765988</v>
      </c>
      <c r="G75" s="337">
        <f>IF(G$8=0,0,G$8/TRE_fec!G$8)</f>
        <v>0.64206197164765988</v>
      </c>
      <c r="H75" s="337">
        <f>IF(H$8=0,0,H$8/TRE_fec!H$8)</f>
        <v>0.64206197164765988</v>
      </c>
      <c r="I75" s="337">
        <f>IF(I$8=0,0,I$8/TRE_fec!I$8)</f>
        <v>0.64206197164765966</v>
      </c>
      <c r="J75" s="337">
        <f>IF(J$8=0,0,J$8/TRE_fec!J$8)</f>
        <v>0.64206197164765988</v>
      </c>
      <c r="K75" s="337">
        <f>IF(K$8=0,0,K$8/TRE_fec!K$8)</f>
        <v>0.64206197164765988</v>
      </c>
      <c r="L75" s="337">
        <f>IF(L$8=0,0,L$8/TRE_fec!L$8)</f>
        <v>0.64206197164765966</v>
      </c>
      <c r="M75" s="337">
        <f>IF(M$8=0,0,M$8/TRE_fec!M$8)</f>
        <v>0.64206197164765988</v>
      </c>
      <c r="N75" s="337">
        <f>IF(N$8=0,0,N$8/TRE_fec!N$8)</f>
        <v>0.64206197164765977</v>
      </c>
      <c r="O75" s="337">
        <f>IF(O$8=0,0,O$8/TRE_fec!O$8)</f>
        <v>0.64206197164765999</v>
      </c>
      <c r="P75" s="337">
        <f>IF(P$8=0,0,P$8/TRE_fec!P$8)</f>
        <v>0.64206197164765966</v>
      </c>
      <c r="Q75" s="337">
        <f>IF(Q$8=0,0,Q$8/TRE_fec!Q$8)</f>
        <v>0.64206197164765966</v>
      </c>
      <c r="R75" s="337">
        <f>IF(R$8=0,0,R$8/TRE_fec!R$8)</f>
        <v>0.64206197164765977</v>
      </c>
      <c r="S75" s="337">
        <f>IF(S$8=0,0,S$8/TRE_fec!S$8)</f>
        <v>0.64206197164765977</v>
      </c>
      <c r="T75" s="337">
        <f>IF(T$8=0,0,T$8/TRE_fec!T$8)</f>
        <v>0.64206197164765977</v>
      </c>
      <c r="U75" s="337">
        <f>IF(U$8=0,0,U$8/TRE_fec!U$8)</f>
        <v>0.64206197164765999</v>
      </c>
      <c r="V75" s="337">
        <f>IF(V$8=0,0,V$8/TRE_fec!V$8)</f>
        <v>0.64206197164765955</v>
      </c>
      <c r="W75" s="337">
        <f>IF(W$8=0,0,W$8/TRE_fec!W$8)</f>
        <v>0.64206197164765988</v>
      </c>
      <c r="DA75" s="174"/>
    </row>
    <row r="76" spans="1:105" ht="12" customHeight="1" x14ac:dyDescent="0.25">
      <c r="A76" s="202" t="s">
        <v>95</v>
      </c>
      <c r="B76" s="337">
        <f>IF(B$9=0,0,B$9/TRE_fec!B$9)</f>
        <v>0.45394505612860159</v>
      </c>
      <c r="C76" s="337">
        <f>IF(C$9=0,0,C$9/TRE_fec!C$9)</f>
        <v>0.45394505612860148</v>
      </c>
      <c r="D76" s="337">
        <f>IF(D$9=0,0,D$9/TRE_fec!D$9)</f>
        <v>0.45394505612860164</v>
      </c>
      <c r="E76" s="337">
        <f>IF(E$9=0,0,E$9/TRE_fec!E$9)</f>
        <v>0.45394505612860181</v>
      </c>
      <c r="F76" s="337">
        <f>IF(F$9=0,0,F$9/TRE_fec!F$9)</f>
        <v>0.45394505612860181</v>
      </c>
      <c r="G76" s="337">
        <f>IF(G$9=0,0,G$9/TRE_fec!G$9)</f>
        <v>0.45394505612860159</v>
      </c>
      <c r="H76" s="337">
        <f>IF(H$9=0,0,H$9/TRE_fec!H$9)</f>
        <v>0.45394505612860192</v>
      </c>
      <c r="I76" s="337">
        <f>IF(I$9=0,0,I$9/TRE_fec!I$9)</f>
        <v>0.45394505612860164</v>
      </c>
      <c r="J76" s="337">
        <f>IF(J$9=0,0,J$9/TRE_fec!J$9)</f>
        <v>0.45394505612860164</v>
      </c>
      <c r="K76" s="337">
        <f>IF(K$9=0,0,K$9/TRE_fec!K$9)</f>
        <v>0.45394505612860164</v>
      </c>
      <c r="L76" s="337">
        <f>IF(L$9=0,0,L$9/TRE_fec!L$9)</f>
        <v>0.45394505612860142</v>
      </c>
      <c r="M76" s="337">
        <f>IF(M$9=0,0,M$9/TRE_fec!M$9)</f>
        <v>0.45394505612860164</v>
      </c>
      <c r="N76" s="337">
        <f>IF(N$9=0,0,N$9/TRE_fec!N$9)</f>
        <v>0.45394505612860192</v>
      </c>
      <c r="O76" s="337">
        <f>IF(O$9=0,0,O$9/TRE_fec!O$9)</f>
        <v>0.45394505612860142</v>
      </c>
      <c r="P76" s="337">
        <f>IF(P$9=0,0,P$9/TRE_fec!P$9)</f>
        <v>0.45394505612860164</v>
      </c>
      <c r="Q76" s="337">
        <f>IF(Q$9=0,0,Q$9/TRE_fec!Q$9)</f>
        <v>0.4539450561286017</v>
      </c>
      <c r="R76" s="337">
        <f>IF(R$9=0,0,R$9/TRE_fec!R$9)</f>
        <v>0.45394505612860148</v>
      </c>
      <c r="S76" s="337">
        <f>IF(S$9=0,0,S$9/TRE_fec!S$9)</f>
        <v>0.45394505612860164</v>
      </c>
      <c r="T76" s="337">
        <f>IF(T$9=0,0,T$9/TRE_fec!T$9)</f>
        <v>0.45394505612860181</v>
      </c>
      <c r="U76" s="337">
        <f>IF(U$9=0,0,U$9/TRE_fec!U$9)</f>
        <v>0.45394505612860148</v>
      </c>
      <c r="V76" s="337">
        <f>IF(V$9=0,0,V$9/TRE_fec!V$9)</f>
        <v>0.45394505612860175</v>
      </c>
      <c r="W76" s="337">
        <f>IF(W$9=0,0,W$9/TRE_fec!W$9)</f>
        <v>0.45394505612860148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0.72677711383083898</v>
      </c>
      <c r="C77" s="338">
        <f>IF(C$10=0,0,C$10/TRE_fec!C$10)</f>
        <v>0.79227196160699431</v>
      </c>
      <c r="D77" s="338">
        <f>IF(D$10=0,0,D$10/TRE_fec!D$10)</f>
        <v>0.79208235140575567</v>
      </c>
      <c r="E77" s="338">
        <f>IF(E$10=0,0,E$10/TRE_fec!E$10)</f>
        <v>0.69555730506406499</v>
      </c>
      <c r="F77" s="338">
        <f>IF(F$10=0,0,F$10/TRE_fec!F$10)</f>
        <v>0.68813097885825958</v>
      </c>
      <c r="G77" s="338">
        <f>IF(G$10=0,0,G$10/TRE_fec!G$10)</f>
        <v>0.69254435574950068</v>
      </c>
      <c r="H77" s="338">
        <f>IF(H$10=0,0,H$10/TRE_fec!H$10)</f>
        <v>0.70796641840702146</v>
      </c>
      <c r="I77" s="338">
        <f>IF(I$10=0,0,I$10/TRE_fec!I$10)</f>
        <v>0.70759057801697089</v>
      </c>
      <c r="J77" s="338">
        <f>IF(J$10=0,0,J$10/TRE_fec!J$10)</f>
        <v>0.70757186072948297</v>
      </c>
      <c r="K77" s="338">
        <f>IF(K$10=0,0,K$10/TRE_fec!K$10)</f>
        <v>0.69339919552797369</v>
      </c>
      <c r="L77" s="338">
        <f>IF(L$10=0,0,L$10/TRE_fec!L$10)</f>
        <v>0.69302664859313401</v>
      </c>
      <c r="M77" s="338">
        <f>IF(M$10=0,0,M$10/TRE_fec!M$10)</f>
        <v>0.74763996381141373</v>
      </c>
      <c r="N77" s="338">
        <f>IF(N$10=0,0,N$10/TRE_fec!N$10)</f>
        <v>0.71349354345220595</v>
      </c>
      <c r="O77" s="338">
        <f>IF(O$10=0,0,O$10/TRE_fec!O$10)</f>
        <v>0.71510582479162577</v>
      </c>
      <c r="P77" s="338">
        <f>IF(P$10=0,0,P$10/TRE_fec!P$10)</f>
        <v>0.70994054705366083</v>
      </c>
      <c r="Q77" s="338">
        <f>IF(Q$10=0,0,Q$10/TRE_fec!Q$10)</f>
        <v>0.71219071338170703</v>
      </c>
      <c r="R77" s="338">
        <f>IF(R$10=0,0,R$10/TRE_fec!R$10)</f>
        <v>0.71582014954132867</v>
      </c>
      <c r="S77" s="338">
        <f>IF(S$10=0,0,S$10/TRE_fec!S$10)</f>
        <v>0.7236931199345622</v>
      </c>
      <c r="T77" s="338">
        <f>IF(T$10=0,0,T$10/TRE_fec!T$10)</f>
        <v>0.73386587521583524</v>
      </c>
      <c r="U77" s="338">
        <f>IF(U$10=0,0,U$10/TRE_fec!U$10)</f>
        <v>0.76110127843527176</v>
      </c>
      <c r="V77" s="338">
        <f>IF(V$10=0,0,V$10/TRE_fec!V$10)</f>
        <v>0.77287323733656921</v>
      </c>
      <c r="W77" s="338">
        <f>IF(W$10=0,0,W$10/TRE_fec!W$10)</f>
        <v>0.76892170506588964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0.53496794140743542</v>
      </c>
      <c r="C78" s="351">
        <f>IF(C$16=0,0,C$16/TRE_fec!C$16)</f>
        <v>0.50147626568722914</v>
      </c>
      <c r="D78" s="351">
        <f>IF(D$16=0,0,D$16/TRE_fec!D$16)</f>
        <v>0.49785587508879503</v>
      </c>
      <c r="E78" s="351">
        <f>IF(E$16=0,0,E$16/TRE_fec!E$16)</f>
        <v>0.4993373895682881</v>
      </c>
      <c r="F78" s="351">
        <f>IF(F$16=0,0,F$16/TRE_fec!F$16)</f>
        <v>0.47794929132792235</v>
      </c>
      <c r="G78" s="351">
        <f>IF(G$16=0,0,G$16/TRE_fec!G$16)</f>
        <v>0.4850844234626126</v>
      </c>
      <c r="H78" s="351">
        <f>IF(H$16=0,0,H$16/TRE_fec!H$16)</f>
        <v>0.49463010841922428</v>
      </c>
      <c r="I78" s="351">
        <f>IF(I$16=0,0,I$16/TRE_fec!I$16)</f>
        <v>0.50528260131269687</v>
      </c>
      <c r="J78" s="351">
        <f>IF(J$16=0,0,J$16/TRE_fec!J$16)</f>
        <v>0.5473443420218651</v>
      </c>
      <c r="K78" s="351">
        <f>IF(K$16=0,0,K$16/TRE_fec!K$16)</f>
        <v>0.53671794088994806</v>
      </c>
      <c r="L78" s="351">
        <f>IF(L$16=0,0,L$16/TRE_fec!L$16)</f>
        <v>0.5362550746399255</v>
      </c>
      <c r="M78" s="351">
        <f>IF(M$16=0,0,M$16/TRE_fec!M$16)</f>
        <v>0.53747899112851361</v>
      </c>
      <c r="N78" s="351">
        <f>IF(N$16=0,0,N$16/TRE_fec!N$16)</f>
        <v>0.52889672267948717</v>
      </c>
      <c r="O78" s="351">
        <f>IF(O$16=0,0,O$16/TRE_fec!O$16)</f>
        <v>0.5320560835705076</v>
      </c>
      <c r="P78" s="351">
        <f>IF(P$16=0,0,P$16/TRE_fec!P$16)</f>
        <v>0.5481590611863334</v>
      </c>
      <c r="Q78" s="351">
        <f>IF(Q$16=0,0,Q$16/TRE_fec!Q$16)</f>
        <v>0.54967013136103271</v>
      </c>
      <c r="R78" s="351">
        <f>IF(R$16=0,0,R$16/TRE_fec!R$16)</f>
        <v>0.55239959348703283</v>
      </c>
      <c r="S78" s="351">
        <f>IF(S$16=0,0,S$16/TRE_fec!S$16)</f>
        <v>0.55825691147328449</v>
      </c>
      <c r="T78" s="351">
        <f>IF(T$16=0,0,T$16/TRE_fec!T$16)</f>
        <v>0.5658094420204165</v>
      </c>
      <c r="U78" s="351">
        <f>IF(U$16=0,0,U$16/TRE_fec!U$16)</f>
        <v>0.58511988876989129</v>
      </c>
      <c r="V78" s="351">
        <f>IF(V$16=0,0,V$16/TRE_fec!V$16)</f>
        <v>0.59395824352922899</v>
      </c>
      <c r="W78" s="351">
        <f>IF(W$16=0,0,W$16/TRE_fec!W$16)</f>
        <v>0.59095310191876171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0.45405348085367908</v>
      </c>
      <c r="C79" s="351">
        <f>IF(C$24=0,0,C$24/TRE_fec!C$24)</f>
        <v>0.4746026082633838</v>
      </c>
      <c r="D79" s="351">
        <f>IF(D$24=0,0,D$24/TRE_fec!D$24)</f>
        <v>0.47315901487115436</v>
      </c>
      <c r="E79" s="351">
        <f>IF(E$24=0,0,E$24/TRE_fec!E$24)</f>
        <v>0.44818566483295247</v>
      </c>
      <c r="F79" s="351">
        <f>IF(F$24=0,0,F$24/TRE_fec!F$24)</f>
        <v>0.44713357161503159</v>
      </c>
      <c r="G79" s="351">
        <f>IF(G$24=0,0,G$24/TRE_fec!G$24)</f>
        <v>0.44715565724446027</v>
      </c>
      <c r="H79" s="351">
        <f>IF(H$24=0,0,H$24/TRE_fec!H$24)</f>
        <v>0.44911617677100502</v>
      </c>
      <c r="I79" s="351">
        <f>IF(I$24=0,0,I$24/TRE_fec!I$24)</f>
        <v>0.44893830751879199</v>
      </c>
      <c r="J79" s="351">
        <f>IF(J$24=0,0,J$24/TRE_fec!J$24)</f>
        <v>0.45051979514195239</v>
      </c>
      <c r="K79" s="351">
        <f>IF(K$24=0,0,K$24/TRE_fec!K$24)</f>
        <v>0.44816720610203753</v>
      </c>
      <c r="L79" s="351">
        <f>IF(L$24=0,0,L$24/TRE_fec!L$24)</f>
        <v>0.44770134552914659</v>
      </c>
      <c r="M79" s="351">
        <f>IF(M$24=0,0,M$24/TRE_fec!M$24)</f>
        <v>0.44911967433970479</v>
      </c>
      <c r="N79" s="351">
        <f>IF(N$24=0,0,N$24/TRE_fec!N$24)</f>
        <v>0.44900746920869983</v>
      </c>
      <c r="O79" s="351">
        <f>IF(O$24=0,0,O$24/TRE_fec!O$24)</f>
        <v>0.448600353511177</v>
      </c>
      <c r="P79" s="351">
        <f>IF(P$24=0,0,P$24/TRE_fec!P$24)</f>
        <v>0.44829995956145902</v>
      </c>
      <c r="Q79" s="351">
        <f>IF(Q$24=0,0,Q$24/TRE_fec!Q$24)</f>
        <v>0.44850679318137882</v>
      </c>
      <c r="R79" s="351">
        <f>IF(R$24=0,0,R$24/TRE_fec!R$24)</f>
        <v>0.44890548839155686</v>
      </c>
      <c r="S79" s="351">
        <f>IF(S$24=0,0,S$24/TRE_fec!S$24)</f>
        <v>0.44988045420277256</v>
      </c>
      <c r="T79" s="351">
        <f>IF(T$24=0,0,T$24/TRE_fec!T$24)</f>
        <v>0.45110995955458905</v>
      </c>
      <c r="U79" s="351">
        <f>IF(U$24=0,0,U$24/TRE_fec!U$24)</f>
        <v>0.4512811816235392</v>
      </c>
      <c r="V79" s="351">
        <f>IF(V$24=0,0,V$24/TRE_fec!V$24)</f>
        <v>0.45356777376797364</v>
      </c>
      <c r="W79" s="351">
        <f>IF(W$24=0,0,W$24/TRE_fec!W$24)</f>
        <v>0.45221984918011354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0.45854394977780172</v>
      </c>
      <c r="C80" s="351">
        <f>IF(C$27=0,0,C$27/TRE_fec!C$27)</f>
        <v>0.42983679916048217</v>
      </c>
      <c r="D80" s="351">
        <f>IF(D$27=0,0,D$27/TRE_fec!D$27)</f>
        <v>0.42673360721896719</v>
      </c>
      <c r="E80" s="351">
        <f>IF(E$27=0,0,E$27/TRE_fec!E$27)</f>
        <v>0.4280034767728183</v>
      </c>
      <c r="F80" s="351">
        <f>IF(F$27=0,0,F$27/TRE_fec!F$27)</f>
        <v>0.40967082113821923</v>
      </c>
      <c r="G80" s="351">
        <f>IF(G$27=0,0,G$27/TRE_fec!G$27)</f>
        <v>0.41578664868223925</v>
      </c>
      <c r="H80" s="351">
        <f>IF(H$27=0,0,H$27/TRE_fec!H$27)</f>
        <v>0.42396866435933511</v>
      </c>
      <c r="I80" s="351">
        <f>IF(I$27=0,0,I$27/TRE_fec!I$27)</f>
        <v>0.43309937255373998</v>
      </c>
      <c r="J80" s="351">
        <f>IF(J$27=0,0,J$27/TRE_fec!J$27)</f>
        <v>0.46915229316159862</v>
      </c>
      <c r="K80" s="351">
        <f>IF(K$27=0,0,K$27/TRE_fec!K$27)</f>
        <v>0.4600439493342412</v>
      </c>
      <c r="L80" s="351">
        <f>IF(L$27=0,0,L$27/TRE_fec!L$27)</f>
        <v>0.45964720683422178</v>
      </c>
      <c r="M80" s="351">
        <f>IF(M$27=0,0,M$27/TRE_fec!M$27)</f>
        <v>0.46069627811015457</v>
      </c>
      <c r="N80" s="351">
        <f>IF(N$27=0,0,N$27/TRE_fec!N$27)</f>
        <v>0.45334004801098893</v>
      </c>
      <c r="O80" s="351">
        <f>IF(O$27=0,0,O$27/TRE_fec!O$27)</f>
        <v>0.45604807163186351</v>
      </c>
      <c r="P80" s="351">
        <f>IF(P$27=0,0,P$27/TRE_fec!P$27)</f>
        <v>0.46985062387399995</v>
      </c>
      <c r="Q80" s="351">
        <f>IF(Q$27=0,0,Q$27/TRE_fec!Q$27)</f>
        <v>0.47114582688088524</v>
      </c>
      <c r="R80" s="351">
        <f>IF(R$27=0,0,R$27/TRE_fec!R$27)</f>
        <v>0.47348536584602818</v>
      </c>
      <c r="S80" s="351">
        <f>IF(S$27=0,0,S$27/TRE_fec!S$27)</f>
        <v>0.47850592411995818</v>
      </c>
      <c r="T80" s="351">
        <f>IF(T$27=0,0,T$27/TRE_fec!T$27)</f>
        <v>0.48497952173178571</v>
      </c>
      <c r="U80" s="351">
        <f>IF(U$27=0,0,U$27/TRE_fec!U$27)</f>
        <v>0.50153133323133559</v>
      </c>
      <c r="V80" s="351">
        <f>IF(V$27=0,0,V$27/TRE_fec!V$27)</f>
        <v>0.50910706588219623</v>
      </c>
      <c r="W80" s="351">
        <f>IF(W$27=0,0,W$27/TRE_fec!W$27)</f>
        <v>0.5065312302160816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0.61315501232259473</v>
      </c>
      <c r="C81" s="351">
        <f>IF(C$35=0,0,C$35/TRE_fec!C$35)</f>
        <v>0.57744726376906674</v>
      </c>
      <c r="D81" s="351">
        <f>IF(D$35=0,0,D$35/TRE_fec!D$35)</f>
        <v>0.57144200666499589</v>
      </c>
      <c r="E81" s="351">
        <f>IF(E$35=0,0,E$35/TRE_fec!E$35)</f>
        <v>0.60184724731353711</v>
      </c>
      <c r="F81" s="351">
        <f>IF(F$35=0,0,F$35/TRE_fec!F$35)</f>
        <v>0.63179576221354838</v>
      </c>
      <c r="G81" s="351">
        <f>IF(G$35=0,0,G$35/TRE_fec!G$35)</f>
        <v>0.6201173101550338</v>
      </c>
      <c r="H81" s="351">
        <f>IF(H$35=0,0,H$35/TRE_fec!H$35)</f>
        <v>0.62620239956369061</v>
      </c>
      <c r="I81" s="351">
        <f>IF(I$35=0,0,I$35/TRE_fec!I$35)</f>
        <v>0.63091697095192778</v>
      </c>
      <c r="J81" s="351">
        <f>IF(J$35=0,0,J$35/TRE_fec!J$35)</f>
        <v>0.674252457273677</v>
      </c>
      <c r="K81" s="351">
        <f>IF(K$35=0,0,K$35/TRE_fec!K$35)</f>
        <v>0.67198863409910292</v>
      </c>
      <c r="L81" s="351">
        <f>IF(L$35=0,0,L$35/TRE_fec!L$35)</f>
        <v>0.6844244577632187</v>
      </c>
      <c r="M81" s="351">
        <f>IF(M$35=0,0,M$35/TRE_fec!M$35)</f>
        <v>0.66477713429999929</v>
      </c>
      <c r="N81" s="351">
        <f>IF(N$35=0,0,N$35/TRE_fec!N$35)</f>
        <v>0.67337374210344969</v>
      </c>
      <c r="O81" s="351">
        <f>IF(O$35=0,0,O$35/TRE_fec!O$35)</f>
        <v>0.6711814356305259</v>
      </c>
      <c r="P81" s="351">
        <f>IF(P$35=0,0,P$35/TRE_fec!P$35)</f>
        <v>0.68221166759319918</v>
      </c>
      <c r="Q81" s="351">
        <f>IF(Q$35=0,0,Q$35/TRE_fec!Q$35)</f>
        <v>0.67221650353072271</v>
      </c>
      <c r="R81" s="351">
        <f>IF(R$35=0,0,R$35/TRE_fec!R$35)</f>
        <v>0.67188780119792912</v>
      </c>
      <c r="S81" s="351">
        <f>IF(S$35=0,0,S$35/TRE_fec!S$35)</f>
        <v>0.67335570910426379</v>
      </c>
      <c r="T81" s="351">
        <f>IF(T$35=0,0,T$35/TRE_fec!T$35)</f>
        <v>0.68637405832257714</v>
      </c>
      <c r="U81" s="351">
        <f>IF(U$35=0,0,U$35/TRE_fec!U$35)</f>
        <v>0.67758689470590949</v>
      </c>
      <c r="V81" s="351">
        <f>IF(V$35=0,0,V$35/TRE_fec!V$35)</f>
        <v>0.68101616170683643</v>
      </c>
      <c r="W81" s="351">
        <f>IF(W$35=0,0,W$35/TRE_fec!W$35)</f>
        <v>0.6795024469412374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0.59298860047892854</v>
      </c>
      <c r="C82" s="351">
        <f>IF(C$46=0,0,C$46/TRE_fec!C$46)</f>
        <v>0.59298860047892865</v>
      </c>
      <c r="D82" s="351">
        <f>IF(D$46=0,0,D$46/TRE_fec!D$46)</f>
        <v>0.59298860047892854</v>
      </c>
      <c r="E82" s="351">
        <f>IF(E$46=0,0,E$46/TRE_fec!E$46)</f>
        <v>0.59298860047892854</v>
      </c>
      <c r="F82" s="351">
        <f>IF(F$46=0,0,F$46/TRE_fec!F$46)</f>
        <v>0.59298860047892854</v>
      </c>
      <c r="G82" s="351">
        <f>IF(G$46=0,0,G$46/TRE_fec!G$46)</f>
        <v>0.59298860047892854</v>
      </c>
      <c r="H82" s="351">
        <f>IF(H$46=0,0,H$46/TRE_fec!H$46)</f>
        <v>0.59298860047892854</v>
      </c>
      <c r="I82" s="351">
        <f>IF(I$46=0,0,I$46/TRE_fec!I$46)</f>
        <v>0.59298860047892865</v>
      </c>
      <c r="J82" s="351">
        <f>IF(J$46=0,0,J$46/TRE_fec!J$46)</f>
        <v>0.59298860047892865</v>
      </c>
      <c r="K82" s="351">
        <f>IF(K$46=0,0,K$46/TRE_fec!K$46)</f>
        <v>0.59298860047892854</v>
      </c>
      <c r="L82" s="351">
        <f>IF(L$46=0,0,L$46/TRE_fec!L$46)</f>
        <v>0.59298860047892865</v>
      </c>
      <c r="M82" s="351">
        <f>IF(M$46=0,0,M$46/TRE_fec!M$46)</f>
        <v>0.59298860047892854</v>
      </c>
      <c r="N82" s="351">
        <f>IF(N$46=0,0,N$46/TRE_fec!N$46)</f>
        <v>0.59298860047892854</v>
      </c>
      <c r="O82" s="351">
        <f>IF(O$46=0,0,O$46/TRE_fec!O$46)</f>
        <v>0.59298860047892832</v>
      </c>
      <c r="P82" s="351">
        <f>IF(P$46=0,0,P$46/TRE_fec!P$46)</f>
        <v>0.59298860047892865</v>
      </c>
      <c r="Q82" s="351">
        <f>IF(Q$46=0,0,Q$46/TRE_fec!Q$46)</f>
        <v>0.59298860047892843</v>
      </c>
      <c r="R82" s="351">
        <f>IF(R$46=0,0,R$46/TRE_fec!R$46)</f>
        <v>0.59298860047892887</v>
      </c>
      <c r="S82" s="351">
        <f>IF(S$46=0,0,S$46/TRE_fec!S$46)</f>
        <v>0.59298860047892865</v>
      </c>
      <c r="T82" s="351">
        <f>IF(T$46=0,0,T$46/TRE_fec!T$46)</f>
        <v>0.59298860047892843</v>
      </c>
      <c r="U82" s="351">
        <f>IF(U$46=0,0,U$46/TRE_fec!U$46)</f>
        <v>0.59298860047892854</v>
      </c>
      <c r="V82" s="351">
        <f>IF(V$46=0,0,V$46/TRE_fec!V$46)</f>
        <v>0.59298860047892865</v>
      </c>
      <c r="W82" s="351">
        <f>IF(W$46=0,0,W$46/TRE_fec!W$46)</f>
        <v>0.59298860047892865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0.54586232347809349</v>
      </c>
      <c r="C83" s="339">
        <f>IF(C$47=0,0,C$47/TRE_fec!C$47)</f>
        <v>0.5458623234780936</v>
      </c>
      <c r="D83" s="339">
        <f>IF(D$47=0,0,D$47/TRE_fec!D$47)</f>
        <v>0.54586232347809349</v>
      </c>
      <c r="E83" s="339">
        <f>IF(E$47=0,0,E$47/TRE_fec!E$47)</f>
        <v>0.54586232347809349</v>
      </c>
      <c r="F83" s="339">
        <f>IF(F$47=0,0,F$47/TRE_fec!F$47)</f>
        <v>0.54586232347809371</v>
      </c>
      <c r="G83" s="339">
        <f>IF(G$47=0,0,G$47/TRE_fec!G$47)</f>
        <v>0.54586232347809338</v>
      </c>
      <c r="H83" s="339">
        <f>IF(H$47=0,0,H$47/TRE_fec!H$47)</f>
        <v>0.54586232347809349</v>
      </c>
      <c r="I83" s="339">
        <f>IF(I$47=0,0,I$47/TRE_fec!I$47)</f>
        <v>0.5458623234780936</v>
      </c>
      <c r="J83" s="339">
        <f>IF(J$47=0,0,J$47/TRE_fec!J$47)</f>
        <v>0.54586232347809349</v>
      </c>
      <c r="K83" s="339">
        <f>IF(K$47=0,0,K$47/TRE_fec!K$47)</f>
        <v>0.5458623234780936</v>
      </c>
      <c r="L83" s="339">
        <f>IF(L$47=0,0,L$47/TRE_fec!L$47)</f>
        <v>0.5458623234780936</v>
      </c>
      <c r="M83" s="339">
        <f>IF(M$47=0,0,M$47/TRE_fec!M$47)</f>
        <v>0.5458623234780936</v>
      </c>
      <c r="N83" s="339">
        <f>IF(N$47=0,0,N$47/TRE_fec!N$47)</f>
        <v>0.54586232347809349</v>
      </c>
      <c r="O83" s="339">
        <f>IF(O$47=0,0,O$47/TRE_fec!O$47)</f>
        <v>0.5458623234780936</v>
      </c>
      <c r="P83" s="339">
        <f>IF(P$47=0,0,P$47/TRE_fec!P$47)</f>
        <v>0.54586232347809371</v>
      </c>
      <c r="Q83" s="339">
        <f>IF(Q$47=0,0,Q$47/TRE_fec!Q$47)</f>
        <v>0.54586232347809349</v>
      </c>
      <c r="R83" s="339">
        <f>IF(R$47=0,0,R$47/TRE_fec!R$47)</f>
        <v>0.5458623234780936</v>
      </c>
      <c r="S83" s="339">
        <f>IF(S$47=0,0,S$47/TRE_fec!S$47)</f>
        <v>0.5458623234780936</v>
      </c>
      <c r="T83" s="339">
        <f>IF(T$47=0,0,T$47/TRE_fec!T$47)</f>
        <v>0.5458623234780936</v>
      </c>
      <c r="U83" s="339">
        <f>IF(U$47=0,0,U$47/TRE_fec!U$47)</f>
        <v>0.54586232347809349</v>
      </c>
      <c r="V83" s="339">
        <f>IF(V$47=0,0,V$47/TRE_fec!V$47)</f>
        <v>0.54586232347809349</v>
      </c>
      <c r="W83" s="339">
        <f>IF(W$47=0,0,W$47/TRE_fec!W$47)</f>
        <v>0.54586232347809371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EE: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7.9239319184267236</v>
      </c>
      <c r="C5" s="225">
        <v>6.3981338407929442</v>
      </c>
      <c r="D5" s="225">
        <v>9.0960677619001231</v>
      </c>
      <c r="E5" s="225">
        <v>11.72761141872145</v>
      </c>
      <c r="F5" s="225">
        <v>17.627962219926811</v>
      </c>
      <c r="G5" s="225">
        <v>15.261791240274921</v>
      </c>
      <c r="H5" s="225">
        <v>14.90833489634559</v>
      </c>
      <c r="I5" s="225">
        <v>12.41049383910538</v>
      </c>
      <c r="J5" s="225">
        <v>5.0025600003565289</v>
      </c>
      <c r="K5" s="225">
        <v>5.6084400002834096</v>
      </c>
      <c r="L5" s="225">
        <v>6.0123600002838016</v>
      </c>
      <c r="M5" s="225">
        <v>6.0649041594441844</v>
      </c>
      <c r="N5" s="225">
        <v>9.9061941596481731</v>
      </c>
      <c r="O5" s="225">
        <v>10.815014159829561</v>
      </c>
      <c r="P5" s="225">
        <v>7.476570000140109</v>
      </c>
      <c r="Q5" s="225">
        <v>8.0319599998092706</v>
      </c>
      <c r="R5" s="225">
        <v>7.7795099999160824</v>
      </c>
      <c r="S5" s="225">
        <v>7.4507191198721507</v>
      </c>
      <c r="T5" s="225">
        <v>7.0813342799000889</v>
      </c>
      <c r="U5" s="225">
        <v>2.892068280114354</v>
      </c>
      <c r="V5" s="225">
        <v>1.9854817200966011</v>
      </c>
      <c r="W5" s="225">
        <v>2.1688894801358631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0.17606446385837951</v>
      </c>
      <c r="C10" s="262">
        <v>1.612122656912879E-3</v>
      </c>
      <c r="D10" s="262">
        <v>2.5400373400009022E-3</v>
      </c>
      <c r="E10" s="262">
        <v>0.28548344895910349</v>
      </c>
      <c r="F10" s="262">
        <v>0.38882705291631359</v>
      </c>
      <c r="G10" s="262">
        <v>0.35464583430839391</v>
      </c>
      <c r="H10" s="262">
        <v>0.31791722557602031</v>
      </c>
      <c r="I10" s="262">
        <v>0.30497716910148631</v>
      </c>
      <c r="J10" s="262">
        <v>0.20942866360259779</v>
      </c>
      <c r="K10" s="262">
        <v>0.23746386051975529</v>
      </c>
      <c r="L10" s="262">
        <v>0.25427496594687321</v>
      </c>
      <c r="M10" s="262">
        <v>0.11539527026283861</v>
      </c>
      <c r="N10" s="262">
        <v>0.29515275040916578</v>
      </c>
      <c r="O10" s="262">
        <v>0.33093044530628518</v>
      </c>
      <c r="P10" s="262">
        <v>0.29906916996079708</v>
      </c>
      <c r="Q10" s="262">
        <v>0.30757463625201242</v>
      </c>
      <c r="R10" s="262">
        <v>0.29587482275499888</v>
      </c>
      <c r="S10" s="262">
        <v>0.2726029777765695</v>
      </c>
      <c r="T10" s="262">
        <v>0.2511076838209364</v>
      </c>
      <c r="U10" s="262">
        <v>9.1609399448238121E-2</v>
      </c>
      <c r="V10" s="262">
        <v>5.4563971350505121E-2</v>
      </c>
      <c r="W10" s="262">
        <v>6.4695467583529745E-2</v>
      </c>
      <c r="DA10" s="68" t="s">
        <v>2491</v>
      </c>
    </row>
    <row r="11" spans="1:105" ht="12" customHeight="1" x14ac:dyDescent="0.25">
      <c r="A11" s="37" t="s">
        <v>160</v>
      </c>
      <c r="B11" s="228">
        <v>0.13676969565126409</v>
      </c>
      <c r="C11" s="228">
        <v>0</v>
      </c>
      <c r="D11" s="228">
        <v>0</v>
      </c>
      <c r="E11" s="228">
        <v>0.1776104060233103</v>
      </c>
      <c r="F11" s="228">
        <v>0.26241301158995589</v>
      </c>
      <c r="G11" s="228">
        <v>0.21414602811032851</v>
      </c>
      <c r="H11" s="228">
        <v>0.20649554500731099</v>
      </c>
      <c r="I11" s="228">
        <v>0.19214825208215189</v>
      </c>
      <c r="J11" s="228">
        <v>0.1575368502733355</v>
      </c>
      <c r="K11" s="228">
        <v>0.15722332154368929</v>
      </c>
      <c r="L11" s="228">
        <v>0.15737921361730661</v>
      </c>
      <c r="M11" s="228">
        <v>0</v>
      </c>
      <c r="N11" s="228">
        <v>0.16768068528126381</v>
      </c>
      <c r="O11" s="228">
        <v>0.16715572965513439</v>
      </c>
      <c r="P11" s="228">
        <v>0.15284952061077681</v>
      </c>
      <c r="Q11" s="228">
        <v>0.14570161308537269</v>
      </c>
      <c r="R11" s="228">
        <v>0.14562154867757329</v>
      </c>
      <c r="S11" s="228">
        <v>0.1414253362648267</v>
      </c>
      <c r="T11" s="228">
        <v>0.1401009197661314</v>
      </c>
      <c r="U11" s="228">
        <v>1.503056810590917E-2</v>
      </c>
      <c r="V11" s="228">
        <v>1.049349553115228E-2</v>
      </c>
      <c r="W11" s="228">
        <v>9.4611451407271997E-3</v>
      </c>
      <c r="DA11" s="69" t="s">
        <v>2492</v>
      </c>
    </row>
    <row r="12" spans="1:105" ht="12" customHeight="1" x14ac:dyDescent="0.25">
      <c r="A12" s="37" t="s">
        <v>162</v>
      </c>
      <c r="B12" s="228">
        <v>3.9294768207115367E-2</v>
      </c>
      <c r="C12" s="228">
        <v>1.612122656912879E-3</v>
      </c>
      <c r="D12" s="228">
        <v>2.5400373400009022E-3</v>
      </c>
      <c r="E12" s="228">
        <v>0.10787304293579331</v>
      </c>
      <c r="F12" s="228">
        <v>0.12641404132635761</v>
      </c>
      <c r="G12" s="228">
        <v>0.1404998061980654</v>
      </c>
      <c r="H12" s="228">
        <v>0.1114216805687093</v>
      </c>
      <c r="I12" s="228">
        <v>0.1128289170193344</v>
      </c>
      <c r="J12" s="228">
        <v>5.1891813329262369E-2</v>
      </c>
      <c r="K12" s="228">
        <v>8.0240538976065992E-2</v>
      </c>
      <c r="L12" s="228">
        <v>9.6895752329566487E-2</v>
      </c>
      <c r="M12" s="228">
        <v>0.11539527026283861</v>
      </c>
      <c r="N12" s="228">
        <v>0.12747206512790191</v>
      </c>
      <c r="O12" s="228">
        <v>0.16377471565115079</v>
      </c>
      <c r="P12" s="228">
        <v>0.1462196493500203</v>
      </c>
      <c r="Q12" s="228">
        <v>0.16187302316663979</v>
      </c>
      <c r="R12" s="228">
        <v>0.15025327407742561</v>
      </c>
      <c r="S12" s="228">
        <v>0.1311776415117428</v>
      </c>
      <c r="T12" s="228">
        <v>0.111006764054805</v>
      </c>
      <c r="U12" s="228">
        <v>7.6578831342328957E-2</v>
      </c>
      <c r="V12" s="228">
        <v>4.407047581935284E-2</v>
      </c>
      <c r="W12" s="228">
        <v>5.5234322442802547E-2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1.7123106329468309</v>
      </c>
      <c r="C16" s="263">
        <f t="shared" si="0"/>
        <v>1.658183593904633</v>
      </c>
      <c r="D16" s="263">
        <f t="shared" si="0"/>
        <v>2.338661610730703</v>
      </c>
      <c r="E16" s="263">
        <f t="shared" si="0"/>
        <v>2.9556686714656069</v>
      </c>
      <c r="F16" s="263">
        <f t="shared" si="0"/>
        <v>4.9288059413992649</v>
      </c>
      <c r="G16" s="263">
        <f t="shared" si="0"/>
        <v>4.1164300732406289</v>
      </c>
      <c r="H16" s="263">
        <f t="shared" si="0"/>
        <v>3.9876222598967019</v>
      </c>
      <c r="I16" s="263">
        <f t="shared" si="0"/>
        <v>3.3125589556415349</v>
      </c>
      <c r="J16" s="263">
        <f t="shared" si="0"/>
        <v>1.3574080048316519</v>
      </c>
      <c r="K16" s="263">
        <f t="shared" si="0"/>
        <v>1.5391176144798939</v>
      </c>
      <c r="L16" s="263">
        <f t="shared" si="0"/>
        <v>1.648078482988993</v>
      </c>
      <c r="M16" s="263">
        <f t="shared" si="0"/>
        <v>1.5136245362927809</v>
      </c>
      <c r="N16" s="263">
        <f t="shared" si="0"/>
        <v>2.6021733449303861</v>
      </c>
      <c r="O16" s="263">
        <f t="shared" si="0"/>
        <v>2.8488587542726549</v>
      </c>
      <c r="P16" s="263">
        <f t="shared" si="0"/>
        <v>1.9384112867829439</v>
      </c>
      <c r="Q16" s="263">
        <f t="shared" si="0"/>
        <v>1.9935393090408211</v>
      </c>
      <c r="R16" s="263">
        <f t="shared" si="0"/>
        <v>1.917707184523141</v>
      </c>
      <c r="S16" s="263">
        <f t="shared" si="0"/>
        <v>1.766871152255542</v>
      </c>
      <c r="T16" s="263">
        <f t="shared" si="0"/>
        <v>1.6275498025431061</v>
      </c>
      <c r="U16" s="263">
        <f t="shared" si="0"/>
        <v>0.59376462605339553</v>
      </c>
      <c r="V16" s="263">
        <f t="shared" si="0"/>
        <v>0.35365536986438512</v>
      </c>
      <c r="W16" s="263">
        <f t="shared" si="0"/>
        <v>0.41932247507843351</v>
      </c>
      <c r="DA16" s="70"/>
    </row>
    <row r="17" spans="1:105" ht="12" customHeight="1" x14ac:dyDescent="0.25">
      <c r="A17" s="60" t="s">
        <v>2406</v>
      </c>
      <c r="B17" s="331">
        <v>1.7123106329468309</v>
      </c>
      <c r="C17" s="331">
        <v>1.658183593904633</v>
      </c>
      <c r="D17" s="331">
        <v>2.338661610730703</v>
      </c>
      <c r="E17" s="331">
        <v>2.9556686714656069</v>
      </c>
      <c r="F17" s="331">
        <v>4.9288059413992649</v>
      </c>
      <c r="G17" s="331">
        <v>4.1164300732406289</v>
      </c>
      <c r="H17" s="331">
        <v>3.9876222598967019</v>
      </c>
      <c r="I17" s="331">
        <v>3.3125589556415349</v>
      </c>
      <c r="J17" s="331">
        <v>1.3574080048316519</v>
      </c>
      <c r="K17" s="331">
        <v>1.5391176144798939</v>
      </c>
      <c r="L17" s="331">
        <v>1.648078482988993</v>
      </c>
      <c r="M17" s="331">
        <v>1.5136245362927809</v>
      </c>
      <c r="N17" s="331">
        <v>2.6021733449303861</v>
      </c>
      <c r="O17" s="331">
        <v>2.8488587542726549</v>
      </c>
      <c r="P17" s="331">
        <v>1.9384112867829439</v>
      </c>
      <c r="Q17" s="331">
        <v>1.9935393090408211</v>
      </c>
      <c r="R17" s="331">
        <v>1.917707184523141</v>
      </c>
      <c r="S17" s="331">
        <v>1.766871152255542</v>
      </c>
      <c r="T17" s="331">
        <v>1.6275498025431061</v>
      </c>
      <c r="U17" s="331">
        <v>0.59376462605339553</v>
      </c>
      <c r="V17" s="331">
        <v>0.35365536986438512</v>
      </c>
      <c r="W17" s="331">
        <v>0.41932247507843351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0.69228339149078078</v>
      </c>
      <c r="E18" s="232">
        <v>0.72457494158895397</v>
      </c>
      <c r="F18" s="232">
        <v>0.80707274660469319</v>
      </c>
      <c r="G18" s="232">
        <v>0.78772811706501544</v>
      </c>
      <c r="H18" s="232">
        <v>0.78198593318164167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0.89161463539447683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2499</v>
      </c>
    </row>
    <row r="20" spans="1:105" ht="12" customHeight="1" x14ac:dyDescent="0.25">
      <c r="A20" s="59" t="s">
        <v>160</v>
      </c>
      <c r="B20" s="232">
        <v>0.74049509211304809</v>
      </c>
      <c r="C20" s="232">
        <v>0</v>
      </c>
      <c r="D20" s="232">
        <v>0</v>
      </c>
      <c r="E20" s="232">
        <v>0.84300484586629931</v>
      </c>
      <c r="F20" s="232">
        <v>0.8919070960940122</v>
      </c>
      <c r="G20" s="232">
        <v>0.88515770235340008</v>
      </c>
      <c r="H20" s="232">
        <v>0.88101624038544557</v>
      </c>
      <c r="I20" s="232">
        <v>0.90114491912360495</v>
      </c>
      <c r="J20" s="232">
        <v>1.021072177697544</v>
      </c>
      <c r="K20" s="232">
        <v>1.0190400470424299</v>
      </c>
      <c r="L20" s="232">
        <v>1.0200504586306911</v>
      </c>
      <c r="M20" s="232">
        <v>0</v>
      </c>
      <c r="N20" s="232">
        <v>0.93489611472486045</v>
      </c>
      <c r="O20" s="232">
        <v>0.94874440010902383</v>
      </c>
      <c r="P20" s="232">
        <v>0.99069133729207159</v>
      </c>
      <c r="Q20" s="232">
        <v>0.94436230703482293</v>
      </c>
      <c r="R20" s="232">
        <v>0.94384337105834581</v>
      </c>
      <c r="S20" s="232">
        <v>0.91664569801276563</v>
      </c>
      <c r="T20" s="232">
        <v>0.90806151700270288</v>
      </c>
      <c r="U20" s="232">
        <v>9.7420348834596535E-2</v>
      </c>
      <c r="V20" s="232">
        <v>6.8013396961172187E-2</v>
      </c>
      <c r="W20" s="232">
        <v>6.1322237023231821E-2</v>
      </c>
      <c r="DA20" s="71" t="s">
        <v>2500</v>
      </c>
    </row>
    <row r="21" spans="1:105" ht="12" customHeight="1" x14ac:dyDescent="0.25">
      <c r="A21" s="59" t="s">
        <v>70</v>
      </c>
      <c r="B21" s="232">
        <v>0.75906678194729726</v>
      </c>
      <c r="C21" s="232">
        <v>1.6529682047141889</v>
      </c>
      <c r="D21" s="232">
        <v>1.6382866161517351</v>
      </c>
      <c r="E21" s="232">
        <v>0.87608342234116465</v>
      </c>
      <c r="F21" s="232">
        <v>1.9085468677063739</v>
      </c>
      <c r="G21" s="232">
        <v>1.862798083870816</v>
      </c>
      <c r="H21" s="232">
        <v>1.849237868720045</v>
      </c>
      <c r="I21" s="232">
        <v>1.8822642565932011</v>
      </c>
      <c r="J21" s="232">
        <v>0</v>
      </c>
      <c r="K21" s="232">
        <v>0</v>
      </c>
      <c r="L21" s="232">
        <v>0</v>
      </c>
      <c r="M21" s="232">
        <v>0.91628413645732543</v>
      </c>
      <c r="N21" s="232">
        <v>0.95656246765471975</v>
      </c>
      <c r="O21" s="232">
        <v>0.9705599519660616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0.21274875888648531</v>
      </c>
      <c r="C22" s="232">
        <v>5.2153891904433902E-3</v>
      </c>
      <c r="D22" s="232">
        <v>8.0916030881866535E-3</v>
      </c>
      <c r="E22" s="232">
        <v>0.51200546166918881</v>
      </c>
      <c r="F22" s="232">
        <v>0.42966459559970871</v>
      </c>
      <c r="G22" s="232">
        <v>0.58074616995139738</v>
      </c>
      <c r="H22" s="232">
        <v>0.47538221760956972</v>
      </c>
      <c r="I22" s="232">
        <v>0.52914977992472845</v>
      </c>
      <c r="J22" s="232">
        <v>0.33633582713410798</v>
      </c>
      <c r="K22" s="232">
        <v>0.52007756743746436</v>
      </c>
      <c r="L22" s="232">
        <v>0.6280280243583013</v>
      </c>
      <c r="M22" s="232">
        <v>0.59734039983545595</v>
      </c>
      <c r="N22" s="232">
        <v>0.71071476255080579</v>
      </c>
      <c r="O22" s="232">
        <v>0.92955440219756968</v>
      </c>
      <c r="P22" s="232">
        <v>0.94771994949087246</v>
      </c>
      <c r="Q22" s="232">
        <v>1.0491770020059981</v>
      </c>
      <c r="R22" s="232">
        <v>0.97386381346479556</v>
      </c>
      <c r="S22" s="232">
        <v>0.85022545424277685</v>
      </c>
      <c r="T22" s="232">
        <v>0.71948828554040278</v>
      </c>
      <c r="U22" s="232">
        <v>0.49634427721879898</v>
      </c>
      <c r="V22" s="232">
        <v>0.28564197290321292</v>
      </c>
      <c r="W22" s="232">
        <v>0.35800023805520159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0.81611913236638245</v>
      </c>
      <c r="C24" s="263">
        <f t="shared" si="1"/>
        <v>0.23144722581434499</v>
      </c>
      <c r="D24" s="263">
        <f t="shared" si="1"/>
        <v>0.32053603604985292</v>
      </c>
      <c r="E24" s="263">
        <f t="shared" si="1"/>
        <v>1.0751898880172199</v>
      </c>
      <c r="F24" s="263">
        <f t="shared" si="1"/>
        <v>1.367959281698121</v>
      </c>
      <c r="G24" s="263">
        <f t="shared" si="1"/>
        <v>1.326351010102935</v>
      </c>
      <c r="H24" s="263">
        <f t="shared" si="1"/>
        <v>1.338111898646426</v>
      </c>
      <c r="I24" s="263">
        <f t="shared" si="1"/>
        <v>1.2898514571915729</v>
      </c>
      <c r="J24" s="263">
        <f t="shared" si="1"/>
        <v>0.83566517567598053</v>
      </c>
      <c r="K24" s="263">
        <f t="shared" si="1"/>
        <v>0.87432141624187276</v>
      </c>
      <c r="L24" s="263">
        <f t="shared" si="1"/>
        <v>0.94811381916656068</v>
      </c>
      <c r="M24" s="263">
        <f t="shared" si="1"/>
        <v>0.93511063282677875</v>
      </c>
      <c r="N24" s="263">
        <f t="shared" si="1"/>
        <v>1.353443729656203</v>
      </c>
      <c r="O24" s="263">
        <f t="shared" si="1"/>
        <v>1.574049272886868</v>
      </c>
      <c r="P24" s="263">
        <f t="shared" si="1"/>
        <v>1.343666379173635</v>
      </c>
      <c r="Q24" s="263">
        <f t="shared" si="1"/>
        <v>1.4152098714405219</v>
      </c>
      <c r="R24" s="263">
        <f t="shared" si="1"/>
        <v>1.4109544591969121</v>
      </c>
      <c r="S24" s="263">
        <f t="shared" si="1"/>
        <v>1.4089802477176721</v>
      </c>
      <c r="T24" s="263">
        <f t="shared" si="1"/>
        <v>1.4633878830992191</v>
      </c>
      <c r="U24" s="263">
        <f t="shared" si="1"/>
        <v>0.98167309145546888</v>
      </c>
      <c r="V24" s="263">
        <f t="shared" si="1"/>
        <v>0.84390176536114692</v>
      </c>
      <c r="W24" s="263">
        <f t="shared" si="1"/>
        <v>0.8828924166478519</v>
      </c>
      <c r="DA24" s="70"/>
    </row>
    <row r="25" spans="1:105" ht="12" customHeight="1" x14ac:dyDescent="0.25">
      <c r="A25" s="60" t="s">
        <v>2416</v>
      </c>
      <c r="B25" s="264">
        <v>0.81611913236638245</v>
      </c>
      <c r="C25" s="264">
        <v>0.23144722581434499</v>
      </c>
      <c r="D25" s="264">
        <v>0.32053603604985292</v>
      </c>
      <c r="E25" s="264">
        <v>1.0751898880172199</v>
      </c>
      <c r="F25" s="264">
        <v>1.367959281698121</v>
      </c>
      <c r="G25" s="264">
        <v>1.326351010102935</v>
      </c>
      <c r="H25" s="264">
        <v>1.338111898646426</v>
      </c>
      <c r="I25" s="264">
        <v>1.2898514571915729</v>
      </c>
      <c r="J25" s="264">
        <v>0.83566517567598053</v>
      </c>
      <c r="K25" s="264">
        <v>0.87432141624187276</v>
      </c>
      <c r="L25" s="264">
        <v>0.94811381916656068</v>
      </c>
      <c r="M25" s="264">
        <v>0.93511063282677875</v>
      </c>
      <c r="N25" s="264">
        <v>1.353443729656203</v>
      </c>
      <c r="O25" s="264">
        <v>1.574049272886868</v>
      </c>
      <c r="P25" s="264">
        <v>1.343666379173635</v>
      </c>
      <c r="Q25" s="264">
        <v>1.4152098714405219</v>
      </c>
      <c r="R25" s="264">
        <v>1.4109544591969121</v>
      </c>
      <c r="S25" s="264">
        <v>1.4089802477176721</v>
      </c>
      <c r="T25" s="264">
        <v>1.4633878830992191</v>
      </c>
      <c r="U25" s="264">
        <v>0.98167309145546888</v>
      </c>
      <c r="V25" s="264">
        <v>0.84390176536114692</v>
      </c>
      <c r="W25" s="264">
        <v>0.8828924166478519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2.4461580470669011</v>
      </c>
      <c r="C27" s="263">
        <f t="shared" si="2"/>
        <v>2.3688337055780462</v>
      </c>
      <c r="D27" s="263">
        <f t="shared" si="2"/>
        <v>3.340945158186718</v>
      </c>
      <c r="E27" s="263">
        <f t="shared" si="2"/>
        <v>4.2223838163794376</v>
      </c>
      <c r="F27" s="263">
        <f t="shared" si="2"/>
        <v>7.0411513448560932</v>
      </c>
      <c r="G27" s="263">
        <f t="shared" si="2"/>
        <v>5.8806143903437533</v>
      </c>
      <c r="H27" s="263">
        <f t="shared" si="2"/>
        <v>5.6966032284238608</v>
      </c>
      <c r="I27" s="263">
        <f t="shared" si="2"/>
        <v>4.7322270794879069</v>
      </c>
      <c r="J27" s="263">
        <f t="shared" si="2"/>
        <v>1.9391542926166461</v>
      </c>
      <c r="K27" s="263">
        <f t="shared" si="2"/>
        <v>2.1987394492569932</v>
      </c>
      <c r="L27" s="263">
        <f t="shared" si="2"/>
        <v>2.354397832841419</v>
      </c>
      <c r="M27" s="263">
        <f t="shared" si="2"/>
        <v>2.1623207661325452</v>
      </c>
      <c r="N27" s="263">
        <f t="shared" si="2"/>
        <v>3.7173904927576951</v>
      </c>
      <c r="O27" s="263">
        <f t="shared" si="2"/>
        <v>4.069798220389508</v>
      </c>
      <c r="P27" s="263">
        <f t="shared" si="2"/>
        <v>2.7691589811184918</v>
      </c>
      <c r="Q27" s="263">
        <f t="shared" si="2"/>
        <v>2.8479132986297451</v>
      </c>
      <c r="R27" s="263">
        <f t="shared" si="2"/>
        <v>2.7395816921759168</v>
      </c>
      <c r="S27" s="263">
        <f t="shared" si="2"/>
        <v>2.524101646079346</v>
      </c>
      <c r="T27" s="263">
        <f t="shared" si="2"/>
        <v>2.3250711464901519</v>
      </c>
      <c r="U27" s="263">
        <f t="shared" si="2"/>
        <v>0.84823518007627896</v>
      </c>
      <c r="V27" s="263">
        <f t="shared" si="2"/>
        <v>0.50522195694912164</v>
      </c>
      <c r="W27" s="263">
        <f t="shared" si="2"/>
        <v>0.59903210725490497</v>
      </c>
      <c r="DA27" s="70"/>
    </row>
    <row r="28" spans="1:105" ht="12" customHeight="1" x14ac:dyDescent="0.25">
      <c r="A28" s="60" t="s">
        <v>2421</v>
      </c>
      <c r="B28" s="331">
        <v>2.4461580470669011</v>
      </c>
      <c r="C28" s="331">
        <v>2.3688337055780462</v>
      </c>
      <c r="D28" s="331">
        <v>3.340945158186718</v>
      </c>
      <c r="E28" s="331">
        <v>4.2223838163794376</v>
      </c>
      <c r="F28" s="331">
        <v>7.0411513448560932</v>
      </c>
      <c r="G28" s="331">
        <v>5.8806143903437533</v>
      </c>
      <c r="H28" s="331">
        <v>5.6966032284238608</v>
      </c>
      <c r="I28" s="331">
        <v>4.7322270794879069</v>
      </c>
      <c r="J28" s="331">
        <v>1.9391542926166461</v>
      </c>
      <c r="K28" s="331">
        <v>2.1987394492569932</v>
      </c>
      <c r="L28" s="331">
        <v>2.354397832841419</v>
      </c>
      <c r="M28" s="331">
        <v>2.1623207661325452</v>
      </c>
      <c r="N28" s="331">
        <v>3.7173904927576951</v>
      </c>
      <c r="O28" s="331">
        <v>4.069798220389508</v>
      </c>
      <c r="P28" s="331">
        <v>2.7691589811184918</v>
      </c>
      <c r="Q28" s="331">
        <v>2.8479132986297451</v>
      </c>
      <c r="R28" s="331">
        <v>2.7395816921759168</v>
      </c>
      <c r="S28" s="331">
        <v>2.524101646079346</v>
      </c>
      <c r="T28" s="331">
        <v>2.3250711464901519</v>
      </c>
      <c r="U28" s="331">
        <v>0.84823518007627896</v>
      </c>
      <c r="V28" s="331">
        <v>0.50522195694912164</v>
      </c>
      <c r="W28" s="331">
        <v>0.59903210725490497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0.98897627355825835</v>
      </c>
      <c r="E29" s="232">
        <v>1.035107059412792</v>
      </c>
      <c r="F29" s="232">
        <v>1.152961066578134</v>
      </c>
      <c r="G29" s="232">
        <v>1.12532588152145</v>
      </c>
      <c r="H29" s="232">
        <v>1.1171227616880599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1.2737351934206811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2508</v>
      </c>
    </row>
    <row r="31" spans="1:105" ht="12" customHeight="1" x14ac:dyDescent="0.25">
      <c r="A31" s="59" t="s">
        <v>160</v>
      </c>
      <c r="B31" s="232">
        <v>1.057850131590069</v>
      </c>
      <c r="C31" s="232">
        <v>0</v>
      </c>
      <c r="D31" s="232">
        <v>0</v>
      </c>
      <c r="E31" s="232">
        <v>1.2042926369518561</v>
      </c>
      <c r="F31" s="232">
        <v>1.2741529944200181</v>
      </c>
      <c r="G31" s="232">
        <v>1.264511003362</v>
      </c>
      <c r="H31" s="232">
        <v>1.2585946291220651</v>
      </c>
      <c r="I31" s="232">
        <v>1.287349884462293</v>
      </c>
      <c r="J31" s="232">
        <v>1.458674539567921</v>
      </c>
      <c r="K31" s="232">
        <v>1.4557714957749011</v>
      </c>
      <c r="L31" s="232">
        <v>1.457214940900988</v>
      </c>
      <c r="M31" s="232">
        <v>0</v>
      </c>
      <c r="N31" s="232">
        <v>1.3355658781783719</v>
      </c>
      <c r="O31" s="232">
        <v>1.355349143012891</v>
      </c>
      <c r="P31" s="232">
        <v>1.415273338988674</v>
      </c>
      <c r="Q31" s="232">
        <v>1.349089010049747</v>
      </c>
      <c r="R31" s="232">
        <v>1.348347672940494</v>
      </c>
      <c r="S31" s="232">
        <v>1.3094938543039509</v>
      </c>
      <c r="T31" s="232">
        <v>1.297230738575291</v>
      </c>
      <c r="U31" s="232">
        <v>0.13917192690656641</v>
      </c>
      <c r="V31" s="232">
        <v>9.7161995658817404E-2</v>
      </c>
      <c r="W31" s="232">
        <v>8.7603195747474022E-2</v>
      </c>
      <c r="DA31" s="71" t="s">
        <v>2509</v>
      </c>
    </row>
    <row r="32" spans="1:105" ht="12" customHeight="1" x14ac:dyDescent="0.25">
      <c r="A32" s="59" t="s">
        <v>70</v>
      </c>
      <c r="B32" s="232">
        <v>1.0843811170675679</v>
      </c>
      <c r="C32" s="232">
        <v>2.361383149591699</v>
      </c>
      <c r="D32" s="232">
        <v>2.340409451645336</v>
      </c>
      <c r="E32" s="232">
        <v>1.251547746201664</v>
      </c>
      <c r="F32" s="232">
        <v>2.72649552529482</v>
      </c>
      <c r="G32" s="232">
        <v>2.6611401198154501</v>
      </c>
      <c r="H32" s="232">
        <v>2.6417683838857791</v>
      </c>
      <c r="I32" s="232">
        <v>2.688948937990288</v>
      </c>
      <c r="J32" s="232">
        <v>0</v>
      </c>
      <c r="K32" s="232">
        <v>0</v>
      </c>
      <c r="L32" s="232">
        <v>0</v>
      </c>
      <c r="M32" s="232">
        <v>1.3089773377961791</v>
      </c>
      <c r="N32" s="232">
        <v>1.366517810935314</v>
      </c>
      <c r="O32" s="232">
        <v>1.3865142170943741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0.30392679840926479</v>
      </c>
      <c r="C33" s="232">
        <v>7.450555986347699E-3</v>
      </c>
      <c r="D33" s="232">
        <v>1.155943298312379E-2</v>
      </c>
      <c r="E33" s="232">
        <v>0.73143637381312687</v>
      </c>
      <c r="F33" s="232">
        <v>0.61380656514244114</v>
      </c>
      <c r="G33" s="232">
        <v>0.82963738564485334</v>
      </c>
      <c r="H33" s="232">
        <v>0.67911745372795673</v>
      </c>
      <c r="I33" s="232">
        <v>0.75592825703532651</v>
      </c>
      <c r="J33" s="232">
        <v>0.48047975304872548</v>
      </c>
      <c r="K33" s="232">
        <v>0.74296795348209232</v>
      </c>
      <c r="L33" s="232">
        <v>0.89718289194043066</v>
      </c>
      <c r="M33" s="232">
        <v>0.85334342833636567</v>
      </c>
      <c r="N33" s="232">
        <v>1.015306803644008</v>
      </c>
      <c r="O33" s="232">
        <v>1.3279348602822421</v>
      </c>
      <c r="P33" s="232">
        <v>1.353885642129818</v>
      </c>
      <c r="Q33" s="232">
        <v>1.4988242885799981</v>
      </c>
      <c r="R33" s="232">
        <v>1.391234019235422</v>
      </c>
      <c r="S33" s="232">
        <v>1.2146077917753959</v>
      </c>
      <c r="T33" s="232">
        <v>1.027840407914862</v>
      </c>
      <c r="U33" s="232">
        <v>0.70906325316971253</v>
      </c>
      <c r="V33" s="232">
        <v>0.4080599612903042</v>
      </c>
      <c r="W33" s="232">
        <v>0.51142891150743097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2.7732796421882311</v>
      </c>
      <c r="C35" s="263">
        <v>2.1380571928390082</v>
      </c>
      <c r="D35" s="263">
        <v>3.093384919592848</v>
      </c>
      <c r="E35" s="263">
        <v>3.1888855939000789</v>
      </c>
      <c r="F35" s="263">
        <v>3.9012185990570232</v>
      </c>
      <c r="G35" s="263">
        <v>3.5837499322792121</v>
      </c>
      <c r="H35" s="263">
        <v>3.5680802838025771</v>
      </c>
      <c r="I35" s="263">
        <v>2.7708791776828838</v>
      </c>
      <c r="J35" s="263">
        <v>0.66090386362965159</v>
      </c>
      <c r="K35" s="263">
        <v>0.75879765978489422</v>
      </c>
      <c r="L35" s="263">
        <v>0.807494899339957</v>
      </c>
      <c r="M35" s="263">
        <v>1.3384529539292409</v>
      </c>
      <c r="N35" s="263">
        <v>1.9380338418947249</v>
      </c>
      <c r="O35" s="263">
        <v>1.991377466974241</v>
      </c>
      <c r="P35" s="263">
        <v>1.1262641831042399</v>
      </c>
      <c r="Q35" s="263">
        <v>1.4677228844461689</v>
      </c>
      <c r="R35" s="263">
        <v>1.4153918412651141</v>
      </c>
      <c r="S35" s="263">
        <v>1.4781630960430201</v>
      </c>
      <c r="T35" s="263">
        <v>1.414217763946676</v>
      </c>
      <c r="U35" s="263">
        <v>0.37678598308097189</v>
      </c>
      <c r="V35" s="263">
        <v>0.22813865657144219</v>
      </c>
      <c r="W35" s="263">
        <v>0.20294701357114259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0.91569425584964093</v>
      </c>
      <c r="E36" s="231">
        <v>0.78174749938675392</v>
      </c>
      <c r="F36" s="231">
        <v>0.63880932771161258</v>
      </c>
      <c r="G36" s="231">
        <v>0.68579340252554755</v>
      </c>
      <c r="H36" s="231">
        <v>0.69971236204019338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0.70572541101199882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2516</v>
      </c>
    </row>
    <row r="39" spans="1:105" ht="12" customHeight="1" x14ac:dyDescent="0.25">
      <c r="A39" s="46" t="s">
        <v>160</v>
      </c>
      <c r="B39" s="231">
        <v>1.1993150802102051</v>
      </c>
      <c r="C39" s="231">
        <v>0</v>
      </c>
      <c r="D39" s="231">
        <v>0</v>
      </c>
      <c r="E39" s="231">
        <v>0.90952211068976019</v>
      </c>
      <c r="F39" s="231">
        <v>0.70595689773192405</v>
      </c>
      <c r="G39" s="231">
        <v>0.77061526600114061</v>
      </c>
      <c r="H39" s="231">
        <v>0.78832358537155223</v>
      </c>
      <c r="I39" s="231">
        <v>0.75378694414534375</v>
      </c>
      <c r="J39" s="231">
        <v>0.49714643267389808</v>
      </c>
      <c r="K39" s="231">
        <v>0.50239513578966022</v>
      </c>
      <c r="L39" s="231">
        <v>0.49978538699189379</v>
      </c>
      <c r="M39" s="231">
        <v>0</v>
      </c>
      <c r="N39" s="231">
        <v>0.69628732171996954</v>
      </c>
      <c r="O39" s="231">
        <v>0.66318072718121268</v>
      </c>
      <c r="P39" s="231">
        <v>0.57561580316398686</v>
      </c>
      <c r="Q39" s="231">
        <v>0.69527706976105919</v>
      </c>
      <c r="R39" s="231">
        <v>0.69661740729220467</v>
      </c>
      <c r="S39" s="231">
        <v>0.76686511136896873</v>
      </c>
      <c r="T39" s="231">
        <v>0.78903682461512703</v>
      </c>
      <c r="U39" s="231">
        <v>6.1820156164765841E-2</v>
      </c>
      <c r="V39" s="231">
        <v>4.3874591859108733E-2</v>
      </c>
      <c r="W39" s="231">
        <v>2.9679222099981181E-2</v>
      </c>
      <c r="DA39" s="73" t="s">
        <v>2517</v>
      </c>
    </row>
    <row r="40" spans="1:105" ht="12" customHeight="1" x14ac:dyDescent="0.25">
      <c r="A40" s="46" t="s">
        <v>70</v>
      </c>
      <c r="B40" s="231">
        <v>1.2293940205305831</v>
      </c>
      <c r="C40" s="231">
        <v>2.131332484903727</v>
      </c>
      <c r="D40" s="231">
        <v>2.1669877716046111</v>
      </c>
      <c r="E40" s="231">
        <v>0.94521075096455653</v>
      </c>
      <c r="F40" s="231">
        <v>1.510641446628824</v>
      </c>
      <c r="G40" s="231">
        <v>1.621745635937988</v>
      </c>
      <c r="H40" s="231">
        <v>1.6546775871423729</v>
      </c>
      <c r="I40" s="231">
        <v>1.5744706450004231</v>
      </c>
      <c r="J40" s="231">
        <v>0</v>
      </c>
      <c r="K40" s="231">
        <v>0</v>
      </c>
      <c r="L40" s="231">
        <v>0</v>
      </c>
      <c r="M40" s="231">
        <v>0.81024268547043876</v>
      </c>
      <c r="N40" s="231">
        <v>0.71242388129633616</v>
      </c>
      <c r="O40" s="231">
        <v>0.67842999088463729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2519</v>
      </c>
    </row>
    <row r="42" spans="1:105" ht="12" customHeight="1" x14ac:dyDescent="0.25">
      <c r="A42" s="46" t="s">
        <v>162</v>
      </c>
      <c r="B42" s="231">
        <v>0.34457054144744242</v>
      </c>
      <c r="C42" s="231">
        <v>6.7247079352804294E-3</v>
      </c>
      <c r="D42" s="231">
        <v>1.070289213859669E-2</v>
      </c>
      <c r="E42" s="231">
        <v>0.552405232859009</v>
      </c>
      <c r="F42" s="231">
        <v>0.34008551597266318</v>
      </c>
      <c r="G42" s="231">
        <v>0.50559562781453626</v>
      </c>
      <c r="H42" s="231">
        <v>0.42536674924845869</v>
      </c>
      <c r="I42" s="231">
        <v>0.44262158853711758</v>
      </c>
      <c r="J42" s="231">
        <v>0.1637574309557536</v>
      </c>
      <c r="K42" s="231">
        <v>0.256402523995234</v>
      </c>
      <c r="L42" s="231">
        <v>0.30770951234806321</v>
      </c>
      <c r="M42" s="231">
        <v>0.52821026845880237</v>
      </c>
      <c r="N42" s="231">
        <v>0.52932263887841935</v>
      </c>
      <c r="O42" s="231">
        <v>0.64976674890839048</v>
      </c>
      <c r="P42" s="231">
        <v>0.55064837994025273</v>
      </c>
      <c r="Q42" s="231">
        <v>0.77244581468510976</v>
      </c>
      <c r="R42" s="231">
        <v>0.7187744339729093</v>
      </c>
      <c r="S42" s="231">
        <v>0.71129798467405125</v>
      </c>
      <c r="T42" s="231">
        <v>0.62518093933154906</v>
      </c>
      <c r="U42" s="231">
        <v>0.31496582691620612</v>
      </c>
      <c r="V42" s="231">
        <v>0.18426406471233339</v>
      </c>
      <c r="W42" s="231">
        <v>0.17326779147116139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1.0000000000000002</v>
      </c>
      <c r="D51" s="234">
        <f t="shared" si="3"/>
        <v>1</v>
      </c>
      <c r="E51" s="234">
        <f t="shared" si="3"/>
        <v>0.99999999999999978</v>
      </c>
      <c r="F51" s="234">
        <f t="shared" si="3"/>
        <v>1.0000000000000002</v>
      </c>
      <c r="G51" s="234">
        <f t="shared" si="3"/>
        <v>1.0000000000000002</v>
      </c>
      <c r="H51" s="234">
        <f t="shared" si="3"/>
        <v>0.99999999999999978</v>
      </c>
      <c r="I51" s="234">
        <f t="shared" si="3"/>
        <v>1.0000000000000004</v>
      </c>
      <c r="J51" s="234">
        <f t="shared" si="3"/>
        <v>0.99999999999999989</v>
      </c>
      <c r="K51" s="234">
        <f t="shared" si="3"/>
        <v>1</v>
      </c>
      <c r="L51" s="234">
        <f t="shared" si="3"/>
        <v>1.0000000000000002</v>
      </c>
      <c r="M51" s="234">
        <f t="shared" si="3"/>
        <v>1</v>
      </c>
      <c r="N51" s="234">
        <f t="shared" si="3"/>
        <v>1.0000000000000002</v>
      </c>
      <c r="O51" s="234">
        <f t="shared" si="3"/>
        <v>0.99999999999999956</v>
      </c>
      <c r="P51" s="234">
        <f t="shared" si="3"/>
        <v>0.99999999999999978</v>
      </c>
      <c r="Q51" s="234">
        <f t="shared" si="3"/>
        <v>0.99999999999999978</v>
      </c>
      <c r="R51" s="234">
        <f t="shared" si="3"/>
        <v>1</v>
      </c>
      <c r="S51" s="234">
        <f t="shared" si="3"/>
        <v>0.99999999999999989</v>
      </c>
      <c r="T51" s="234">
        <f t="shared" si="3"/>
        <v>1.0000000000000002</v>
      </c>
      <c r="U51" s="234">
        <f t="shared" si="3"/>
        <v>0.99999999999999978</v>
      </c>
      <c r="V51" s="234">
        <f t="shared" si="3"/>
        <v>1</v>
      </c>
      <c r="W51" s="234">
        <f t="shared" si="3"/>
        <v>0.99999999999999989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2.2219330714963622E-2</v>
      </c>
      <c r="C56" s="302">
        <f t="shared" si="8"/>
        <v>2.5196763572440099E-4</v>
      </c>
      <c r="D56" s="302">
        <f t="shared" si="8"/>
        <v>2.7924564839326802E-4</v>
      </c>
      <c r="E56" s="302">
        <f t="shared" si="8"/>
        <v>2.4342846873607195E-2</v>
      </c>
      <c r="F56" s="302">
        <f t="shared" si="8"/>
        <v>2.2057402215031975E-2</v>
      </c>
      <c r="G56" s="302">
        <f t="shared" si="8"/>
        <v>2.3237497402828152E-2</v>
      </c>
      <c r="H56" s="302">
        <f t="shared" si="8"/>
        <v>2.1324797691119071E-2</v>
      </c>
      <c r="I56" s="302">
        <f t="shared" si="8"/>
        <v>2.4574136457044551E-2</v>
      </c>
      <c r="J56" s="302">
        <f t="shared" si="8"/>
        <v>4.1864298196857601E-2</v>
      </c>
      <c r="K56" s="302">
        <f t="shared" si="8"/>
        <v>4.2340447701634608E-2</v>
      </c>
      <c r="L56" s="302">
        <f t="shared" si="8"/>
        <v>4.2292039388005818E-2</v>
      </c>
      <c r="M56" s="302">
        <f t="shared" si="8"/>
        <v>1.9026726099726853E-2</v>
      </c>
      <c r="N56" s="302">
        <f t="shared" si="8"/>
        <v>2.9794767359945261E-2</v>
      </c>
      <c r="O56" s="302">
        <f t="shared" si="8"/>
        <v>3.0599168934560182E-2</v>
      </c>
      <c r="P56" s="302">
        <f t="shared" si="8"/>
        <v>4.0000851988972561E-2</v>
      </c>
      <c r="Q56" s="302">
        <f t="shared" si="8"/>
        <v>3.8293845619165955E-2</v>
      </c>
      <c r="R56" s="302">
        <f t="shared" si="8"/>
        <v>3.8032578241841773E-2</v>
      </c>
      <c r="S56" s="302">
        <f t="shared" si="8"/>
        <v>3.6587472080312052E-2</v>
      </c>
      <c r="T56" s="302">
        <f t="shared" si="8"/>
        <v>3.5460504178384769E-2</v>
      </c>
      <c r="U56" s="302">
        <f t="shared" si="8"/>
        <v>3.1676084578686307E-2</v>
      </c>
      <c r="V56" s="302">
        <f t="shared" si="8"/>
        <v>2.7481477566990837E-2</v>
      </c>
      <c r="W56" s="302">
        <f t="shared" si="8"/>
        <v>2.9828844750299174E-2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0.21609355690764262</v>
      </c>
      <c r="C57" s="303">
        <f t="shared" si="9"/>
        <v>0.259166756302042</v>
      </c>
      <c r="D57" s="303">
        <f t="shared" si="9"/>
        <v>0.2571068809014862</v>
      </c>
      <c r="E57" s="303">
        <f t="shared" si="9"/>
        <v>0.25202648399036359</v>
      </c>
      <c r="F57" s="303">
        <f t="shared" si="9"/>
        <v>0.27960157163416749</v>
      </c>
      <c r="G57" s="303">
        <f t="shared" si="9"/>
        <v>0.26972129342050133</v>
      </c>
      <c r="H57" s="303">
        <f t="shared" si="9"/>
        <v>0.26747603187222263</v>
      </c>
      <c r="I57" s="303">
        <f t="shared" si="9"/>
        <v>0.26691596632550468</v>
      </c>
      <c r="J57" s="303">
        <f t="shared" si="9"/>
        <v>0.27134267349815105</v>
      </c>
      <c r="K57" s="303">
        <f t="shared" si="9"/>
        <v>0.27442882769577959</v>
      </c>
      <c r="L57" s="303">
        <f t="shared" si="9"/>
        <v>0.27411507010744512</v>
      </c>
      <c r="M57" s="303">
        <f t="shared" si="9"/>
        <v>0.24957105611236838</v>
      </c>
      <c r="N57" s="303">
        <f t="shared" si="9"/>
        <v>0.26268143981369374</v>
      </c>
      <c r="O57" s="303">
        <f t="shared" si="9"/>
        <v>0.26341701565719922</v>
      </c>
      <c r="P57" s="303">
        <f t="shared" si="9"/>
        <v>0.25926478141000736</v>
      </c>
      <c r="Q57" s="303">
        <f t="shared" si="9"/>
        <v>0.24820085123533486</v>
      </c>
      <c r="R57" s="303">
        <f t="shared" si="9"/>
        <v>0.24650745156749299</v>
      </c>
      <c r="S57" s="303">
        <f t="shared" si="9"/>
        <v>0.23714102274276316</v>
      </c>
      <c r="T57" s="303">
        <f t="shared" si="9"/>
        <v>0.22983660115619756</v>
      </c>
      <c r="U57" s="303">
        <f t="shared" si="9"/>
        <v>0.20530795560259654</v>
      </c>
      <c r="V57" s="303">
        <f t="shared" si="9"/>
        <v>0.17812068793419991</v>
      </c>
      <c r="W57" s="303">
        <f t="shared" si="9"/>
        <v>0.19333510486305019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0.21609355690764262</v>
      </c>
      <c r="C58" s="304">
        <f t="shared" si="10"/>
        <v>0.259166756302042</v>
      </c>
      <c r="D58" s="304">
        <f t="shared" si="10"/>
        <v>0.2571068809014862</v>
      </c>
      <c r="E58" s="304">
        <f t="shared" si="10"/>
        <v>0.25202648399036359</v>
      </c>
      <c r="F58" s="304">
        <f t="shared" si="10"/>
        <v>0.27960157163416749</v>
      </c>
      <c r="G58" s="304">
        <f t="shared" si="10"/>
        <v>0.26972129342050133</v>
      </c>
      <c r="H58" s="304">
        <f t="shared" si="10"/>
        <v>0.26747603187222263</v>
      </c>
      <c r="I58" s="304">
        <f t="shared" si="10"/>
        <v>0.26691596632550468</v>
      </c>
      <c r="J58" s="304">
        <f t="shared" si="10"/>
        <v>0.27134267349815105</v>
      </c>
      <c r="K58" s="304">
        <f t="shared" si="10"/>
        <v>0.27442882769577959</v>
      </c>
      <c r="L58" s="304">
        <f t="shared" si="10"/>
        <v>0.27411507010744512</v>
      </c>
      <c r="M58" s="304">
        <f t="shared" si="10"/>
        <v>0.24957105611236838</v>
      </c>
      <c r="N58" s="304">
        <f t="shared" si="10"/>
        <v>0.26268143981369374</v>
      </c>
      <c r="O58" s="304">
        <f t="shared" si="10"/>
        <v>0.26341701565719922</v>
      </c>
      <c r="P58" s="304">
        <f t="shared" si="10"/>
        <v>0.25926478141000736</v>
      </c>
      <c r="Q58" s="304">
        <f t="shared" si="10"/>
        <v>0.24820085123533486</v>
      </c>
      <c r="R58" s="304">
        <f t="shared" si="10"/>
        <v>0.24650745156749299</v>
      </c>
      <c r="S58" s="304">
        <f t="shared" si="10"/>
        <v>0.23714102274276316</v>
      </c>
      <c r="T58" s="304">
        <f t="shared" si="10"/>
        <v>0.22983660115619756</v>
      </c>
      <c r="U58" s="304">
        <f t="shared" si="10"/>
        <v>0.20530795560259654</v>
      </c>
      <c r="V58" s="304">
        <f t="shared" si="10"/>
        <v>0.17812068793419991</v>
      </c>
      <c r="W58" s="304">
        <f t="shared" si="10"/>
        <v>0.19333510486305019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0.10299421307098015</v>
      </c>
      <c r="C60" s="303">
        <f t="shared" si="12"/>
        <v>3.6174176966835829E-2</v>
      </c>
      <c r="D60" s="303">
        <f t="shared" si="12"/>
        <v>3.5238967479162067E-2</v>
      </c>
      <c r="E60" s="303">
        <f t="shared" si="12"/>
        <v>9.1680210882570126E-2</v>
      </c>
      <c r="F60" s="303">
        <f t="shared" si="12"/>
        <v>7.7601668566759638E-2</v>
      </c>
      <c r="G60" s="303">
        <f t="shared" si="12"/>
        <v>8.6906640853714273E-2</v>
      </c>
      <c r="H60" s="303">
        <f t="shared" si="12"/>
        <v>8.9755959196652538E-2</v>
      </c>
      <c r="I60" s="303">
        <f t="shared" si="12"/>
        <v>0.10393232323497555</v>
      </c>
      <c r="J60" s="303">
        <f t="shared" si="12"/>
        <v>0.16704750679980315</v>
      </c>
      <c r="K60" s="303">
        <f t="shared" si="12"/>
        <v>0.15589386998839089</v>
      </c>
      <c r="L60" s="303">
        <f t="shared" si="12"/>
        <v>0.15769411996650348</v>
      </c>
      <c r="M60" s="303">
        <f t="shared" si="12"/>
        <v>0.15418390929898496</v>
      </c>
      <c r="N60" s="303">
        <f t="shared" si="12"/>
        <v>0.13662600468394934</v>
      </c>
      <c r="O60" s="303">
        <f t="shared" si="12"/>
        <v>0.1455429692115793</v>
      </c>
      <c r="P60" s="303">
        <f t="shared" si="12"/>
        <v>0.17971695298090634</v>
      </c>
      <c r="Q60" s="303">
        <f t="shared" si="12"/>
        <v>0.17619732561842041</v>
      </c>
      <c r="R60" s="303">
        <f t="shared" si="12"/>
        <v>0.18136803721727102</v>
      </c>
      <c r="S60" s="303">
        <f t="shared" si="12"/>
        <v>0.18910661173090218</v>
      </c>
      <c r="T60" s="303">
        <f t="shared" si="12"/>
        <v>0.20665425825934405</v>
      </c>
      <c r="U60" s="303">
        <f t="shared" si="12"/>
        <v>0.33943634671607859</v>
      </c>
      <c r="V60" s="303">
        <f t="shared" si="12"/>
        <v>0.42503628052545755</v>
      </c>
      <c r="W60" s="303">
        <f t="shared" si="12"/>
        <v>0.40707118769027639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0.10299421307098015</v>
      </c>
      <c r="C61" s="304">
        <f t="shared" si="13"/>
        <v>3.6174176966835829E-2</v>
      </c>
      <c r="D61" s="304">
        <f t="shared" si="13"/>
        <v>3.5238967479162067E-2</v>
      </c>
      <c r="E61" s="304">
        <f t="shared" si="13"/>
        <v>9.1680210882570126E-2</v>
      </c>
      <c r="F61" s="304">
        <f t="shared" si="13"/>
        <v>7.7601668566759638E-2</v>
      </c>
      <c r="G61" s="304">
        <f t="shared" si="13"/>
        <v>8.6906640853714273E-2</v>
      </c>
      <c r="H61" s="304">
        <f t="shared" si="13"/>
        <v>8.9755959196652538E-2</v>
      </c>
      <c r="I61" s="304">
        <f t="shared" si="13"/>
        <v>0.10393232323497555</v>
      </c>
      <c r="J61" s="304">
        <f t="shared" si="13"/>
        <v>0.16704750679980315</v>
      </c>
      <c r="K61" s="304">
        <f t="shared" si="13"/>
        <v>0.15589386998839089</v>
      </c>
      <c r="L61" s="304">
        <f t="shared" si="13"/>
        <v>0.15769411996650348</v>
      </c>
      <c r="M61" s="304">
        <f t="shared" si="13"/>
        <v>0.15418390929898496</v>
      </c>
      <c r="N61" s="304">
        <f t="shared" si="13"/>
        <v>0.13662600468394934</v>
      </c>
      <c r="O61" s="304">
        <f t="shared" si="13"/>
        <v>0.1455429692115793</v>
      </c>
      <c r="P61" s="304">
        <f t="shared" si="13"/>
        <v>0.17971695298090634</v>
      </c>
      <c r="Q61" s="304">
        <f t="shared" si="13"/>
        <v>0.17619732561842041</v>
      </c>
      <c r="R61" s="304">
        <f t="shared" si="13"/>
        <v>0.18136803721727102</v>
      </c>
      <c r="S61" s="304">
        <f t="shared" si="13"/>
        <v>0.18910661173090218</v>
      </c>
      <c r="T61" s="304">
        <f t="shared" si="13"/>
        <v>0.20665425825934405</v>
      </c>
      <c r="U61" s="304">
        <f t="shared" si="13"/>
        <v>0.33943634671607859</v>
      </c>
      <c r="V61" s="304">
        <f t="shared" si="13"/>
        <v>0.42503628052545755</v>
      </c>
      <c r="W61" s="304">
        <f t="shared" si="13"/>
        <v>0.40707118769027639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0.30870508129663227</v>
      </c>
      <c r="C63" s="303">
        <f t="shared" si="15"/>
        <v>0.37023822328863126</v>
      </c>
      <c r="D63" s="303">
        <f t="shared" si="15"/>
        <v>0.36729554414498022</v>
      </c>
      <c r="E63" s="303">
        <f t="shared" si="15"/>
        <v>0.36003783427194791</v>
      </c>
      <c r="F63" s="303">
        <f t="shared" si="15"/>
        <v>0.39943081662023933</v>
      </c>
      <c r="G63" s="303">
        <f t="shared" si="15"/>
        <v>0.38531613345785892</v>
      </c>
      <c r="H63" s="303">
        <f t="shared" si="15"/>
        <v>0.38210861696031811</v>
      </c>
      <c r="I63" s="303">
        <f t="shared" si="15"/>
        <v>0.38130852332214954</v>
      </c>
      <c r="J63" s="303">
        <f t="shared" si="15"/>
        <v>0.3876323907116444</v>
      </c>
      <c r="K63" s="303">
        <f t="shared" si="15"/>
        <v>0.3920411824225426</v>
      </c>
      <c r="L63" s="303">
        <f t="shared" si="15"/>
        <v>0.39159295729635024</v>
      </c>
      <c r="M63" s="303">
        <f t="shared" si="15"/>
        <v>0.35653008016052645</v>
      </c>
      <c r="N63" s="303">
        <f t="shared" si="15"/>
        <v>0.3752591997338483</v>
      </c>
      <c r="O63" s="303">
        <f t="shared" si="15"/>
        <v>0.37631002236742755</v>
      </c>
      <c r="P63" s="303">
        <f t="shared" si="15"/>
        <v>0.37037825915715339</v>
      </c>
      <c r="Q63" s="303">
        <f t="shared" si="15"/>
        <v>0.35457264462190702</v>
      </c>
      <c r="R63" s="303">
        <f t="shared" si="15"/>
        <v>0.35215350223927583</v>
      </c>
      <c r="S63" s="303">
        <f t="shared" si="15"/>
        <v>0.33877288963251884</v>
      </c>
      <c r="T63" s="303">
        <f t="shared" si="15"/>
        <v>0.32833800165171084</v>
      </c>
      <c r="U63" s="303">
        <f t="shared" si="15"/>
        <v>0.29329707943228067</v>
      </c>
      <c r="V63" s="303">
        <f t="shared" si="15"/>
        <v>0.25445812562028558</v>
      </c>
      <c r="W63" s="303">
        <f t="shared" si="15"/>
        <v>0.27619300694721455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0.30870508129663227</v>
      </c>
      <c r="C64" s="304">
        <f t="shared" si="16"/>
        <v>0.37023822328863126</v>
      </c>
      <c r="D64" s="304">
        <f t="shared" si="16"/>
        <v>0.36729554414498022</v>
      </c>
      <c r="E64" s="304">
        <f t="shared" si="16"/>
        <v>0.36003783427194791</v>
      </c>
      <c r="F64" s="304">
        <f t="shared" si="16"/>
        <v>0.39943081662023933</v>
      </c>
      <c r="G64" s="304">
        <f t="shared" si="16"/>
        <v>0.38531613345785892</v>
      </c>
      <c r="H64" s="304">
        <f t="shared" si="16"/>
        <v>0.38210861696031811</v>
      </c>
      <c r="I64" s="304">
        <f t="shared" si="16"/>
        <v>0.38130852332214954</v>
      </c>
      <c r="J64" s="304">
        <f t="shared" si="16"/>
        <v>0.3876323907116444</v>
      </c>
      <c r="K64" s="304">
        <f t="shared" si="16"/>
        <v>0.3920411824225426</v>
      </c>
      <c r="L64" s="304">
        <f t="shared" si="16"/>
        <v>0.39159295729635024</v>
      </c>
      <c r="M64" s="304">
        <f t="shared" si="16"/>
        <v>0.35653008016052645</v>
      </c>
      <c r="N64" s="304">
        <f t="shared" si="16"/>
        <v>0.3752591997338483</v>
      </c>
      <c r="O64" s="304">
        <f t="shared" si="16"/>
        <v>0.37631002236742755</v>
      </c>
      <c r="P64" s="304">
        <f t="shared" si="16"/>
        <v>0.37037825915715339</v>
      </c>
      <c r="Q64" s="304">
        <f t="shared" si="16"/>
        <v>0.35457264462190702</v>
      </c>
      <c r="R64" s="304">
        <f t="shared" si="16"/>
        <v>0.35215350223927583</v>
      </c>
      <c r="S64" s="304">
        <f t="shared" si="16"/>
        <v>0.33877288963251884</v>
      </c>
      <c r="T64" s="304">
        <f t="shared" si="16"/>
        <v>0.32833800165171084</v>
      </c>
      <c r="U64" s="304">
        <f t="shared" si="16"/>
        <v>0.29329707943228067</v>
      </c>
      <c r="V64" s="304">
        <f t="shared" si="16"/>
        <v>0.25445812562028558</v>
      </c>
      <c r="W64" s="304">
        <f t="shared" si="16"/>
        <v>0.27619300694721455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0.34998781800978152</v>
      </c>
      <c r="C66" s="303">
        <f t="shared" si="18"/>
        <v>0.33416887580676663</v>
      </c>
      <c r="D66" s="303">
        <f t="shared" si="18"/>
        <v>0.34007936182597825</v>
      </c>
      <c r="E66" s="303">
        <f t="shared" si="18"/>
        <v>0.27191262398151089</v>
      </c>
      <c r="F66" s="303">
        <f t="shared" si="18"/>
        <v>0.22130854096380179</v>
      </c>
      <c r="G66" s="303">
        <f t="shared" si="18"/>
        <v>0.23481843486509751</v>
      </c>
      <c r="H66" s="303">
        <f t="shared" si="18"/>
        <v>0.2393345942796874</v>
      </c>
      <c r="I66" s="303">
        <f t="shared" si="18"/>
        <v>0.2232690506603261</v>
      </c>
      <c r="J66" s="303">
        <f t="shared" si="18"/>
        <v>0.13211313079354359</v>
      </c>
      <c r="K66" s="303">
        <f t="shared" si="18"/>
        <v>0.13529567219165226</v>
      </c>
      <c r="L66" s="303">
        <f t="shared" si="18"/>
        <v>0.13430581324169558</v>
      </c>
      <c r="M66" s="303">
        <f t="shared" si="18"/>
        <v>0.22068822832839338</v>
      </c>
      <c r="N66" s="303">
        <f t="shared" si="18"/>
        <v>0.19563858840856355</v>
      </c>
      <c r="O66" s="303">
        <f t="shared" si="18"/>
        <v>0.18413082382923335</v>
      </c>
      <c r="P66" s="303">
        <f t="shared" si="18"/>
        <v>0.15063915446296017</v>
      </c>
      <c r="Q66" s="303">
        <f t="shared" si="18"/>
        <v>0.18273533290517158</v>
      </c>
      <c r="R66" s="303">
        <f t="shared" si="18"/>
        <v>0.18193843073411847</v>
      </c>
      <c r="S66" s="303">
        <f t="shared" si="18"/>
        <v>0.19839200381350364</v>
      </c>
      <c r="T66" s="303">
        <f t="shared" si="18"/>
        <v>0.19971063475436288</v>
      </c>
      <c r="U66" s="303">
        <f t="shared" si="18"/>
        <v>0.13028253367035772</v>
      </c>
      <c r="V66" s="303">
        <f t="shared" si="18"/>
        <v>0.11490342835306608</v>
      </c>
      <c r="W66" s="303">
        <f t="shared" si="18"/>
        <v>9.3571855749159535E-2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1.134610428348265</v>
      </c>
      <c r="C72" s="322">
        <f>IF(C$5=0,0,C$5/TRE_fec!C$5)</f>
        <v>1.3400500030330988</v>
      </c>
      <c r="D72" s="322">
        <f>IF(D$5=0,0,D$5/TRE_fec!D$5)</f>
        <v>1.4578478042954961</v>
      </c>
      <c r="E72" s="322">
        <f>IF(E$5=0,0,E$5/TRE_fec!E$5)</f>
        <v>1.4976460212332188</v>
      </c>
      <c r="F72" s="322">
        <f>IF(F$5=0,0,F$5/TRE_fec!F$5)</f>
        <v>1.6428129607012265</v>
      </c>
      <c r="G72" s="322">
        <f>IF(G$5=0,0,G$5/TRE_fec!G$5)</f>
        <v>1.5571343661121984</v>
      </c>
      <c r="H72" s="322">
        <f>IF(H$5=0,0,H$5/TRE_fec!H$5)</f>
        <v>1.4190512169818978</v>
      </c>
      <c r="I72" s="322">
        <f>IF(I$5=0,0,I$5/TRE_fec!I$5)</f>
        <v>1.2403987878137483</v>
      </c>
      <c r="J72" s="322">
        <f>IF(J$5=0,0,J$5/TRE_fec!J$5)</f>
        <v>0.68357524649159829</v>
      </c>
      <c r="K72" s="322">
        <f>IF(K$5=0,0,K$5/TRE_fec!K$5)</f>
        <v>0.80914710403413981</v>
      </c>
      <c r="L72" s="322">
        <f>IF(L$5=0,0,L$5/TRE_fec!L$5)</f>
        <v>0.81570363271156299</v>
      </c>
      <c r="M72" s="322">
        <f>IF(M$5=0,0,M$5/TRE_fec!M$5)</f>
        <v>0.86776860320529348</v>
      </c>
      <c r="N72" s="322">
        <f>IF(N$5=0,0,N$5/TRE_fec!N$5)</f>
        <v>0.94969984648307426</v>
      </c>
      <c r="O72" s="322">
        <f>IF(O$5=0,0,O$5/TRE_fec!O$5)</f>
        <v>0.90142557444344928</v>
      </c>
      <c r="P72" s="322">
        <f>IF(P$5=0,0,P$5/TRE_fec!P$5)</f>
        <v>0.72578364093008996</v>
      </c>
      <c r="Q72" s="322">
        <f>IF(Q$5=0,0,Q$5/TRE_fec!Q$5)</f>
        <v>0.76323603263186868</v>
      </c>
      <c r="R72" s="322">
        <f>IF(R$5=0,0,R$5/TRE_fec!R$5)</f>
        <v>0.72980754766418277</v>
      </c>
      <c r="S72" s="322">
        <f>IF(S$5=0,0,S$5/TRE_fec!S$5)</f>
        <v>0.68493540770457206</v>
      </c>
      <c r="T72" s="322">
        <f>IF(T$5=0,0,T$5/TRE_fec!T$5)</f>
        <v>0.59792152925675757</v>
      </c>
      <c r="U72" s="322">
        <f>IF(U$5=0,0,U$5/TRE_fec!U$5)</f>
        <v>0.34500014460396683</v>
      </c>
      <c r="V72" s="322">
        <f>IF(V$5=0,0,V$5/TRE_fec!V$5)</f>
        <v>0.24916269117586695</v>
      </c>
      <c r="W72" s="322">
        <f>IF(W$5=0,0,W$5/TRE_fec!W$5)</f>
        <v>0.26342970616043454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0.95133731421342393</v>
      </c>
      <c r="C77" s="334">
        <f>IF(C$10=0,0,C$10/TRE_fec!C$10)</f>
        <v>1.3835144283624364E-2</v>
      </c>
      <c r="D77" s="334">
        <f>IF(D$10=0,0,D$10/TRE_fec!D$10)</f>
        <v>1.6678904524108824E-2</v>
      </c>
      <c r="E77" s="334">
        <f>IF(E$10=0,0,E$10/TRE_fec!E$10)</f>
        <v>1.4111512120720575</v>
      </c>
      <c r="F77" s="334">
        <f>IF(F$10=0,0,F$10/TRE_fec!F$10)</f>
        <v>1.5138211205967909</v>
      </c>
      <c r="G77" s="334">
        <f>IF(G$10=0,0,G$10/TRE_fec!G$10)</f>
        <v>1.4562544428911928</v>
      </c>
      <c r="H77" s="334">
        <f>IF(H$10=0,0,H$10/TRE_fec!H$10)</f>
        <v>1.2298350934225213</v>
      </c>
      <c r="I77" s="334">
        <f>IF(I$10=0,0,I$10/TRE_fec!I$10)</f>
        <v>1.2366633853109477</v>
      </c>
      <c r="J77" s="334">
        <f>IF(J$10=0,0,J$10/TRE_fec!J$10)</f>
        <v>1.228174513747039</v>
      </c>
      <c r="K77" s="334">
        <f>IF(K$10=0,0,K$10/TRE_fec!K$10)</f>
        <v>1.4389848081989616</v>
      </c>
      <c r="L77" s="334">
        <f>IF(L$10=0,0,L$10/TRE_fec!L$10)</f>
        <v>1.4479979322265775</v>
      </c>
      <c r="M77" s="334">
        <f>IF(M$10=0,0,M$10/TRE_fec!M$10)</f>
        <v>0.68322265589980447</v>
      </c>
      <c r="N77" s="334">
        <f>IF(N$10=0,0,N$10/TRE_fec!N$10)</f>
        <v>1.1555641825117275</v>
      </c>
      <c r="O77" s="334">
        <f>IF(O$10=0,0,O$10/TRE_fec!O$10)</f>
        <v>1.1363826833354362</v>
      </c>
      <c r="P77" s="334">
        <f>IF(P$10=0,0,P$10/TRE_fec!P$10)</f>
        <v>1.2111246998731762</v>
      </c>
      <c r="Q77" s="334">
        <f>IF(Q$10=0,0,Q$10/TRE_fec!Q$10)</f>
        <v>1.1809850748930946</v>
      </c>
      <c r="R77" s="334">
        <f>IF(R$10=0,0,R$10/TRE_fec!R$10)</f>
        <v>1.1268445897882198</v>
      </c>
      <c r="S77" s="334">
        <f>IF(S$10=0,0,S$10/TRE_fec!S$10)</f>
        <v>1.0106028845534722</v>
      </c>
      <c r="T77" s="334">
        <f>IF(T$10=0,0,T$10/TRE_fec!T$10)</f>
        <v>0.86070407756025002</v>
      </c>
      <c r="U77" s="334">
        <f>IF(U$10=0,0,U$10/TRE_fec!U$10)</f>
        <v>0.47659210380007022</v>
      </c>
      <c r="V77" s="334">
        <f>IF(V$10=0,0,V$10/TRE_fec!V$10)</f>
        <v>0.3012647402454261</v>
      </c>
      <c r="W77" s="334">
        <f>IF(W$10=0,0,W$10/TRE_fec!W$10)</f>
        <v>0.36084271079114272</v>
      </c>
      <c r="DA77" s="68"/>
    </row>
    <row r="78" spans="1:105" ht="12" customHeight="1" x14ac:dyDescent="0.25">
      <c r="A78" s="203" t="s">
        <v>2405</v>
      </c>
      <c r="B78" s="350">
        <f>IF(B$16=0,0,B$16/TRE_fec!B$16)</f>
        <v>1.385093658385304</v>
      </c>
      <c r="C78" s="350">
        <f>IF(C$16=0,0,C$16/TRE_fec!C$16)</f>
        <v>1.8693230883790022</v>
      </c>
      <c r="D78" s="350">
        <f>IF(D$16=0,0,D$16/TRE_fec!D$16)</f>
        <v>2.0101469573183044</v>
      </c>
      <c r="E78" s="350">
        <f>IF(E$16=0,0,E$16/TRE_fec!E$16)</f>
        <v>2.0941638410570591</v>
      </c>
      <c r="F78" s="350">
        <f>IF(F$16=0,0,F$16/TRE_fec!F$16)</f>
        <v>2.4633356110779081</v>
      </c>
      <c r="G78" s="350">
        <f>IF(G$16=0,0,G$16/TRE_fec!G$16)</f>
        <v>2.3151377417731571</v>
      </c>
      <c r="H78" s="350">
        <f>IF(H$16=0,0,H$16/TRE_fec!H$16)</f>
        <v>2.1338802888987551</v>
      </c>
      <c r="I78" s="350">
        <f>IF(I$16=0,0,I$16/TRE_fec!I$16)</f>
        <v>1.9066000393958862</v>
      </c>
      <c r="J78" s="350">
        <f>IF(J$16=0,0,J$16/TRE_fec!J$16)</f>
        <v>1.2281745137470386</v>
      </c>
      <c r="K78" s="350">
        <f>IF(K$16=0,0,K$16/TRE_fec!K$16)</f>
        <v>1.4389848081989609</v>
      </c>
      <c r="L78" s="350">
        <f>IF(L$16=0,0,L$16/TRE_fec!L$16)</f>
        <v>1.4479979322265777</v>
      </c>
      <c r="M78" s="350">
        <f>IF(M$16=0,0,M$16/TRE_fec!M$16)</f>
        <v>1.3081742745726581</v>
      </c>
      <c r="N78" s="350">
        <f>IF(N$16=0,0,N$16/TRE_fec!N$16)</f>
        <v>1.5135445026084615</v>
      </c>
      <c r="O78" s="350">
        <f>IF(O$16=0,0,O$16/TRE_fec!O$16)</f>
        <v>1.4591746066174298</v>
      </c>
      <c r="P78" s="350">
        <f>IF(P$16=0,0,P$16/TRE_fec!P$16)</f>
        <v>1.2111246998731764</v>
      </c>
      <c r="Q78" s="350">
        <f>IF(Q$16=0,0,Q$16/TRE_fec!Q$16)</f>
        <v>1.1809850748930946</v>
      </c>
      <c r="R78" s="350">
        <f>IF(R$16=0,0,R$16/TRE_fec!R$16)</f>
        <v>1.1268445897882196</v>
      </c>
      <c r="S78" s="350">
        <f>IF(S$16=0,0,S$16/TRE_fec!S$16)</f>
        <v>1.0106028845534718</v>
      </c>
      <c r="T78" s="350">
        <f>IF(T$16=0,0,T$16/TRE_fec!T$16)</f>
        <v>0.86070407756025025</v>
      </c>
      <c r="U78" s="350">
        <f>IF(U$16=0,0,U$16/TRE_fec!U$16)</f>
        <v>0.47659210380007028</v>
      </c>
      <c r="V78" s="350">
        <f>IF(V$16=0,0,V$16/TRE_fec!V$16)</f>
        <v>0.30126474024542627</v>
      </c>
      <c r="W78" s="350">
        <f>IF(W$16=0,0,W$16/TRE_fec!W$16)</f>
        <v>0.36084271079114261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1.5747843954264902</v>
      </c>
      <c r="C79" s="350">
        <f>IF(C$24=0,0,C$24/TRE_fec!C$24)</f>
        <v>1.0993710804800794</v>
      </c>
      <c r="D79" s="350">
        <f>IF(D$24=0,0,D$24/TRE_fec!D$24)</f>
        <v>1.1327692635927338</v>
      </c>
      <c r="E79" s="350">
        <f>IF(E$24=0,0,E$24/TRE_fec!E$24)</f>
        <v>1.7105389610725146</v>
      </c>
      <c r="F79" s="350">
        <f>IF(F$24=0,0,F$24/TRE_fec!F$24)</f>
        <v>1.7348796113780962</v>
      </c>
      <c r="G79" s="350">
        <f>IF(G$24=0,0,G$24/TRE_fec!G$24)</f>
        <v>1.7343686503971218</v>
      </c>
      <c r="H79" s="350">
        <f>IF(H$24=0,0,H$24/TRE_fec!H$24)</f>
        <v>1.6890111484191257</v>
      </c>
      <c r="I79" s="350">
        <f>IF(I$24=0,0,I$24/TRE_fec!I$24)</f>
        <v>1.6931262336553827</v>
      </c>
      <c r="J79" s="350">
        <f>IF(J$24=0,0,J$24/TRE_fec!J$24)</f>
        <v>1.6565378054227393</v>
      </c>
      <c r="K79" s="350">
        <f>IF(K$24=0,0,K$24/TRE_fec!K$24)</f>
        <v>1.7109660121233445</v>
      </c>
      <c r="L79" s="350">
        <f>IF(L$24=0,0,L$24/TRE_fec!L$24)</f>
        <v>1.7217439062326765</v>
      </c>
      <c r="M79" s="350">
        <f>IF(M$24=0,0,M$24/TRE_fec!M$24)</f>
        <v>1.6889302305924667</v>
      </c>
      <c r="N79" s="350">
        <f>IF(N$24=0,0,N$24/TRE_fec!N$24)</f>
        <v>1.6915261468190506</v>
      </c>
      <c r="O79" s="350">
        <f>IF(O$24=0,0,O$24/TRE_fec!O$24)</f>
        <v>1.7009449517866368</v>
      </c>
      <c r="P79" s="350">
        <f>IF(P$24=0,0,P$24/TRE_fec!P$24)</f>
        <v>1.7078947010668815</v>
      </c>
      <c r="Q79" s="350">
        <f>IF(Q$24=0,0,Q$24/TRE_fec!Q$24)</f>
        <v>1.703109512142412</v>
      </c>
      <c r="R79" s="350">
        <f>IF(R$24=0,0,R$24/TRE_fec!R$24)</f>
        <v>1.6938855189409083</v>
      </c>
      <c r="S79" s="350">
        <f>IF(S$24=0,0,S$24/TRE_fec!S$24)</f>
        <v>1.6713292459163576</v>
      </c>
      <c r="T79" s="350">
        <f>IF(T$24=0,0,T$24/TRE_fec!T$24)</f>
        <v>1.6428840860126193</v>
      </c>
      <c r="U79" s="350">
        <f>IF(U$24=0,0,U$24/TRE_fec!U$24)</f>
        <v>1.6389227863540632</v>
      </c>
      <c r="V79" s="350">
        <f>IF(V$24=0,0,V$24/TRE_fec!V$24)</f>
        <v>1.5860214475457539</v>
      </c>
      <c r="W79" s="350">
        <f>IF(W$24=0,0,W$24/TRE_fec!W$24)</f>
        <v>1.6172062897940771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1.3850936583853035</v>
      </c>
      <c r="C80" s="350">
        <f>IF(C$27=0,0,C$27/TRE_fec!C$27)</f>
        <v>1.8693230883790015</v>
      </c>
      <c r="D80" s="350">
        <f>IF(D$27=0,0,D$27/TRE_fec!D$27)</f>
        <v>2.0101469573183044</v>
      </c>
      <c r="E80" s="350">
        <f>IF(E$27=0,0,E$27/TRE_fec!E$27)</f>
        <v>2.0941638410570587</v>
      </c>
      <c r="F80" s="350">
        <f>IF(F$27=0,0,F$27/TRE_fec!F$27)</f>
        <v>2.4633356110779081</v>
      </c>
      <c r="G80" s="350">
        <f>IF(G$27=0,0,G$27/TRE_fec!G$27)</f>
        <v>2.3151377417731558</v>
      </c>
      <c r="H80" s="350">
        <f>IF(H$27=0,0,H$27/TRE_fec!H$27)</f>
        <v>2.1338802888987556</v>
      </c>
      <c r="I80" s="350">
        <f>IF(I$27=0,0,I$27/TRE_fec!I$27)</f>
        <v>1.9066000393958851</v>
      </c>
      <c r="J80" s="350">
        <f>IF(J$27=0,0,J$27/TRE_fec!J$27)</f>
        <v>1.2281745137470392</v>
      </c>
      <c r="K80" s="350">
        <f>IF(K$27=0,0,K$27/TRE_fec!K$27)</f>
        <v>1.4389848081989618</v>
      </c>
      <c r="L80" s="350">
        <f>IF(L$27=0,0,L$27/TRE_fec!L$27)</f>
        <v>1.4479979322265775</v>
      </c>
      <c r="M80" s="350">
        <f>IF(M$27=0,0,M$27/TRE_fec!M$27)</f>
        <v>1.3081742745726588</v>
      </c>
      <c r="N80" s="350">
        <f>IF(N$27=0,0,N$27/TRE_fec!N$27)</f>
        <v>1.5135445026084611</v>
      </c>
      <c r="O80" s="350">
        <f>IF(O$27=0,0,O$27/TRE_fec!O$27)</f>
        <v>1.4591746066174296</v>
      </c>
      <c r="P80" s="350">
        <f>IF(P$27=0,0,P$27/TRE_fec!P$27)</f>
        <v>1.2111246998731762</v>
      </c>
      <c r="Q80" s="350">
        <f>IF(Q$27=0,0,Q$27/TRE_fec!Q$27)</f>
        <v>1.1809850748930943</v>
      </c>
      <c r="R80" s="350">
        <f>IF(R$27=0,0,R$27/TRE_fec!R$27)</f>
        <v>1.1268445897882198</v>
      </c>
      <c r="S80" s="350">
        <f>IF(S$27=0,0,S$27/TRE_fec!S$27)</f>
        <v>1.010602884553472</v>
      </c>
      <c r="T80" s="350">
        <f>IF(T$27=0,0,T$27/TRE_fec!T$27)</f>
        <v>0.86070407756025002</v>
      </c>
      <c r="U80" s="350">
        <f>IF(U$27=0,0,U$27/TRE_fec!U$27)</f>
        <v>0.47659210380007033</v>
      </c>
      <c r="V80" s="350">
        <f>IF(V$27=0,0,V$27/TRE_fec!V$27)</f>
        <v>0.30126474024542627</v>
      </c>
      <c r="W80" s="350">
        <f>IF(W$27=0,0,W$27/TRE_fec!W$27)</f>
        <v>0.36084271079114255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2.5683189865769807</v>
      </c>
      <c r="C81" s="350">
        <f>IF(C$35=0,0,C$35/TRE_fec!C$35)</f>
        <v>2.5105737748927699</v>
      </c>
      <c r="D81" s="350">
        <f>IF(D$35=0,0,D$35/TRE_fec!D$35)</f>
        <v>2.8307041153036914</v>
      </c>
      <c r="E81" s="350">
        <f>IF(E$35=0,0,E$35/TRE_fec!E$35)</f>
        <v>2.3218635385065229</v>
      </c>
      <c r="F81" s="350">
        <f>IF(F$35=0,0,F$35/TRE_fec!F$35)</f>
        <v>1.7955511789713086</v>
      </c>
      <c r="G81" s="350">
        <f>IF(G$35=0,0,G$35/TRE_fec!G$35)</f>
        <v>1.8866167518193828</v>
      </c>
      <c r="H81" s="350">
        <f>IF(H$35=0,0,H$35/TRE_fec!H$35)</f>
        <v>1.7388369024447117</v>
      </c>
      <c r="I81" s="350">
        <f>IF(I$35=0,0,I$35/TRE_fec!I$35)</f>
        <v>1.3584059665467014</v>
      </c>
      <c r="J81" s="350">
        <f>IF(J$35=0,0,J$35/TRE_fec!J$35)</f>
        <v>0.32315132719184414</v>
      </c>
      <c r="K81" s="350">
        <f>IF(K$35=0,0,K$35/TRE_fec!K$35)</f>
        <v>0.40547969133061024</v>
      </c>
      <c r="L81" s="350">
        <f>IF(L$35=0,0,L$35/TRE_fec!L$35)</f>
        <v>0.40620712326708608</v>
      </c>
      <c r="M81" s="350">
        <f>IF(M$35=0,0,M$35/TRE_fec!M$35)</f>
        <v>0.92040925100825033</v>
      </c>
      <c r="N81" s="350">
        <f>IF(N$35=0,0,N$35/TRE_fec!N$35)</f>
        <v>0.83618744247958232</v>
      </c>
      <c r="O81" s="350">
        <f>IF(O$35=0,0,O$35/TRE_fec!O$35)</f>
        <v>0.72312767112240728</v>
      </c>
      <c r="P81" s="350">
        <f>IF(P$35=0,0,P$35/TRE_fec!P$35)</f>
        <v>0.43031348483489262</v>
      </c>
      <c r="Q81" s="350">
        <f>IF(Q$35=0,0,Q$35/TRE_fec!Q$35)</f>
        <v>0.61357086543528583</v>
      </c>
      <c r="R81" s="350">
        <f>IF(R$35=0,0,R$35/TRE_fec!R$35)</f>
        <v>0.57976817152729876</v>
      </c>
      <c r="S81" s="350">
        <f>IF(S$35=0,0,S$35/TRE_fec!S$35)</f>
        <v>0.61870059150571666</v>
      </c>
      <c r="T81" s="350">
        <f>IF(T$35=0,0,T$35/TRE_fec!T$35)</f>
        <v>0.53930306473675849</v>
      </c>
      <c r="U81" s="350">
        <f>IF(U$35=0,0,U$35/TRE_fec!U$35)</f>
        <v>0.16853738840526508</v>
      </c>
      <c r="V81" s="350">
        <f>IF(V$35=0,0,V$35/TRE_fec!V$35)</f>
        <v>0.10464477034299752</v>
      </c>
      <c r="W81" s="350">
        <f>IF(W$35=0,0,W$35/TRE_fec!W$35)</f>
        <v>8.1278913750517892E-2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EE: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315.85584520502061</v>
      </c>
      <c r="C3" s="205">
        <v>313.89721982005187</v>
      </c>
      <c r="D3" s="205">
        <v>332.40365556315669</v>
      </c>
      <c r="E3" s="205">
        <v>389.27350211396902</v>
      </c>
      <c r="F3" s="205">
        <v>449.01777362020579</v>
      </c>
      <c r="G3" s="205">
        <v>571.3502565898674</v>
      </c>
      <c r="H3" s="205">
        <v>661.94715076750549</v>
      </c>
      <c r="I3" s="205">
        <v>713.97491204296534</v>
      </c>
      <c r="J3" s="205">
        <v>723.33685322069687</v>
      </c>
      <c r="K3" s="205">
        <v>546.95860236386147</v>
      </c>
      <c r="L3" s="205">
        <v>629.8446161698896</v>
      </c>
      <c r="M3" s="205">
        <v>792.77617848146815</v>
      </c>
      <c r="N3" s="205">
        <v>748.59382253554577</v>
      </c>
      <c r="O3" s="205">
        <v>766.21109286061096</v>
      </c>
      <c r="P3" s="205">
        <v>795.55976007407105</v>
      </c>
      <c r="Q3" s="205">
        <v>778</v>
      </c>
      <c r="R3" s="205">
        <v>844.29996857322453</v>
      </c>
      <c r="S3" s="205">
        <v>881.1539667607401</v>
      </c>
      <c r="T3" s="205">
        <v>900.05712057882181</v>
      </c>
      <c r="U3" s="205">
        <v>929.59243225351247</v>
      </c>
      <c r="V3" s="205">
        <v>896.24376149198861</v>
      </c>
      <c r="W3" s="205">
        <v>927.81726305410621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622.9735428539185</v>
      </c>
      <c r="C5" s="205">
        <v>656.87278217251901</v>
      </c>
      <c r="D5" s="205">
        <v>729.81881618320892</v>
      </c>
      <c r="E5" s="205">
        <v>926.06330219640074</v>
      </c>
      <c r="F5" s="205">
        <v>860.23498751213367</v>
      </c>
      <c r="G5" s="205">
        <v>1005.061473193985</v>
      </c>
      <c r="H5" s="205">
        <v>1176.758519200841</v>
      </c>
      <c r="I5" s="205">
        <v>1290.893339703206</v>
      </c>
      <c r="J5" s="205">
        <v>1117.743601050312</v>
      </c>
      <c r="K5" s="205">
        <v>987.81184396050548</v>
      </c>
      <c r="L5" s="205">
        <v>1138.3470678444039</v>
      </c>
      <c r="M5" s="205">
        <v>1279.7156473911659</v>
      </c>
      <c r="N5" s="205">
        <v>1320.386090981523</v>
      </c>
      <c r="O5" s="205">
        <v>1195.458889521135</v>
      </c>
      <c r="P5" s="205">
        <v>1180.946934595783</v>
      </c>
      <c r="Q5" s="205">
        <v>1140.976205952506</v>
      </c>
      <c r="R5" s="205">
        <v>1244.124894314238</v>
      </c>
      <c r="S5" s="205">
        <v>1230.9234560213299</v>
      </c>
      <c r="T5" s="205">
        <v>1308.762502495968</v>
      </c>
      <c r="U5" s="205">
        <v>1048.945005835669</v>
      </c>
      <c r="V5" s="205">
        <v>1066.200923939617</v>
      </c>
      <c r="W5" s="205">
        <v>1335.5055218926029</v>
      </c>
      <c r="DA5" s="112" t="s">
        <v>2527</v>
      </c>
    </row>
    <row r="6" spans="1:105" ht="12" customHeight="1" x14ac:dyDescent="0.25">
      <c r="A6" s="154" t="s">
        <v>2114</v>
      </c>
      <c r="B6" s="340">
        <v>778.7169285673981</v>
      </c>
      <c r="C6" s="340">
        <v>739.78108213902817</v>
      </c>
      <c r="D6" s="340">
        <v>778.7169285673981</v>
      </c>
      <c r="E6" s="340">
        <v>1012.332007137618</v>
      </c>
      <c r="F6" s="340">
        <v>973.39616070924762</v>
      </c>
      <c r="G6" s="340">
        <v>1090.2036999943571</v>
      </c>
      <c r="H6" s="340">
        <v>1245.947085707837</v>
      </c>
      <c r="I6" s="340">
        <v>1362.7546249929469</v>
      </c>
      <c r="J6" s="340">
        <v>1323.8187785645771</v>
      </c>
      <c r="K6" s="340">
        <v>1323.8187785645771</v>
      </c>
      <c r="L6" s="340">
        <v>1284.882932136207</v>
      </c>
      <c r="M6" s="340">
        <v>1362.7546249929469</v>
      </c>
      <c r="N6" s="340">
        <v>1401.6904714213169</v>
      </c>
      <c r="O6" s="340">
        <v>1362.7546249929469</v>
      </c>
      <c r="P6" s="340">
        <v>1362.7546249929469</v>
      </c>
      <c r="Q6" s="340">
        <v>1323.8187785645771</v>
      </c>
      <c r="R6" s="340">
        <v>1323.8187785645771</v>
      </c>
      <c r="S6" s="340">
        <v>1323.8187785645771</v>
      </c>
      <c r="T6" s="340">
        <v>1401.6904714213169</v>
      </c>
      <c r="U6" s="340">
        <v>1362.7546249929469</v>
      </c>
      <c r="V6" s="340">
        <v>1323.8187785645771</v>
      </c>
      <c r="W6" s="340">
        <v>1440.626317849687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77.871692856739813</v>
      </c>
      <c r="E7" s="342">
        <v>233.61507857021951</v>
      </c>
      <c r="F7" s="342">
        <v>0</v>
      </c>
      <c r="G7" s="342">
        <v>155.7433857134796</v>
      </c>
      <c r="H7" s="342">
        <v>155.7433857134796</v>
      </c>
      <c r="I7" s="342">
        <v>155.7433857134796</v>
      </c>
      <c r="J7" s="342">
        <v>0</v>
      </c>
      <c r="K7" s="342">
        <v>0</v>
      </c>
      <c r="L7" s="342">
        <v>0</v>
      </c>
      <c r="M7" s="342">
        <v>116.8075392851097</v>
      </c>
      <c r="N7" s="342">
        <v>38.935846428369913</v>
      </c>
      <c r="O7" s="342">
        <v>0</v>
      </c>
      <c r="P7" s="342">
        <v>0</v>
      </c>
      <c r="Q7" s="342">
        <v>0</v>
      </c>
      <c r="R7" s="342">
        <v>38.935846428369913</v>
      </c>
      <c r="S7" s="342">
        <v>38.935846428369913</v>
      </c>
      <c r="T7" s="342">
        <v>77.871692856739813</v>
      </c>
      <c r="U7" s="342">
        <v>0</v>
      </c>
      <c r="V7" s="342">
        <v>0</v>
      </c>
      <c r="W7" s="342">
        <v>116.8075392851097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38.935846428369928</v>
      </c>
      <c r="D8" s="344">
        <f t="shared" si="0"/>
        <v>38.935846428369928</v>
      </c>
      <c r="E8" s="344">
        <f t="shared" si="0"/>
        <v>0</v>
      </c>
      <c r="F8" s="344">
        <f t="shared" si="0"/>
        <v>38.935846428370382</v>
      </c>
      <c r="G8" s="344">
        <f t="shared" si="0"/>
        <v>38.935846428370041</v>
      </c>
      <c r="H8" s="344">
        <f t="shared" si="0"/>
        <v>0</v>
      </c>
      <c r="I8" s="344">
        <f t="shared" si="0"/>
        <v>38.935846428369587</v>
      </c>
      <c r="J8" s="344">
        <f t="shared" si="0"/>
        <v>38.935846428369814</v>
      </c>
      <c r="K8" s="344">
        <f t="shared" si="0"/>
        <v>0</v>
      </c>
      <c r="L8" s="344">
        <f t="shared" si="0"/>
        <v>38.935846428370041</v>
      </c>
      <c r="M8" s="344">
        <f t="shared" si="0"/>
        <v>38.935846428369814</v>
      </c>
      <c r="N8" s="344">
        <f t="shared" si="0"/>
        <v>0</v>
      </c>
      <c r="O8" s="344">
        <f t="shared" si="0"/>
        <v>38.935846428370041</v>
      </c>
      <c r="P8" s="344">
        <f t="shared" si="0"/>
        <v>0</v>
      </c>
      <c r="Q8" s="344">
        <f t="shared" si="0"/>
        <v>38.935846428369814</v>
      </c>
      <c r="R8" s="344">
        <f t="shared" si="0"/>
        <v>38.935846428369814</v>
      </c>
      <c r="S8" s="344">
        <f t="shared" si="0"/>
        <v>38.935846428369814</v>
      </c>
      <c r="T8" s="344">
        <f t="shared" si="0"/>
        <v>0</v>
      </c>
      <c r="U8" s="344">
        <f t="shared" si="0"/>
        <v>38.935846428370041</v>
      </c>
      <c r="V8" s="344">
        <f t="shared" si="0"/>
        <v>38.935846428369814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155.7433857134796</v>
      </c>
      <c r="C9" s="345">
        <f t="shared" si="1"/>
        <v>82.908299966509162</v>
      </c>
      <c r="D9" s="345">
        <f t="shared" si="1"/>
        <v>48.898112384189176</v>
      </c>
      <c r="E9" s="345">
        <f t="shared" si="1"/>
        <v>86.268704941217266</v>
      </c>
      <c r="F9" s="345">
        <f t="shared" si="1"/>
        <v>113.16117319711395</v>
      </c>
      <c r="G9" s="345">
        <f t="shared" si="1"/>
        <v>85.1422268003721</v>
      </c>
      <c r="H9" s="345">
        <f t="shared" si="1"/>
        <v>69.18856650699604</v>
      </c>
      <c r="I9" s="345">
        <f t="shared" si="1"/>
        <v>71.861285289740863</v>
      </c>
      <c r="J9" s="345">
        <f t="shared" si="1"/>
        <v>206.07517751426508</v>
      </c>
      <c r="K9" s="345">
        <f t="shared" si="1"/>
        <v>336.0069346040716</v>
      </c>
      <c r="L9" s="345">
        <f t="shared" si="1"/>
        <v>146.53586429180314</v>
      </c>
      <c r="M9" s="345">
        <f t="shared" si="1"/>
        <v>83.038977601780971</v>
      </c>
      <c r="N9" s="345">
        <f t="shared" si="1"/>
        <v>81.304380439793931</v>
      </c>
      <c r="O9" s="345">
        <f t="shared" si="1"/>
        <v>167.29573547181189</v>
      </c>
      <c r="P9" s="345">
        <f t="shared" si="1"/>
        <v>181.80769039716392</v>
      </c>
      <c r="Q9" s="345">
        <f t="shared" si="1"/>
        <v>182.84257261207108</v>
      </c>
      <c r="R9" s="345">
        <f t="shared" si="1"/>
        <v>79.693884250339124</v>
      </c>
      <c r="S9" s="345">
        <f t="shared" si="1"/>
        <v>92.895322543247175</v>
      </c>
      <c r="T9" s="345">
        <f t="shared" si="1"/>
        <v>92.927968925348978</v>
      </c>
      <c r="U9" s="345">
        <f t="shared" si="1"/>
        <v>313.80961915727789</v>
      </c>
      <c r="V9" s="345">
        <f t="shared" si="1"/>
        <v>257.61785462496005</v>
      </c>
      <c r="W9" s="345">
        <f t="shared" si="1"/>
        <v>105.12079595708406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19.943680137575232</v>
      </c>
      <c r="C12" s="212">
        <v>21.992949269131561</v>
      </c>
      <c r="D12" s="212">
        <v>24.739638865004299</v>
      </c>
      <c r="E12" s="212">
        <v>34.871453138435072</v>
      </c>
      <c r="F12" s="212">
        <v>31.740240756663798</v>
      </c>
      <c r="G12" s="212">
        <v>36.287876182287192</v>
      </c>
      <c r="H12" s="212">
        <v>39.949355116079097</v>
      </c>
      <c r="I12" s="212">
        <v>41.633276010318141</v>
      </c>
      <c r="J12" s="212">
        <v>38.110232158211531</v>
      </c>
      <c r="K12" s="212">
        <v>35.502063628546857</v>
      </c>
      <c r="L12" s="212">
        <v>40.418830610490097</v>
      </c>
      <c r="M12" s="212">
        <v>42.072656921754081</v>
      </c>
      <c r="N12" s="212">
        <v>43.190541702493547</v>
      </c>
      <c r="O12" s="212">
        <v>40.161908856405837</v>
      </c>
      <c r="P12" s="212">
        <v>37.264746345657777</v>
      </c>
      <c r="Q12" s="212">
        <v>34.835683576956143</v>
      </c>
      <c r="R12" s="212">
        <v>37.732932072227001</v>
      </c>
      <c r="S12" s="212">
        <v>37.082459157351678</v>
      </c>
      <c r="T12" s="212">
        <v>38.452536543422177</v>
      </c>
      <c r="U12" s="212">
        <v>30.502321582115211</v>
      </c>
      <c r="V12" s="212">
        <v>31.152708512467751</v>
      </c>
      <c r="W12" s="212">
        <v>39.4231298366294</v>
      </c>
      <c r="DA12" s="109" t="s">
        <v>2530</v>
      </c>
    </row>
    <row r="13" spans="1:105" ht="12" customHeight="1" x14ac:dyDescent="0.25">
      <c r="A13" s="24" t="s">
        <v>30</v>
      </c>
      <c r="B13" s="215">
        <v>0.68073946689595866</v>
      </c>
      <c r="C13" s="215">
        <v>0.68073946689595866</v>
      </c>
      <c r="D13" s="215">
        <v>0.68073946689595866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2.0970765262252797</v>
      </c>
      <c r="C14" s="206">
        <f t="shared" si="2"/>
        <v>2.0970765262252797</v>
      </c>
      <c r="D14" s="206">
        <f t="shared" si="2"/>
        <v>1.010318142734308</v>
      </c>
      <c r="E14" s="206">
        <f t="shared" si="2"/>
        <v>5.092175408426483</v>
      </c>
      <c r="F14" s="206">
        <f t="shared" si="2"/>
        <v>4.041272570937231</v>
      </c>
      <c r="G14" s="206">
        <f t="shared" si="2"/>
        <v>4.041272570937231</v>
      </c>
      <c r="H14" s="206">
        <f t="shared" si="2"/>
        <v>5.0659501289767839</v>
      </c>
      <c r="I14" s="206">
        <f t="shared" si="2"/>
        <v>6.0141874462596734</v>
      </c>
      <c r="J14" s="206">
        <f t="shared" si="2"/>
        <v>3.1073946689595879</v>
      </c>
      <c r="K14" s="206">
        <f t="shared" si="2"/>
        <v>5.0659501289767839</v>
      </c>
      <c r="L14" s="206">
        <f t="shared" si="2"/>
        <v>4.0449699054170249</v>
      </c>
      <c r="M14" s="206">
        <f t="shared" si="2"/>
        <v>0</v>
      </c>
      <c r="N14" s="206">
        <f t="shared" si="2"/>
        <v>2.0970765262252797</v>
      </c>
      <c r="O14" s="206">
        <f t="shared" si="2"/>
        <v>2.1735167669819431</v>
      </c>
      <c r="P14" s="206">
        <f t="shared" si="2"/>
        <v>1.086758383490972</v>
      </c>
      <c r="Q14" s="206">
        <f t="shared" si="2"/>
        <v>1.086758383490972</v>
      </c>
      <c r="R14" s="206">
        <f t="shared" si="2"/>
        <v>1.086758383490972</v>
      </c>
      <c r="S14" s="206">
        <f t="shared" si="2"/>
        <v>1.086758383490972</v>
      </c>
      <c r="T14" s="206">
        <f t="shared" si="2"/>
        <v>1.086758383490972</v>
      </c>
      <c r="U14" s="206">
        <f t="shared" si="2"/>
        <v>1.9711951848667235</v>
      </c>
      <c r="V14" s="206">
        <f t="shared" si="2"/>
        <v>1.8289767841788478</v>
      </c>
      <c r="W14" s="206">
        <f t="shared" si="2"/>
        <v>1.1877901977644028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1.086758383490972</v>
      </c>
      <c r="C16" s="206">
        <v>1.086758383490972</v>
      </c>
      <c r="D16" s="206">
        <v>0</v>
      </c>
      <c r="E16" s="206">
        <v>0</v>
      </c>
      <c r="F16" s="206">
        <v>0</v>
      </c>
      <c r="G16" s="206">
        <v>0</v>
      </c>
      <c r="H16" s="206">
        <v>1.086758383490972</v>
      </c>
      <c r="I16" s="206">
        <v>1.086758383490972</v>
      </c>
      <c r="J16" s="206">
        <v>1.086758383490972</v>
      </c>
      <c r="K16" s="206">
        <v>1.086758383490972</v>
      </c>
      <c r="L16" s="206">
        <v>1.0760963026655199</v>
      </c>
      <c r="M16" s="206">
        <v>0</v>
      </c>
      <c r="N16" s="206">
        <v>1.086758383490972</v>
      </c>
      <c r="O16" s="206">
        <v>2.1735167669819431</v>
      </c>
      <c r="P16" s="206">
        <v>1.086758383490972</v>
      </c>
      <c r="Q16" s="206">
        <v>1.086758383490972</v>
      </c>
      <c r="R16" s="206">
        <v>1.086758383490972</v>
      </c>
      <c r="S16" s="206">
        <v>1.086758383490972</v>
      </c>
      <c r="T16" s="206">
        <v>1.086758383490972</v>
      </c>
      <c r="U16" s="206">
        <v>1.7387790197764399</v>
      </c>
      <c r="V16" s="206">
        <v>1.727944969905417</v>
      </c>
      <c r="W16" s="206">
        <v>1.086758383490972</v>
      </c>
      <c r="DA16" s="71" t="s">
        <v>2533</v>
      </c>
    </row>
    <row r="17" spans="1:105" ht="12" customHeight="1" x14ac:dyDescent="0.25">
      <c r="A17" s="18" t="s">
        <v>69</v>
      </c>
      <c r="B17" s="206">
        <v>1.010318142734308</v>
      </c>
      <c r="C17" s="206">
        <v>1.010318142734308</v>
      </c>
      <c r="D17" s="206">
        <v>1.010318142734308</v>
      </c>
      <c r="E17" s="206">
        <v>4.041272570937231</v>
      </c>
      <c r="F17" s="206">
        <v>4.041272570937231</v>
      </c>
      <c r="G17" s="206">
        <v>4.041272570937231</v>
      </c>
      <c r="H17" s="206">
        <v>3.0309544282029228</v>
      </c>
      <c r="I17" s="206">
        <v>3.0309544282029228</v>
      </c>
      <c r="J17" s="206">
        <v>2.020636285468616</v>
      </c>
      <c r="K17" s="206">
        <v>3.0309544282029228</v>
      </c>
      <c r="L17" s="206">
        <v>2.020636285468616</v>
      </c>
      <c r="M17" s="206">
        <v>0</v>
      </c>
      <c r="N17" s="206">
        <v>1.010318142734308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</v>
      </c>
      <c r="U17" s="206">
        <v>0.23241616509028371</v>
      </c>
      <c r="V17" s="206">
        <v>0.1010318142734308</v>
      </c>
      <c r="W17" s="206">
        <v>0.1010318142734308</v>
      </c>
      <c r="DA17" s="71" t="s">
        <v>2534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0.94823731728288907</v>
      </c>
      <c r="I18" s="206">
        <v>1.8964746345657779</v>
      </c>
      <c r="J18" s="206">
        <v>0</v>
      </c>
      <c r="K18" s="206">
        <v>0.94823731728288907</v>
      </c>
      <c r="L18" s="206">
        <v>0.94823731728288907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1.050902837489252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2.1711092003439378</v>
      </c>
      <c r="C20" s="206">
        <f t="shared" si="3"/>
        <v>3.3748925193465169</v>
      </c>
      <c r="D20" s="206">
        <f t="shared" si="3"/>
        <v>4.7721410146173682</v>
      </c>
      <c r="E20" s="206">
        <f t="shared" si="3"/>
        <v>9.1143594153052447</v>
      </c>
      <c r="F20" s="206">
        <f t="shared" si="3"/>
        <v>4.5786758383490964</v>
      </c>
      <c r="G20" s="206">
        <f t="shared" si="3"/>
        <v>7.9750644883920891</v>
      </c>
      <c r="H20" s="206">
        <f t="shared" si="3"/>
        <v>8.1900257953568349</v>
      </c>
      <c r="I20" s="206">
        <f t="shared" si="3"/>
        <v>8.963886500429922</v>
      </c>
      <c r="J20" s="206">
        <f t="shared" si="3"/>
        <v>8.018056749785039</v>
      </c>
      <c r="K20" s="206">
        <f t="shared" si="3"/>
        <v>4.7506448839208941</v>
      </c>
      <c r="L20" s="206">
        <f t="shared" si="3"/>
        <v>5.2665520206362846</v>
      </c>
      <c r="M20" s="206">
        <f t="shared" si="3"/>
        <v>9.737747205503009</v>
      </c>
      <c r="N20" s="206">
        <f t="shared" si="3"/>
        <v>8.9208942390369721</v>
      </c>
      <c r="O20" s="206">
        <f t="shared" si="3"/>
        <v>7.8460877042132413</v>
      </c>
      <c r="P20" s="206">
        <f t="shared" si="3"/>
        <v>6.2553740326741183</v>
      </c>
      <c r="Q20" s="206">
        <f t="shared" si="3"/>
        <v>6.0189165950128984</v>
      </c>
      <c r="R20" s="206">
        <f t="shared" si="3"/>
        <v>5.1805674978503866</v>
      </c>
      <c r="S20" s="206">
        <f t="shared" si="3"/>
        <v>3.842304385210662</v>
      </c>
      <c r="T20" s="206">
        <f t="shared" si="3"/>
        <v>3.2824591573516759</v>
      </c>
      <c r="U20" s="206">
        <f t="shared" si="3"/>
        <v>3.3843508168529661</v>
      </c>
      <c r="V20" s="206">
        <f t="shared" si="3"/>
        <v>3.03585554600172</v>
      </c>
      <c r="W20" s="206">
        <f t="shared" si="3"/>
        <v>4.1423903697334481</v>
      </c>
      <c r="DA20" s="71"/>
    </row>
    <row r="21" spans="1:105" ht="12" customHeight="1" x14ac:dyDescent="0.25">
      <c r="A21" s="18" t="s">
        <v>72</v>
      </c>
      <c r="B21" s="206">
        <v>2.1711092003439378</v>
      </c>
      <c r="C21" s="206">
        <v>3.3748925193465169</v>
      </c>
      <c r="D21" s="206">
        <v>4.7721410146173682</v>
      </c>
      <c r="E21" s="206">
        <v>9.1143594153052447</v>
      </c>
      <c r="F21" s="206">
        <v>4.5786758383490964</v>
      </c>
      <c r="G21" s="206">
        <v>7.9750644883920891</v>
      </c>
      <c r="H21" s="206">
        <v>8.1900257953568349</v>
      </c>
      <c r="I21" s="206">
        <v>8.963886500429922</v>
      </c>
      <c r="J21" s="206">
        <v>8.018056749785039</v>
      </c>
      <c r="K21" s="206">
        <v>4.7506448839208941</v>
      </c>
      <c r="L21" s="206">
        <v>5.2665520206362846</v>
      </c>
      <c r="M21" s="206">
        <v>9.737747205503009</v>
      </c>
      <c r="N21" s="206">
        <v>8.9208942390369721</v>
      </c>
      <c r="O21" s="206">
        <v>7.8460877042132413</v>
      </c>
      <c r="P21" s="206">
        <v>6.2553740326741183</v>
      </c>
      <c r="Q21" s="206">
        <v>6.0189165950128984</v>
      </c>
      <c r="R21" s="206">
        <v>5.1805674978503866</v>
      </c>
      <c r="S21" s="206">
        <v>3.842304385210662</v>
      </c>
      <c r="T21" s="206">
        <v>3.2824591573516759</v>
      </c>
      <c r="U21" s="206">
        <v>3.3843508168529661</v>
      </c>
      <c r="V21" s="206">
        <v>3.03585554600172</v>
      </c>
      <c r="W21" s="206">
        <v>4.1423903697334481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0.42992261392949271</v>
      </c>
      <c r="C23" s="206">
        <f t="shared" si="4"/>
        <v>0.50154772141014614</v>
      </c>
      <c r="D23" s="206">
        <f t="shared" si="4"/>
        <v>0.50154772141014614</v>
      </c>
      <c r="E23" s="206">
        <f t="shared" si="4"/>
        <v>1.5047291487532239</v>
      </c>
      <c r="F23" s="206">
        <f t="shared" si="4"/>
        <v>1.050902837489252</v>
      </c>
      <c r="G23" s="206">
        <f t="shared" si="4"/>
        <v>0.5493551160791057</v>
      </c>
      <c r="H23" s="206">
        <f t="shared" si="4"/>
        <v>2.0301805674978501</v>
      </c>
      <c r="I23" s="206">
        <f t="shared" si="4"/>
        <v>0.85984522785898532</v>
      </c>
      <c r="J23" s="206">
        <f t="shared" si="4"/>
        <v>1.1942390369733451</v>
      </c>
      <c r="K23" s="206">
        <f t="shared" si="4"/>
        <v>0.64488392089423896</v>
      </c>
      <c r="L23" s="206">
        <f t="shared" si="4"/>
        <v>0.62098022355975924</v>
      </c>
      <c r="M23" s="206">
        <f t="shared" si="4"/>
        <v>1.241960447119518</v>
      </c>
      <c r="N23" s="206">
        <f t="shared" si="4"/>
        <v>0.74041272570937233</v>
      </c>
      <c r="O23" s="206">
        <f t="shared" si="4"/>
        <v>0.74041272570937233</v>
      </c>
      <c r="P23" s="206">
        <f t="shared" si="4"/>
        <v>0.76431642304385194</v>
      </c>
      <c r="Q23" s="206">
        <f t="shared" si="4"/>
        <v>0.83594153052450548</v>
      </c>
      <c r="R23" s="206">
        <f t="shared" si="4"/>
        <v>1.098710232158211</v>
      </c>
      <c r="S23" s="206">
        <f t="shared" si="4"/>
        <v>1.026999140154772</v>
      </c>
      <c r="T23" s="206">
        <f t="shared" si="4"/>
        <v>1.337575236457438</v>
      </c>
      <c r="U23" s="206">
        <f t="shared" si="4"/>
        <v>1.1942390369733451</v>
      </c>
      <c r="V23" s="206">
        <f t="shared" si="4"/>
        <v>1.069991401547721</v>
      </c>
      <c r="W23" s="206">
        <f t="shared" si="4"/>
        <v>1.2431642304385211</v>
      </c>
      <c r="DA23" s="71"/>
    </row>
    <row r="24" spans="1:105" ht="12" customHeight="1" x14ac:dyDescent="0.25">
      <c r="A24" s="18" t="s">
        <v>73</v>
      </c>
      <c r="B24" s="206">
        <v>0.42992261392949271</v>
      </c>
      <c r="C24" s="206">
        <v>0.50154772141014614</v>
      </c>
      <c r="D24" s="206">
        <v>0.50154772141014614</v>
      </c>
      <c r="E24" s="206">
        <v>1.5047291487532239</v>
      </c>
      <c r="F24" s="206">
        <v>1.050902837489252</v>
      </c>
      <c r="G24" s="206">
        <v>0.5493551160791057</v>
      </c>
      <c r="H24" s="206">
        <v>2.0301805674978501</v>
      </c>
      <c r="I24" s="206">
        <v>0.85984522785898532</v>
      </c>
      <c r="J24" s="206">
        <v>1.1942390369733451</v>
      </c>
      <c r="K24" s="206">
        <v>0.64488392089423896</v>
      </c>
      <c r="L24" s="206">
        <v>0.62098022355975924</v>
      </c>
      <c r="M24" s="206">
        <v>1.241960447119518</v>
      </c>
      <c r="N24" s="206">
        <v>0.74041272570937233</v>
      </c>
      <c r="O24" s="206">
        <v>0.74041272570937233</v>
      </c>
      <c r="P24" s="206">
        <v>0.76431642304385194</v>
      </c>
      <c r="Q24" s="206">
        <v>0.83594153052450548</v>
      </c>
      <c r="R24" s="206">
        <v>1.098710232158211</v>
      </c>
      <c r="S24" s="206">
        <v>1.026999140154772</v>
      </c>
      <c r="T24" s="206">
        <v>1.337575236457438</v>
      </c>
      <c r="U24" s="206">
        <v>1.1942390369733451</v>
      </c>
      <c r="V24" s="206">
        <v>1.069991401547721</v>
      </c>
      <c r="W24" s="206">
        <v>1.2431642304385211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2544</v>
      </c>
    </row>
    <row r="30" spans="1:105" ht="12" customHeight="1" x14ac:dyDescent="0.25">
      <c r="A30" s="14" t="s">
        <v>79</v>
      </c>
      <c r="B30" s="206">
        <v>3.128890799656062</v>
      </c>
      <c r="C30" s="206">
        <v>3.988736027515047</v>
      </c>
      <c r="D30" s="206">
        <v>4.275322441960447</v>
      </c>
      <c r="E30" s="206">
        <v>3.511006018916595</v>
      </c>
      <c r="F30" s="206">
        <v>4.8724849527085121</v>
      </c>
      <c r="G30" s="206">
        <v>5.9233877901977641</v>
      </c>
      <c r="H30" s="206">
        <v>6.0905417024935504</v>
      </c>
      <c r="I30" s="206">
        <v>6.0189165950128984</v>
      </c>
      <c r="J30" s="206">
        <v>4.4663800515907139</v>
      </c>
      <c r="K30" s="206">
        <v>4.9202063628546862</v>
      </c>
      <c r="L30" s="206">
        <v>5.2068787618228711</v>
      </c>
      <c r="M30" s="206">
        <v>5.8994840928632843</v>
      </c>
      <c r="N30" s="206">
        <v>6.926569217540842</v>
      </c>
      <c r="O30" s="206">
        <v>7.0459157351676698</v>
      </c>
      <c r="P30" s="206">
        <v>7.8341358555460019</v>
      </c>
      <c r="Q30" s="206">
        <v>5.3979363714531381</v>
      </c>
      <c r="R30" s="206">
        <v>5.0874462596732588</v>
      </c>
      <c r="S30" s="206">
        <v>5.1590713671539117</v>
      </c>
      <c r="T30" s="206">
        <v>5.2306964746345654</v>
      </c>
      <c r="U30" s="206">
        <v>4.5380911435941522</v>
      </c>
      <c r="V30" s="206">
        <v>5.9711092003439381</v>
      </c>
      <c r="W30" s="206">
        <v>9.3149613069647454</v>
      </c>
      <c r="DA30" s="71" t="s">
        <v>2545</v>
      </c>
    </row>
    <row r="31" spans="1:105" ht="12" customHeight="1" x14ac:dyDescent="0.25">
      <c r="A31" s="21" t="s">
        <v>38</v>
      </c>
      <c r="B31" s="209">
        <v>11.4359415305245</v>
      </c>
      <c r="C31" s="209">
        <v>11.34995700773861</v>
      </c>
      <c r="D31" s="209">
        <v>13.499570077386069</v>
      </c>
      <c r="E31" s="209">
        <v>15.649183147033529</v>
      </c>
      <c r="F31" s="209">
        <v>17.19690455717971</v>
      </c>
      <c r="G31" s="209">
        <v>17.798796216681001</v>
      </c>
      <c r="H31" s="209">
        <v>18.572656921754081</v>
      </c>
      <c r="I31" s="209">
        <v>19.77644024075666</v>
      </c>
      <c r="J31" s="209">
        <v>21.324161650902841</v>
      </c>
      <c r="K31" s="209">
        <v>20.120378331900259</v>
      </c>
      <c r="L31" s="209">
        <v>25.279449699054169</v>
      </c>
      <c r="M31" s="209">
        <v>25.193465176268269</v>
      </c>
      <c r="N31" s="209">
        <v>24.505588993981078</v>
      </c>
      <c r="O31" s="209">
        <v>22.35597592433362</v>
      </c>
      <c r="P31" s="209">
        <v>21.324161650902841</v>
      </c>
      <c r="Q31" s="209">
        <v>21.49613069647463</v>
      </c>
      <c r="R31" s="209">
        <v>25.279449699054169</v>
      </c>
      <c r="S31" s="209">
        <v>25.96732588134136</v>
      </c>
      <c r="T31" s="209">
        <v>27.51504729148753</v>
      </c>
      <c r="U31" s="209">
        <v>19.414445399828029</v>
      </c>
      <c r="V31" s="209">
        <v>19.246775580395528</v>
      </c>
      <c r="W31" s="209">
        <v>23.534823731728281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14.15462363987953</v>
      </c>
      <c r="C33" s="205">
        <f>MAE_emi!C5</f>
        <v>16.982063640039289</v>
      </c>
      <c r="D33" s="205">
        <f>MAE_emi!D5</f>
        <v>17.392838399983059</v>
      </c>
      <c r="E33" s="205">
        <f>MAE_emi!E5</f>
        <v>36.994624559604318</v>
      </c>
      <c r="F33" s="205">
        <f>MAE_emi!F5</f>
        <v>23.292089999915628</v>
      </c>
      <c r="G33" s="205">
        <f>MAE_emi!G5</f>
        <v>31.26950999994278</v>
      </c>
      <c r="H33" s="205">
        <f>MAE_emi!H5</f>
        <v>34.583897160068858</v>
      </c>
      <c r="I33" s="205">
        <f>MAE_emi!I5</f>
        <v>39.474379079824317</v>
      </c>
      <c r="J33" s="205">
        <f>MAE_emi!J5</f>
        <v>27.972705239778719</v>
      </c>
      <c r="K33" s="205">
        <f>MAE_emi!K5</f>
        <v>26.50549715970476</v>
      </c>
      <c r="L33" s="205">
        <f>MAE_emi!L5</f>
        <v>24.554659319480699</v>
      </c>
      <c r="M33" s="205">
        <f>MAE_emi!M5</f>
        <v>22.87196999987103</v>
      </c>
      <c r="N33" s="205">
        <f>MAE_emi!N5</f>
        <v>26.958855239915319</v>
      </c>
      <c r="O33" s="205">
        <f>MAE_emi!O5</f>
        <v>24.171000479963929</v>
      </c>
      <c r="P33" s="205">
        <f>MAE_emi!P5</f>
        <v>17.563665240069351</v>
      </c>
      <c r="Q33" s="205">
        <f>MAE_emi!Q5</f>
        <v>17.00827523981182</v>
      </c>
      <c r="R33" s="205">
        <f>MAE_emi!R5</f>
        <v>15.039165239828611</v>
      </c>
      <c r="S33" s="205">
        <f>MAE_emi!S5</f>
        <v>11.8958597998403</v>
      </c>
      <c r="T33" s="205">
        <f>MAE_emi!T5</f>
        <v>10.58089823973282</v>
      </c>
      <c r="U33" s="205">
        <f>MAE_emi!U5</f>
        <v>13.26382739987757</v>
      </c>
      <c r="V33" s="205">
        <f>MAE_emi!V5</f>
        <v>12.00905208002456</v>
      </c>
      <c r="W33" s="205">
        <f>MAE_emi!W5</f>
        <v>12.91414320012138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63.141716198507837</v>
      </c>
      <c r="C35" s="286">
        <f t="shared" si="5"/>
        <v>70.064173495195263</v>
      </c>
      <c r="D35" s="286">
        <f t="shared" si="5"/>
        <v>74.426494567547763</v>
      </c>
      <c r="E35" s="286">
        <f t="shared" si="5"/>
        <v>89.580854974879927</v>
      </c>
      <c r="F35" s="286">
        <f t="shared" si="5"/>
        <v>70.688161185153334</v>
      </c>
      <c r="G35" s="286">
        <f t="shared" si="5"/>
        <v>63.512487766914106</v>
      </c>
      <c r="H35" s="286">
        <f t="shared" si="5"/>
        <v>60.351275883216907</v>
      </c>
      <c r="I35" s="286">
        <f t="shared" si="5"/>
        <v>58.311959297265545</v>
      </c>
      <c r="J35" s="286">
        <f t="shared" si="5"/>
        <v>52.686700516534778</v>
      </c>
      <c r="K35" s="286">
        <f t="shared" si="5"/>
        <v>64.908136511818284</v>
      </c>
      <c r="L35" s="286">
        <f t="shared" si="5"/>
        <v>64.17270160421252</v>
      </c>
      <c r="M35" s="286">
        <f t="shared" si="5"/>
        <v>53.07003169840776</v>
      </c>
      <c r="N35" s="286">
        <f t="shared" si="5"/>
        <v>57.695562536441734</v>
      </c>
      <c r="O35" s="286">
        <f t="shared" si="5"/>
        <v>52.41624564121534</v>
      </c>
      <c r="P35" s="286">
        <f t="shared" si="5"/>
        <v>46.840914053003658</v>
      </c>
      <c r="Q35" s="286">
        <f t="shared" si="5"/>
        <v>44.775942900971906</v>
      </c>
      <c r="R35" s="286">
        <f t="shared" si="5"/>
        <v>44.691381590350602</v>
      </c>
      <c r="S35" s="286">
        <f t="shared" si="5"/>
        <v>42.083972331955337</v>
      </c>
      <c r="T35" s="286">
        <f t="shared" si="5"/>
        <v>42.722329132503901</v>
      </c>
      <c r="U35" s="286">
        <f t="shared" si="5"/>
        <v>32.812575192949524</v>
      </c>
      <c r="V35" s="286">
        <f t="shared" si="5"/>
        <v>34.759191473319078</v>
      </c>
      <c r="W35" s="286">
        <f t="shared" si="5"/>
        <v>42.490187892020735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32.013687204452978</v>
      </c>
      <c r="C36" s="346">
        <f t="shared" si="6"/>
        <v>33.481291760016028</v>
      </c>
      <c r="D36" s="346">
        <f t="shared" si="6"/>
        <v>33.898329717486789</v>
      </c>
      <c r="E36" s="346">
        <f t="shared" si="6"/>
        <v>37.655582567334569</v>
      </c>
      <c r="F36" s="346">
        <f t="shared" si="6"/>
        <v>36.897174862021174</v>
      </c>
      <c r="G36" s="346">
        <f t="shared" si="6"/>
        <v>36.105131029416491</v>
      </c>
      <c r="H36" s="346">
        <f t="shared" si="6"/>
        <v>33.948643212890829</v>
      </c>
      <c r="I36" s="346">
        <f t="shared" si="6"/>
        <v>32.251522825185695</v>
      </c>
      <c r="J36" s="346">
        <f t="shared" si="6"/>
        <v>34.095683591836654</v>
      </c>
      <c r="K36" s="346">
        <f t="shared" si="6"/>
        <v>35.940107263956129</v>
      </c>
      <c r="L36" s="346">
        <f t="shared" si="6"/>
        <v>35.506597023197834</v>
      </c>
      <c r="M36" s="346">
        <f t="shared" si="6"/>
        <v>32.876566765065029</v>
      </c>
      <c r="N36" s="346">
        <f t="shared" si="6"/>
        <v>32.710539740983947</v>
      </c>
      <c r="O36" s="346">
        <f t="shared" si="6"/>
        <v>33.595391032219844</v>
      </c>
      <c r="P36" s="346">
        <f t="shared" si="6"/>
        <v>31.554971060924792</v>
      </c>
      <c r="Q36" s="346">
        <f t="shared" si="6"/>
        <v>30.531472431429656</v>
      </c>
      <c r="R36" s="346">
        <f t="shared" si="6"/>
        <v>30.328894023960032</v>
      </c>
      <c r="S36" s="346">
        <f t="shared" si="6"/>
        <v>30.125723070719598</v>
      </c>
      <c r="T36" s="346">
        <f t="shared" si="6"/>
        <v>29.380836072311478</v>
      </c>
      <c r="U36" s="346">
        <f t="shared" si="6"/>
        <v>29.079047435680152</v>
      </c>
      <c r="V36" s="346">
        <f t="shared" si="6"/>
        <v>29.2184219812513</v>
      </c>
      <c r="W36" s="346">
        <f t="shared" si="6"/>
        <v>29.519256334306405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17.682330039471612</v>
      </c>
      <c r="C37" s="346">
        <f>IF(MAE_ued!C$5=0,"",MAE_ued!C$5/C$5*1000)</f>
        <v>18.501467568292068</v>
      </c>
      <c r="D37" s="346">
        <f>IF(MAE_ued!D$5=0,"",MAE_ued!D$5/D$5*1000)</f>
        <v>18.789357101706422</v>
      </c>
      <c r="E37" s="346">
        <f>IF(MAE_ued!E$5=0,"",MAE_ued!E$5/E$5*1000)</f>
        <v>20.125635498082506</v>
      </c>
      <c r="F37" s="346">
        <f>IF(MAE_ued!F$5=0,"",MAE_ued!F$5/F$5*1000)</f>
        <v>20.29815566460368</v>
      </c>
      <c r="G37" s="346">
        <f>IF(MAE_ued!G$5=0,"",MAE_ued!G$5/G$5*1000)</f>
        <v>19.771314490713966</v>
      </c>
      <c r="H37" s="346">
        <f>IF(MAE_ued!H$5=0,"",MAE_ued!H$5/H$5*1000)</f>
        <v>18.460418378983771</v>
      </c>
      <c r="I37" s="346">
        <f>IF(MAE_ued!I$5=0,"",MAE_ued!I$5/I$5*1000)</f>
        <v>17.447346376679949</v>
      </c>
      <c r="J37" s="346">
        <f>IF(MAE_ued!J$5=0,"",MAE_ued!J$5/J$5*1000)</f>
        <v>18.648943855890735</v>
      </c>
      <c r="K37" s="346">
        <f>IF(MAE_ued!K$5=0,"",MAE_ued!K$5/K$5*1000)</f>
        <v>19.707477316762702</v>
      </c>
      <c r="L37" s="346">
        <f>IF(MAE_ued!L$5=0,"",MAE_ued!L$5/L$5*1000)</f>
        <v>19.620765566733269</v>
      </c>
      <c r="M37" s="346">
        <f>IF(MAE_ued!M$5=0,"",MAE_ued!M$5/M$5*1000)</f>
        <v>18.287022449165114</v>
      </c>
      <c r="N37" s="346">
        <f>IF(MAE_ued!N$5=0,"",MAE_ued!N$5/N$5*1000)</f>
        <v>18.189303540842445</v>
      </c>
      <c r="O37" s="346">
        <f>IF(MAE_ued!O$5=0,"",MAE_ued!O$5/O$5*1000)</f>
        <v>18.763732834533396</v>
      </c>
      <c r="P37" s="346">
        <f>IF(MAE_ued!P$5=0,"",MAE_ued!P$5/P$5*1000)</f>
        <v>17.89563188551487</v>
      </c>
      <c r="Q37" s="346">
        <f>IF(MAE_ued!Q$5=0,"",MAE_ued!Q$5/Q$5*1000)</f>
        <v>17.093856133235068</v>
      </c>
      <c r="R37" s="346">
        <f>IF(MAE_ued!R$5=0,"",MAE_ued!R$5/R$5*1000)</f>
        <v>16.991377296511001</v>
      </c>
      <c r="S37" s="346">
        <f>IF(MAE_ued!S$5=0,"",MAE_ued!S$5/S$5*1000)</f>
        <v>16.964440103186821</v>
      </c>
      <c r="T37" s="346">
        <f>IF(MAE_ued!T$5=0,"",MAE_ued!T$5/T$5*1000)</f>
        <v>16.565494322518294</v>
      </c>
      <c r="U37" s="346">
        <f>IF(MAE_ued!U$5=0,"",MAE_ued!U$5/U$5*1000)</f>
        <v>16.293564860829413</v>
      </c>
      <c r="V37" s="346">
        <f>IF(MAE_ued!V$5=0,"",MAE_ued!V$5/V$5*1000)</f>
        <v>16.580161620835391</v>
      </c>
      <c r="W37" s="346">
        <f>IF(MAE_ued!W$5=0,"",MAE_ued!W$5/W$5*1000)</f>
        <v>16.986004251229893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0.70972977616158561</v>
      </c>
      <c r="C38" s="347">
        <f t="shared" si="7"/>
        <v>0.77215945129626817</v>
      </c>
      <c r="D38" s="347">
        <f t="shared" si="7"/>
        <v>0.70303525831115798</v>
      </c>
      <c r="E38" s="347">
        <f t="shared" si="7"/>
        <v>1.0608856594745431</v>
      </c>
      <c r="F38" s="347">
        <f t="shared" si="7"/>
        <v>0.73383469830881798</v>
      </c>
      <c r="G38" s="347">
        <f t="shared" si="7"/>
        <v>0.8617068092622634</v>
      </c>
      <c r="H38" s="347">
        <f t="shared" si="7"/>
        <v>0.86569350267557355</v>
      </c>
      <c r="I38" s="347">
        <f t="shared" si="7"/>
        <v>0.94814491826300729</v>
      </c>
      <c r="J38" s="347">
        <f t="shared" si="7"/>
        <v>0.7339946165547433</v>
      </c>
      <c r="K38" s="347">
        <f t="shared" si="7"/>
        <v>0.74659032322819541</v>
      </c>
      <c r="L38" s="347">
        <f t="shared" si="7"/>
        <v>0.60750543616934594</v>
      </c>
      <c r="M38" s="347">
        <f t="shared" si="7"/>
        <v>0.54363027375256767</v>
      </c>
      <c r="N38" s="347">
        <f t="shared" si="7"/>
        <v>0.62418423518774446</v>
      </c>
      <c r="O38" s="347">
        <f t="shared" si="7"/>
        <v>0.60183893565379298</v>
      </c>
      <c r="P38" s="347">
        <f t="shared" si="7"/>
        <v>0.47132120737260658</v>
      </c>
      <c r="Q38" s="347">
        <f t="shared" si="7"/>
        <v>0.48824290191517355</v>
      </c>
      <c r="R38" s="347">
        <f t="shared" si="7"/>
        <v>0.39856868824933056</v>
      </c>
      <c r="S38" s="347">
        <f t="shared" si="7"/>
        <v>0.3207947927445346</v>
      </c>
      <c r="T38" s="347">
        <f t="shared" si="7"/>
        <v>0.2751677572111384</v>
      </c>
      <c r="U38" s="347">
        <f t="shared" si="7"/>
        <v>0.43484648747702886</v>
      </c>
      <c r="V38" s="347">
        <f t="shared" si="7"/>
        <v>0.38548982266560766</v>
      </c>
      <c r="W38" s="347">
        <f t="shared" si="7"/>
        <v>0.32757782686554737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EE: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19.943680137575232</v>
      </c>
      <c r="C5" s="225">
        <v>21.992949269131561</v>
      </c>
      <c r="D5" s="225">
        <v>24.739638865004281</v>
      </c>
      <c r="E5" s="225">
        <v>34.871453138435079</v>
      </c>
      <c r="F5" s="225">
        <v>31.740240756663798</v>
      </c>
      <c r="G5" s="225">
        <v>36.287876182287192</v>
      </c>
      <c r="H5" s="225">
        <v>39.949355116079118</v>
      </c>
      <c r="I5" s="225">
        <v>41.633276010318163</v>
      </c>
      <c r="J5" s="225">
        <v>38.110232158211531</v>
      </c>
      <c r="K5" s="225">
        <v>35.502063628546871</v>
      </c>
      <c r="L5" s="225">
        <v>40.418830610490112</v>
      </c>
      <c r="M5" s="225">
        <v>42.072656921754103</v>
      </c>
      <c r="N5" s="225">
        <v>43.190541702493547</v>
      </c>
      <c r="O5" s="225">
        <v>40.161908856405859</v>
      </c>
      <c r="P5" s="225">
        <v>37.264746345657812</v>
      </c>
      <c r="Q5" s="225">
        <v>34.835683576956143</v>
      </c>
      <c r="R5" s="225">
        <v>37.732932072227001</v>
      </c>
      <c r="S5" s="225">
        <v>37.082459157351678</v>
      </c>
      <c r="T5" s="225">
        <v>38.452536543422191</v>
      </c>
      <c r="U5" s="225">
        <v>30.502321582115218</v>
      </c>
      <c r="V5" s="225">
        <v>31.152708512467751</v>
      </c>
      <c r="W5" s="225">
        <v>39.423129836629407</v>
      </c>
      <c r="DA5" s="89" t="s">
        <v>2530</v>
      </c>
    </row>
    <row r="6" spans="1:105" ht="12" customHeight="1" x14ac:dyDescent="0.25">
      <c r="A6" s="55" t="s">
        <v>92</v>
      </c>
      <c r="B6" s="261">
        <v>0.43558837949691842</v>
      </c>
      <c r="C6" s="261">
        <v>0.4538430846701158</v>
      </c>
      <c r="D6" s="261">
        <v>0.52497783885474858</v>
      </c>
      <c r="E6" s="261">
        <v>0.69455405214097565</v>
      </c>
      <c r="F6" s="261">
        <v>0.67617296467977162</v>
      </c>
      <c r="G6" s="261">
        <v>0.74746006703149315</v>
      </c>
      <c r="H6" s="261">
        <v>0.79260926221941597</v>
      </c>
      <c r="I6" s="261">
        <v>0.85226675969866472</v>
      </c>
      <c r="J6" s="261">
        <v>0.83948723858789809</v>
      </c>
      <c r="K6" s="261">
        <v>0.78280215463821867</v>
      </c>
      <c r="L6" s="261">
        <v>0.93043243015033306</v>
      </c>
      <c r="M6" s="261">
        <v>0.93705916701305414</v>
      </c>
      <c r="N6" s="261">
        <v>0.93887123466306011</v>
      </c>
      <c r="O6" s="261">
        <v>0.85714705070623565</v>
      </c>
      <c r="P6" s="261">
        <v>0.78243684420684467</v>
      </c>
      <c r="Q6" s="261">
        <v>0.77948431173809185</v>
      </c>
      <c r="R6" s="261">
        <v>0.87889124613611669</v>
      </c>
      <c r="S6" s="261">
        <v>0.87721338680125982</v>
      </c>
      <c r="T6" s="261">
        <v>0.9154978972142227</v>
      </c>
      <c r="U6" s="261">
        <v>0.68664351686908798</v>
      </c>
      <c r="V6" s="261">
        <v>0.67527513187119148</v>
      </c>
      <c r="W6" s="261">
        <v>0.81619312203432803</v>
      </c>
      <c r="DA6" s="67" t="s">
        <v>2547</v>
      </c>
    </row>
    <row r="7" spans="1:105" ht="12" customHeight="1" x14ac:dyDescent="0.25">
      <c r="A7" s="202" t="s">
        <v>93</v>
      </c>
      <c r="B7" s="226">
        <v>0.59240019611580885</v>
      </c>
      <c r="C7" s="226">
        <v>0.61722659515135769</v>
      </c>
      <c r="D7" s="226">
        <v>0.71396986084245795</v>
      </c>
      <c r="E7" s="226">
        <v>0.94459351091172683</v>
      </c>
      <c r="F7" s="226">
        <v>0.91959523196448922</v>
      </c>
      <c r="G7" s="226">
        <v>1.016545691162831</v>
      </c>
      <c r="H7" s="226">
        <v>1.077948596618405</v>
      </c>
      <c r="I7" s="226">
        <v>1.1590827931901839</v>
      </c>
      <c r="J7" s="226">
        <v>1.141702644479542</v>
      </c>
      <c r="K7" s="226">
        <v>1.0646109303079769</v>
      </c>
      <c r="L7" s="226">
        <v>1.2653881050044531</v>
      </c>
      <c r="M7" s="226">
        <v>1.274400467137754</v>
      </c>
      <c r="N7" s="226">
        <v>1.2768648791417621</v>
      </c>
      <c r="O7" s="226">
        <v>1.165719988960481</v>
      </c>
      <c r="P7" s="226">
        <v>1.0641141081213079</v>
      </c>
      <c r="Q7" s="226">
        <v>1.060098663963805</v>
      </c>
      <c r="R7" s="226">
        <v>1.1952920947451191</v>
      </c>
      <c r="S7" s="226">
        <v>1.1930102060497141</v>
      </c>
      <c r="T7" s="226">
        <v>1.245077140211343</v>
      </c>
      <c r="U7" s="226">
        <v>0.93383518294195966</v>
      </c>
      <c r="V7" s="226">
        <v>0.91837417934482057</v>
      </c>
      <c r="W7" s="226">
        <v>1.110022645966686</v>
      </c>
      <c r="DA7" s="174" t="s">
        <v>2548</v>
      </c>
    </row>
    <row r="8" spans="1:105" ht="12" customHeight="1" x14ac:dyDescent="0.25">
      <c r="A8" s="202" t="s">
        <v>94</v>
      </c>
      <c r="B8" s="226">
        <v>0.73178847755482268</v>
      </c>
      <c r="C8" s="226">
        <v>0.76245638224579448</v>
      </c>
      <c r="D8" s="226">
        <v>0.88196276927597783</v>
      </c>
      <c r="E8" s="226">
        <v>1.1668508075968389</v>
      </c>
      <c r="F8" s="226">
        <v>1.1359705806620159</v>
      </c>
      <c r="G8" s="226">
        <v>1.255732912612908</v>
      </c>
      <c r="H8" s="226">
        <v>1.331583560528619</v>
      </c>
      <c r="I8" s="226">
        <v>1.431808156293757</v>
      </c>
      <c r="J8" s="226">
        <v>1.4103385608276691</v>
      </c>
      <c r="K8" s="226">
        <v>1.3151076197922069</v>
      </c>
      <c r="L8" s="226">
        <v>1.563126482652559</v>
      </c>
      <c r="M8" s="226">
        <v>1.574259400581931</v>
      </c>
      <c r="N8" s="226">
        <v>1.577303674233941</v>
      </c>
      <c r="O8" s="226">
        <v>1.4400070451864759</v>
      </c>
      <c r="P8" s="226">
        <v>1.314493898267499</v>
      </c>
      <c r="Q8" s="226">
        <v>1.309533643719994</v>
      </c>
      <c r="R8" s="226">
        <v>1.476537293508676</v>
      </c>
      <c r="S8" s="226">
        <v>1.473718489826116</v>
      </c>
      <c r="T8" s="226">
        <v>1.5380364673198941</v>
      </c>
      <c r="U8" s="226">
        <v>1.1535611083400681</v>
      </c>
      <c r="V8" s="226">
        <v>1.134462221543602</v>
      </c>
      <c r="W8" s="226">
        <v>1.371204445017671</v>
      </c>
      <c r="DA8" s="174" t="s">
        <v>2549</v>
      </c>
    </row>
    <row r="9" spans="1:105" ht="12" customHeight="1" x14ac:dyDescent="0.25">
      <c r="A9" s="202" t="s">
        <v>95</v>
      </c>
      <c r="B9" s="226">
        <v>0.45301191467679508</v>
      </c>
      <c r="C9" s="226">
        <v>0.47199680805692051</v>
      </c>
      <c r="D9" s="226">
        <v>0.5459769524089384</v>
      </c>
      <c r="E9" s="226">
        <v>0.72233621422661465</v>
      </c>
      <c r="F9" s="226">
        <v>0.70321988326696261</v>
      </c>
      <c r="G9" s="226">
        <v>0.77735846971275269</v>
      </c>
      <c r="H9" s="226">
        <v>0.82431363270819247</v>
      </c>
      <c r="I9" s="226">
        <v>0.88635743008661094</v>
      </c>
      <c r="J9" s="226">
        <v>0.87306672813141417</v>
      </c>
      <c r="K9" s="226">
        <v>0.81411424082374728</v>
      </c>
      <c r="L9" s="226">
        <v>0.96764972735634636</v>
      </c>
      <c r="M9" s="226">
        <v>0.97454153369357643</v>
      </c>
      <c r="N9" s="226">
        <v>0.97642608404958253</v>
      </c>
      <c r="O9" s="226">
        <v>0.89143293273448487</v>
      </c>
      <c r="P9" s="226">
        <v>0.81373431797511819</v>
      </c>
      <c r="Q9" s="226">
        <v>0.81066368420761548</v>
      </c>
      <c r="R9" s="226">
        <v>0.91404689598156164</v>
      </c>
      <c r="S9" s="226">
        <v>0.91230192227331008</v>
      </c>
      <c r="T9" s="226">
        <v>0.95211781310279131</v>
      </c>
      <c r="U9" s="226">
        <v>0.71410925754385146</v>
      </c>
      <c r="V9" s="226">
        <v>0.70228613714603916</v>
      </c>
      <c r="W9" s="226">
        <v>0.84884084691570094</v>
      </c>
      <c r="DA9" s="174" t="s">
        <v>2550</v>
      </c>
    </row>
    <row r="10" spans="1:105" ht="12" customHeight="1" x14ac:dyDescent="0.25">
      <c r="A10" s="56" t="s">
        <v>96</v>
      </c>
      <c r="B10" s="262">
        <v>0.47766056653329952</v>
      </c>
      <c r="C10" s="262">
        <v>0.5140183083108385</v>
      </c>
      <c r="D10" s="262">
        <v>0.59432284922543355</v>
      </c>
      <c r="E10" s="262">
        <v>0.87915025074264075</v>
      </c>
      <c r="F10" s="262">
        <v>0.77952000927275078</v>
      </c>
      <c r="G10" s="262">
        <v>0.90177037820378647</v>
      </c>
      <c r="H10" s="262">
        <v>0.95538311314072666</v>
      </c>
      <c r="I10" s="262">
        <v>1.021851265963005</v>
      </c>
      <c r="J10" s="262">
        <v>0.95048766657977146</v>
      </c>
      <c r="K10" s="262">
        <v>0.87582940744492366</v>
      </c>
      <c r="L10" s="262">
        <v>1.009559319665319</v>
      </c>
      <c r="M10" s="262">
        <v>1.0362234748572341</v>
      </c>
      <c r="N10" s="262">
        <v>1.050750995836921</v>
      </c>
      <c r="O10" s="262">
        <v>0.95191350946067566</v>
      </c>
      <c r="P10" s="262">
        <v>0.85862770879278072</v>
      </c>
      <c r="Q10" s="262">
        <v>0.84537143762514555</v>
      </c>
      <c r="R10" s="262">
        <v>0.93651000011001495</v>
      </c>
      <c r="S10" s="262">
        <v>0.92818926362594967</v>
      </c>
      <c r="T10" s="262">
        <v>0.96706071824119533</v>
      </c>
      <c r="U10" s="262">
        <v>0.73370101826017442</v>
      </c>
      <c r="V10" s="262">
        <v>0.72077252223529231</v>
      </c>
      <c r="W10" s="262">
        <v>0.87579425442263104</v>
      </c>
      <c r="DA10" s="68" t="s">
        <v>2551</v>
      </c>
    </row>
    <row r="11" spans="1:105" ht="12" customHeight="1" x14ac:dyDescent="0.25">
      <c r="A11" s="37" t="s">
        <v>160</v>
      </c>
      <c r="B11" s="228">
        <v>5.2993465644193202E-2</v>
      </c>
      <c r="C11" s="228">
        <v>5.5873425291212218E-2</v>
      </c>
      <c r="D11" s="228">
        <v>4.9616545137799312E-2</v>
      </c>
      <c r="E11" s="228">
        <v>0.1948108235824102</v>
      </c>
      <c r="F11" s="228">
        <v>0.18900881792886859</v>
      </c>
      <c r="G11" s="228">
        <v>0.19234278712840941</v>
      </c>
      <c r="H11" s="228">
        <v>0.1622574336091237</v>
      </c>
      <c r="I11" s="228">
        <v>0.16082551862034181</v>
      </c>
      <c r="J11" s="228">
        <v>9.3483365564656321E-2</v>
      </c>
      <c r="K11" s="228">
        <v>0.14733218182665389</v>
      </c>
      <c r="L11" s="228">
        <v>9.047873420937308E-2</v>
      </c>
      <c r="M11" s="228">
        <v>0</v>
      </c>
      <c r="N11" s="228">
        <v>4.7912758603894108E-2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1.1099292472136261E-2</v>
      </c>
      <c r="V11" s="228">
        <v>5.1567452661401168E-3</v>
      </c>
      <c r="W11" s="228">
        <v>5.2200607939631568E-3</v>
      </c>
      <c r="DA11" s="69" t="s">
        <v>2552</v>
      </c>
    </row>
    <row r="12" spans="1:105" ht="12" customHeight="1" x14ac:dyDescent="0.25">
      <c r="A12" s="37" t="s">
        <v>162</v>
      </c>
      <c r="B12" s="228">
        <v>6.2187632975074472E-2</v>
      </c>
      <c r="C12" s="228">
        <v>0.12101037390709531</v>
      </c>
      <c r="D12" s="228">
        <v>0.16602468466420359</v>
      </c>
      <c r="E12" s="228">
        <v>0.33662469905705839</v>
      </c>
      <c r="F12" s="228">
        <v>0.13480720463247389</v>
      </c>
      <c r="G12" s="228">
        <v>0.27802632794943288</v>
      </c>
      <c r="H12" s="228">
        <v>0.31500365621805843</v>
      </c>
      <c r="I12" s="228">
        <v>0.34493708597130218</v>
      </c>
      <c r="J12" s="228">
        <v>0.26899309515560188</v>
      </c>
      <c r="K12" s="228">
        <v>0.14001524570588131</v>
      </c>
      <c r="L12" s="228">
        <v>0.14269040102835789</v>
      </c>
      <c r="M12" s="228">
        <v>0.32336657445582939</v>
      </c>
      <c r="N12" s="228">
        <v>0.30652907978225552</v>
      </c>
      <c r="O12" s="228">
        <v>0.28554002778993959</v>
      </c>
      <c r="P12" s="228">
        <v>0.2156051448014068</v>
      </c>
      <c r="Q12" s="228">
        <v>0.1904265920323136</v>
      </c>
      <c r="R12" s="228">
        <v>0.13806897962877471</v>
      </c>
      <c r="S12" s="228">
        <v>8.5840174774641773E-2</v>
      </c>
      <c r="T12" s="228">
        <v>6.3903870184059491E-2</v>
      </c>
      <c r="U12" s="228">
        <v>9.0773205670575563E-2</v>
      </c>
      <c r="V12" s="228">
        <v>8.1107010292359477E-2</v>
      </c>
      <c r="W12" s="228">
        <v>0.118886548306621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2555</v>
      </c>
    </row>
    <row r="15" spans="1:105" ht="12" customHeight="1" x14ac:dyDescent="0.25">
      <c r="A15" s="37" t="s">
        <v>38</v>
      </c>
      <c r="B15" s="228">
        <v>0.36247946791403179</v>
      </c>
      <c r="C15" s="228">
        <v>0.3371345091125309</v>
      </c>
      <c r="D15" s="228">
        <v>0.3786816194234307</v>
      </c>
      <c r="E15" s="228">
        <v>0.34771472810317222</v>
      </c>
      <c r="F15" s="228">
        <v>0.45570398671140833</v>
      </c>
      <c r="G15" s="228">
        <v>0.43140126312594412</v>
      </c>
      <c r="H15" s="228">
        <v>0.47812202331354448</v>
      </c>
      <c r="I15" s="228">
        <v>0.51608866137136067</v>
      </c>
      <c r="J15" s="228">
        <v>0.58801120585951328</v>
      </c>
      <c r="K15" s="228">
        <v>0.58848197991238849</v>
      </c>
      <c r="L15" s="228">
        <v>0.77639018442758834</v>
      </c>
      <c r="M15" s="228">
        <v>0.71285690040140481</v>
      </c>
      <c r="N15" s="228">
        <v>0.69630915745077127</v>
      </c>
      <c r="O15" s="228">
        <v>0.66637348167073596</v>
      </c>
      <c r="P15" s="228">
        <v>0.64302256399137392</v>
      </c>
      <c r="Q15" s="228">
        <v>0.65494484559283195</v>
      </c>
      <c r="R15" s="228">
        <v>0.79844102048124022</v>
      </c>
      <c r="S15" s="228">
        <v>0.84234908885130788</v>
      </c>
      <c r="T15" s="228">
        <v>0.90315684805713581</v>
      </c>
      <c r="U15" s="228">
        <v>0.6318285201174626</v>
      </c>
      <c r="V15" s="228">
        <v>0.63450876667679268</v>
      </c>
      <c r="W15" s="228">
        <v>0.7516876453220469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3.2097445700723668</v>
      </c>
      <c r="C16" s="263">
        <f t="shared" si="0"/>
        <v>3.4622741394480441</v>
      </c>
      <c r="D16" s="263">
        <f t="shared" si="0"/>
        <v>3.8962121329876771</v>
      </c>
      <c r="E16" s="263">
        <f t="shared" si="0"/>
        <v>5.6981960696282279</v>
      </c>
      <c r="F16" s="263">
        <f t="shared" si="0"/>
        <v>5.0524445045456066</v>
      </c>
      <c r="G16" s="263">
        <f t="shared" si="0"/>
        <v>5.8448080068763941</v>
      </c>
      <c r="H16" s="263">
        <f t="shared" si="0"/>
        <v>6.341707109245414</v>
      </c>
      <c r="I16" s="263">
        <f t="shared" si="0"/>
        <v>6.8308296431353401</v>
      </c>
      <c r="J16" s="263">
        <f t="shared" si="0"/>
        <v>6.2222197263159416</v>
      </c>
      <c r="K16" s="263">
        <f t="shared" si="0"/>
        <v>5.7965149524021342</v>
      </c>
      <c r="L16" s="263">
        <f t="shared" si="0"/>
        <v>6.6407762244727513</v>
      </c>
      <c r="M16" s="263">
        <f t="shared" si="0"/>
        <v>6.7162632629635564</v>
      </c>
      <c r="N16" s="263">
        <f t="shared" si="0"/>
        <v>6.8759057550203408</v>
      </c>
      <c r="O16" s="263">
        <f t="shared" si="0"/>
        <v>6.3145904943573941</v>
      </c>
      <c r="P16" s="263">
        <f t="shared" si="0"/>
        <v>5.6396262218757407</v>
      </c>
      <c r="Q16" s="263">
        <f t="shared" si="0"/>
        <v>5.5386751566151684</v>
      </c>
      <c r="R16" s="263">
        <f t="shared" si="0"/>
        <v>6.1156832605864109</v>
      </c>
      <c r="S16" s="263">
        <f t="shared" si="0"/>
        <v>6.0542392188584193</v>
      </c>
      <c r="T16" s="263">
        <f t="shared" si="0"/>
        <v>6.3021885552181214</v>
      </c>
      <c r="U16" s="263">
        <f t="shared" si="0"/>
        <v>4.8503734240019307</v>
      </c>
      <c r="V16" s="263">
        <f t="shared" si="0"/>
        <v>4.782568831743343</v>
      </c>
      <c r="W16" s="263">
        <f t="shared" si="0"/>
        <v>5.7537177320173258</v>
      </c>
      <c r="DA16" s="70"/>
    </row>
    <row r="17" spans="1:105" ht="12" customHeight="1" x14ac:dyDescent="0.25">
      <c r="A17" s="60" t="s">
        <v>2558</v>
      </c>
      <c r="B17" s="331">
        <v>1.188088887848481</v>
      </c>
      <c r="C17" s="331">
        <v>1.571950802545053</v>
      </c>
      <c r="D17" s="331">
        <v>1.5523363611024139</v>
      </c>
      <c r="E17" s="331">
        <v>3.444489498589149</v>
      </c>
      <c r="F17" s="331">
        <v>2.0988075536383302</v>
      </c>
      <c r="G17" s="331">
        <v>3.0486887088378669</v>
      </c>
      <c r="H17" s="331">
        <v>3.509244159451379</v>
      </c>
      <c r="I17" s="331">
        <v>3.8659257155404481</v>
      </c>
      <c r="J17" s="331">
        <v>2.5751725816403761</v>
      </c>
      <c r="K17" s="331">
        <v>2.3150550601444868</v>
      </c>
      <c r="L17" s="331">
        <v>1.9725513626934139</v>
      </c>
      <c r="M17" s="331">
        <v>2.0958944640655619</v>
      </c>
      <c r="N17" s="331">
        <v>2.5425245314881448</v>
      </c>
      <c r="O17" s="331">
        <v>2.377842369252527</v>
      </c>
      <c r="P17" s="331">
        <v>1.6828202102455669</v>
      </c>
      <c r="Q17" s="331">
        <v>1.498764270341719</v>
      </c>
      <c r="R17" s="331">
        <v>1.156227592285018</v>
      </c>
      <c r="S17" s="331">
        <v>0.81984397155092192</v>
      </c>
      <c r="T17" s="331">
        <v>0.67860379387707792</v>
      </c>
      <c r="U17" s="331">
        <v>1.117161148598351</v>
      </c>
      <c r="V17" s="331">
        <v>1.0532615147821149</v>
      </c>
      <c r="W17" s="331">
        <v>1.128068330856826</v>
      </c>
      <c r="DA17" s="72" t="s">
        <v>2559</v>
      </c>
    </row>
    <row r="18" spans="1:105" ht="12" customHeight="1" x14ac:dyDescent="0.25">
      <c r="A18" s="59" t="s">
        <v>30</v>
      </c>
      <c r="B18" s="232">
        <v>0.2101685740598126</v>
      </c>
      <c r="C18" s="232">
        <v>0.2234438134287971</v>
      </c>
      <c r="D18" s="232">
        <v>0.2176102269900195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0.33552110743235719</v>
      </c>
      <c r="C19" s="232">
        <v>0.35671420461368802</v>
      </c>
      <c r="D19" s="232">
        <v>0</v>
      </c>
      <c r="E19" s="232">
        <v>0</v>
      </c>
      <c r="F19" s="232">
        <v>0</v>
      </c>
      <c r="G19" s="232">
        <v>0</v>
      </c>
      <c r="H19" s="232">
        <v>0.36414840523230141</v>
      </c>
      <c r="I19" s="232">
        <v>0.34984273881666789</v>
      </c>
      <c r="J19" s="232">
        <v>0.32696926866173631</v>
      </c>
      <c r="K19" s="232">
        <v>0.32848873422883051</v>
      </c>
      <c r="L19" s="232">
        <v>0.3033029443381966</v>
      </c>
      <c r="M19" s="232">
        <v>0</v>
      </c>
      <c r="N19" s="232">
        <v>0.33670605149010868</v>
      </c>
      <c r="O19" s="232">
        <v>0.69095175916088891</v>
      </c>
      <c r="P19" s="232">
        <v>0.35610512921764098</v>
      </c>
      <c r="Q19" s="232">
        <v>0.32415167912276188</v>
      </c>
      <c r="R19" s="232">
        <v>0.29862262701932712</v>
      </c>
      <c r="S19" s="232">
        <v>0.28642925214859061</v>
      </c>
      <c r="T19" s="232">
        <v>0.28070078142595728</v>
      </c>
      <c r="U19" s="232">
        <v>0.51523887303900051</v>
      </c>
      <c r="V19" s="232">
        <v>0.54624873310255551</v>
      </c>
      <c r="W19" s="232">
        <v>0.36435528377032589</v>
      </c>
      <c r="DA19" s="71" t="s">
        <v>2561</v>
      </c>
    </row>
    <row r="20" spans="1:105" ht="12" customHeight="1" x14ac:dyDescent="0.25">
      <c r="A20" s="59" t="s">
        <v>160</v>
      </c>
      <c r="B20" s="232">
        <v>0.29556030182026261</v>
      </c>
      <c r="C20" s="232">
        <v>0.31328397682786641</v>
      </c>
      <c r="D20" s="232">
        <v>0.30710499815176301</v>
      </c>
      <c r="E20" s="232">
        <v>1.262662745441548</v>
      </c>
      <c r="F20" s="232">
        <v>1.2250571532426671</v>
      </c>
      <c r="G20" s="232">
        <v>1.24666621286932</v>
      </c>
      <c r="H20" s="232">
        <v>0.96123614185644424</v>
      </c>
      <c r="I20" s="232">
        <v>0.92393467926206529</v>
      </c>
      <c r="J20" s="232">
        <v>0.57981589136363898</v>
      </c>
      <c r="K20" s="232">
        <v>0.87161731264000597</v>
      </c>
      <c r="L20" s="232">
        <v>0.54402423545568901</v>
      </c>
      <c r="M20" s="232">
        <v>0</v>
      </c>
      <c r="N20" s="232">
        <v>0.29817825355316308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6.5581108775479569E-2</v>
      </c>
      <c r="V20" s="232">
        <v>3.0308624344850821E-2</v>
      </c>
      <c r="W20" s="232">
        <v>3.2122612678131858E-2</v>
      </c>
      <c r="DA20" s="71" t="s">
        <v>2562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0.31773309699357688</v>
      </c>
      <c r="I21" s="232">
        <v>0.61050173647760309</v>
      </c>
      <c r="J21" s="232">
        <v>0</v>
      </c>
      <c r="K21" s="232">
        <v>0.28661870093168301</v>
      </c>
      <c r="L21" s="232">
        <v>0.26726527128738581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2563</v>
      </c>
    </row>
    <row r="22" spans="1:105" ht="12" customHeight="1" x14ac:dyDescent="0.25">
      <c r="A22" s="59" t="s">
        <v>162</v>
      </c>
      <c r="B22" s="232">
        <v>0.34683890453604888</v>
      </c>
      <c r="C22" s="232">
        <v>0.67850880767470145</v>
      </c>
      <c r="D22" s="232">
        <v>1.0276211359606311</v>
      </c>
      <c r="E22" s="232">
        <v>2.1818267531476012</v>
      </c>
      <c r="F22" s="232">
        <v>0.87375040039566365</v>
      </c>
      <c r="G22" s="232">
        <v>1.802022495968546</v>
      </c>
      <c r="H22" s="232">
        <v>1.8661265153690569</v>
      </c>
      <c r="I22" s="232">
        <v>1.981646560984111</v>
      </c>
      <c r="J22" s="232">
        <v>1.6683874216150001</v>
      </c>
      <c r="K22" s="232">
        <v>0.8283303123439677</v>
      </c>
      <c r="L22" s="232">
        <v>0.85795891161214277</v>
      </c>
      <c r="M22" s="232">
        <v>2.0958944640655619</v>
      </c>
      <c r="N22" s="232">
        <v>1.907640226444874</v>
      </c>
      <c r="O22" s="232">
        <v>1.6868906100916381</v>
      </c>
      <c r="P22" s="232">
        <v>1.326715081027926</v>
      </c>
      <c r="Q22" s="232">
        <v>1.174612591218958</v>
      </c>
      <c r="R22" s="232">
        <v>0.85760496526569063</v>
      </c>
      <c r="S22" s="232">
        <v>0.53341471940233132</v>
      </c>
      <c r="T22" s="232">
        <v>0.39790301245112059</v>
      </c>
      <c r="U22" s="232">
        <v>0.53634116678387123</v>
      </c>
      <c r="V22" s="232">
        <v>0.47670415733470878</v>
      </c>
      <c r="W22" s="232">
        <v>0.73159043440836868</v>
      </c>
      <c r="DA22" s="71" t="s">
        <v>2564</v>
      </c>
    </row>
    <row r="23" spans="1:105" ht="12" customHeight="1" x14ac:dyDescent="0.25">
      <c r="A23" s="60" t="s">
        <v>2565</v>
      </c>
      <c r="B23" s="331">
        <v>2.0216556822238858</v>
      </c>
      <c r="C23" s="331">
        <v>1.890323336902991</v>
      </c>
      <c r="D23" s="331">
        <v>2.343875771885263</v>
      </c>
      <c r="E23" s="331">
        <v>2.2537065710390789</v>
      </c>
      <c r="F23" s="331">
        <v>2.953636950907276</v>
      </c>
      <c r="G23" s="331">
        <v>2.7961192980385272</v>
      </c>
      <c r="H23" s="331">
        <v>2.832462949794035</v>
      </c>
      <c r="I23" s="331">
        <v>2.9649039275948921</v>
      </c>
      <c r="J23" s="331">
        <v>3.647047144675565</v>
      </c>
      <c r="K23" s="331">
        <v>3.481459892257647</v>
      </c>
      <c r="L23" s="331">
        <v>4.6682248617793372</v>
      </c>
      <c r="M23" s="331">
        <v>4.6203687988979949</v>
      </c>
      <c r="N23" s="331">
        <v>4.3333812235321956</v>
      </c>
      <c r="O23" s="331">
        <v>3.936748125104867</v>
      </c>
      <c r="P23" s="331">
        <v>3.956806011630174</v>
      </c>
      <c r="Q23" s="331">
        <v>4.0399108862734492</v>
      </c>
      <c r="R23" s="331">
        <v>4.9594556683013931</v>
      </c>
      <c r="S23" s="331">
        <v>5.2343952473074973</v>
      </c>
      <c r="T23" s="331">
        <v>5.6235847613410437</v>
      </c>
      <c r="U23" s="331">
        <v>3.7332122754035799</v>
      </c>
      <c r="V23" s="331">
        <v>3.7293073169612279</v>
      </c>
      <c r="W23" s="331">
        <v>4.6256494011604996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1.4298048000546002</v>
      </c>
      <c r="C24" s="263">
        <f t="shared" si="1"/>
        <v>1.6496706866811663</v>
      </c>
      <c r="D24" s="263">
        <f t="shared" si="1"/>
        <v>1.9269366116234337</v>
      </c>
      <c r="E24" s="263">
        <f t="shared" si="1"/>
        <v>2.8396598854513115</v>
      </c>
      <c r="F24" s="263">
        <f t="shared" si="1"/>
        <v>2.3860059028199423</v>
      </c>
      <c r="G24" s="263">
        <f t="shared" si="1"/>
        <v>2.895922898964951</v>
      </c>
      <c r="H24" s="263">
        <f t="shared" si="1"/>
        <v>3.1142469619518915</v>
      </c>
      <c r="I24" s="263">
        <f t="shared" si="1"/>
        <v>3.332435550083511</v>
      </c>
      <c r="J24" s="263">
        <f t="shared" si="1"/>
        <v>3.0600671485913304</v>
      </c>
      <c r="K24" s="263">
        <f t="shared" si="1"/>
        <v>2.668674490077263</v>
      </c>
      <c r="L24" s="263">
        <f t="shared" si="1"/>
        <v>3.0289282501191197</v>
      </c>
      <c r="M24" s="263">
        <f t="shared" si="1"/>
        <v>3.3718455762253767</v>
      </c>
      <c r="N24" s="263">
        <f t="shared" si="1"/>
        <v>3.4148806171120833</v>
      </c>
      <c r="O24" s="263">
        <f t="shared" si="1"/>
        <v>3.1284107338710307</v>
      </c>
      <c r="P24" s="263">
        <f t="shared" si="1"/>
        <v>2.7889974924470478</v>
      </c>
      <c r="Q24" s="263">
        <f t="shared" si="1"/>
        <v>2.6855307804509874</v>
      </c>
      <c r="R24" s="263">
        <f t="shared" si="1"/>
        <v>2.8179402410324212</v>
      </c>
      <c r="S24" s="263">
        <f t="shared" si="1"/>
        <v>2.6273611250288882</v>
      </c>
      <c r="T24" s="263">
        <f t="shared" si="1"/>
        <v>2.6118457543314975</v>
      </c>
      <c r="U24" s="263">
        <f t="shared" si="1"/>
        <v>2.1839609698114701</v>
      </c>
      <c r="V24" s="263">
        <f t="shared" si="1"/>
        <v>2.1355740924693136</v>
      </c>
      <c r="W24" s="263">
        <f t="shared" si="1"/>
        <v>2.6739142926114434</v>
      </c>
      <c r="DA24" s="70"/>
    </row>
    <row r="25" spans="1:105" ht="12" customHeight="1" x14ac:dyDescent="0.25">
      <c r="A25" s="60" t="s">
        <v>2568</v>
      </c>
      <c r="B25" s="264">
        <v>0.98550465296774348</v>
      </c>
      <c r="C25" s="264">
        <v>1.186750740317648</v>
      </c>
      <c r="D25" s="264">
        <v>1.3914592159915899</v>
      </c>
      <c r="E25" s="264">
        <v>2.1312147522675162</v>
      </c>
      <c r="F25" s="264">
        <v>1.6963094788465749</v>
      </c>
      <c r="G25" s="264">
        <v>2.1335136305928279</v>
      </c>
      <c r="H25" s="264">
        <v>2.305785514488087</v>
      </c>
      <c r="I25" s="264">
        <v>2.4631234551908729</v>
      </c>
      <c r="J25" s="264">
        <v>2.2037901652316738</v>
      </c>
      <c r="K25" s="264">
        <v>1.87021629234628</v>
      </c>
      <c r="L25" s="264">
        <v>2.0798871713657801</v>
      </c>
      <c r="M25" s="264">
        <v>2.4160452258720611</v>
      </c>
      <c r="N25" s="264">
        <v>2.457231957755762</v>
      </c>
      <c r="O25" s="264">
        <v>2.2541207421506702</v>
      </c>
      <c r="P25" s="264">
        <v>1.990911911356066</v>
      </c>
      <c r="Q25" s="264">
        <v>1.8904567824781331</v>
      </c>
      <c r="R25" s="264">
        <v>1.921471169973582</v>
      </c>
      <c r="S25" s="264">
        <v>1.7326034704916029</v>
      </c>
      <c r="T25" s="264">
        <v>1.6780378991729901</v>
      </c>
      <c r="U25" s="264">
        <v>1.483584582605</v>
      </c>
      <c r="V25" s="264">
        <v>1.446793457960698</v>
      </c>
      <c r="W25" s="264">
        <v>1.841397308136429</v>
      </c>
      <c r="DA25" s="72" t="s">
        <v>2569</v>
      </c>
    </row>
    <row r="26" spans="1:105" ht="12" customHeight="1" x14ac:dyDescent="0.25">
      <c r="A26" s="60" t="s">
        <v>2570</v>
      </c>
      <c r="B26" s="264">
        <v>0.44430014708685678</v>
      </c>
      <c r="C26" s="264">
        <v>0.4629199463635183</v>
      </c>
      <c r="D26" s="264">
        <v>0.53547739563184371</v>
      </c>
      <c r="E26" s="264">
        <v>0.70844513318379532</v>
      </c>
      <c r="F26" s="264">
        <v>0.68969642397336739</v>
      </c>
      <c r="G26" s="264">
        <v>0.76240926837212308</v>
      </c>
      <c r="H26" s="264">
        <v>0.80846144746380455</v>
      </c>
      <c r="I26" s="264">
        <v>0.86931209489263817</v>
      </c>
      <c r="J26" s="264">
        <v>0.85627698335965674</v>
      </c>
      <c r="K26" s="264">
        <v>0.79845819773098314</v>
      </c>
      <c r="L26" s="264">
        <v>0.94904107875333987</v>
      </c>
      <c r="M26" s="264">
        <v>0.95580035035331556</v>
      </c>
      <c r="N26" s="264">
        <v>0.95764865935632149</v>
      </c>
      <c r="O26" s="264">
        <v>0.87428999172036048</v>
      </c>
      <c r="P26" s="264">
        <v>0.7980855810909816</v>
      </c>
      <c r="Q26" s="264">
        <v>0.79507399797285405</v>
      </c>
      <c r="R26" s="264">
        <v>0.89646907105883933</v>
      </c>
      <c r="S26" s="264">
        <v>0.89475765453728506</v>
      </c>
      <c r="T26" s="264">
        <v>0.93380785515850717</v>
      </c>
      <c r="U26" s="264">
        <v>0.70037638720647</v>
      </c>
      <c r="V26" s="264">
        <v>0.68878063450861571</v>
      </c>
      <c r="W26" s="264">
        <v>0.83251698447501454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4.5853493858176684</v>
      </c>
      <c r="C27" s="263">
        <f t="shared" si="2"/>
        <v>4.9461059134972061</v>
      </c>
      <c r="D27" s="263">
        <f t="shared" si="2"/>
        <v>5.5660173328395395</v>
      </c>
      <c r="E27" s="263">
        <f t="shared" si="2"/>
        <v>8.1402800994688977</v>
      </c>
      <c r="F27" s="263">
        <f t="shared" si="2"/>
        <v>7.2177778636365835</v>
      </c>
      <c r="G27" s="263">
        <f t="shared" si="2"/>
        <v>8.3497257241091329</v>
      </c>
      <c r="H27" s="263">
        <f t="shared" si="2"/>
        <v>9.059581584636307</v>
      </c>
      <c r="I27" s="263">
        <f t="shared" si="2"/>
        <v>9.7583280616219152</v>
      </c>
      <c r="J27" s="263">
        <f t="shared" si="2"/>
        <v>8.8888853233084859</v>
      </c>
      <c r="K27" s="263">
        <f t="shared" si="2"/>
        <v>8.2807356462887647</v>
      </c>
      <c r="L27" s="263">
        <f t="shared" si="2"/>
        <v>9.4868231778182164</v>
      </c>
      <c r="M27" s="263">
        <f t="shared" si="2"/>
        <v>9.5946618042336507</v>
      </c>
      <c r="N27" s="263">
        <f t="shared" si="2"/>
        <v>9.8227225071719158</v>
      </c>
      <c r="O27" s="263">
        <f t="shared" si="2"/>
        <v>9.0208435633677055</v>
      </c>
      <c r="P27" s="263">
        <f t="shared" si="2"/>
        <v>8.0566088883939209</v>
      </c>
      <c r="Q27" s="263">
        <f t="shared" si="2"/>
        <v>7.9123930808788154</v>
      </c>
      <c r="R27" s="263">
        <f t="shared" si="2"/>
        <v>8.7366903722663007</v>
      </c>
      <c r="S27" s="263">
        <f t="shared" si="2"/>
        <v>8.6489131697977424</v>
      </c>
      <c r="T27" s="263">
        <f t="shared" si="2"/>
        <v>9.0031265074544589</v>
      </c>
      <c r="U27" s="263">
        <f t="shared" si="2"/>
        <v>6.9291048914313293</v>
      </c>
      <c r="V27" s="263">
        <f t="shared" si="2"/>
        <v>6.8322411882047751</v>
      </c>
      <c r="W27" s="263">
        <f t="shared" si="2"/>
        <v>8.2195967600247499</v>
      </c>
      <c r="DA27" s="70"/>
    </row>
    <row r="28" spans="1:105" ht="12" customHeight="1" x14ac:dyDescent="0.25">
      <c r="A28" s="60" t="s">
        <v>2573</v>
      </c>
      <c r="B28" s="331">
        <v>1.6972698397835451</v>
      </c>
      <c r="C28" s="331">
        <v>2.2456440036357899</v>
      </c>
      <c r="D28" s="331">
        <v>2.2176233730034491</v>
      </c>
      <c r="E28" s="331">
        <v>4.9206992836987844</v>
      </c>
      <c r="F28" s="331">
        <v>2.998296505197616</v>
      </c>
      <c r="G28" s="331">
        <v>4.3552695840540956</v>
      </c>
      <c r="H28" s="331">
        <v>5.0132059420733999</v>
      </c>
      <c r="I28" s="331">
        <v>5.5227510222006408</v>
      </c>
      <c r="J28" s="331">
        <v>3.678817973771964</v>
      </c>
      <c r="K28" s="331">
        <v>3.3072215144921251</v>
      </c>
      <c r="L28" s="331">
        <v>2.8179305181334491</v>
      </c>
      <c r="M28" s="331">
        <v>2.994134948665089</v>
      </c>
      <c r="N28" s="331">
        <v>3.632177902125922</v>
      </c>
      <c r="O28" s="331">
        <v>3.3969176703607529</v>
      </c>
      <c r="P28" s="331">
        <v>2.4040288717793832</v>
      </c>
      <c r="Q28" s="331">
        <v>2.141091814773886</v>
      </c>
      <c r="R28" s="331">
        <v>1.651753703264311</v>
      </c>
      <c r="S28" s="331">
        <v>1.1712056736441741</v>
      </c>
      <c r="T28" s="331">
        <v>0.96943399125296859</v>
      </c>
      <c r="U28" s="331">
        <v>1.5959444979976449</v>
      </c>
      <c r="V28" s="331">
        <v>1.504659306831593</v>
      </c>
      <c r="W28" s="331">
        <v>1.6115261869383231</v>
      </c>
      <c r="DA28" s="72" t="s">
        <v>2574</v>
      </c>
    </row>
    <row r="29" spans="1:105" ht="12" customHeight="1" x14ac:dyDescent="0.25">
      <c r="A29" s="59" t="s">
        <v>30</v>
      </c>
      <c r="B29" s="232">
        <v>0.30024082008544661</v>
      </c>
      <c r="C29" s="232">
        <v>0.31920544775542448</v>
      </c>
      <c r="D29" s="232">
        <v>0.31087175284288499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0.47931586776051038</v>
      </c>
      <c r="C30" s="232">
        <v>0.50959172087669713</v>
      </c>
      <c r="D30" s="232">
        <v>0</v>
      </c>
      <c r="E30" s="232">
        <v>0</v>
      </c>
      <c r="F30" s="232">
        <v>0</v>
      </c>
      <c r="G30" s="232">
        <v>0</v>
      </c>
      <c r="H30" s="232">
        <v>0.5202120074747163</v>
      </c>
      <c r="I30" s="232">
        <v>0.49977534116666861</v>
      </c>
      <c r="J30" s="232">
        <v>0.46709895523105172</v>
      </c>
      <c r="K30" s="232">
        <v>0.46926962032690073</v>
      </c>
      <c r="L30" s="232">
        <v>0.43328992048313802</v>
      </c>
      <c r="M30" s="232">
        <v>0</v>
      </c>
      <c r="N30" s="232">
        <v>0.48100864498586959</v>
      </c>
      <c r="O30" s="232">
        <v>0.98707394165841267</v>
      </c>
      <c r="P30" s="232">
        <v>0.50872161316805886</v>
      </c>
      <c r="Q30" s="232">
        <v>0.46307382731823138</v>
      </c>
      <c r="R30" s="232">
        <v>0.42660375288475311</v>
      </c>
      <c r="S30" s="232">
        <v>0.40918464592655812</v>
      </c>
      <c r="T30" s="232">
        <v>0.40100111632279622</v>
      </c>
      <c r="U30" s="232">
        <v>0.73605553291285808</v>
      </c>
      <c r="V30" s="232">
        <v>0.78035533300365056</v>
      </c>
      <c r="W30" s="232">
        <v>0.52050754824332268</v>
      </c>
      <c r="DA30" s="71" t="s">
        <v>2576</v>
      </c>
    </row>
    <row r="31" spans="1:105" ht="12" customHeight="1" x14ac:dyDescent="0.25">
      <c r="A31" s="59" t="s">
        <v>160</v>
      </c>
      <c r="B31" s="232">
        <v>0.42222900260037521</v>
      </c>
      <c r="C31" s="232">
        <v>0.44754853832552338</v>
      </c>
      <c r="D31" s="232">
        <v>0.43872142593109009</v>
      </c>
      <c r="E31" s="232">
        <v>1.803803922059354</v>
      </c>
      <c r="F31" s="232">
        <v>1.750081647489524</v>
      </c>
      <c r="G31" s="232">
        <v>1.780951732670458</v>
      </c>
      <c r="H31" s="232">
        <v>1.3731944883663489</v>
      </c>
      <c r="I31" s="232">
        <v>1.3199066846600931</v>
      </c>
      <c r="J31" s="232">
        <v>0.82830841623376983</v>
      </c>
      <c r="K31" s="232">
        <v>1.245167589485723</v>
      </c>
      <c r="L31" s="232">
        <v>0.77717747922241287</v>
      </c>
      <c r="M31" s="232">
        <v>0</v>
      </c>
      <c r="N31" s="232">
        <v>0.4259689336473757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9.3687298250685086E-2</v>
      </c>
      <c r="V31" s="232">
        <v>4.3298034778358307E-2</v>
      </c>
      <c r="W31" s="232">
        <v>4.5889446683045523E-2</v>
      </c>
      <c r="DA31" s="71" t="s">
        <v>2577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0.45390442427653849</v>
      </c>
      <c r="I32" s="232">
        <v>0.87214533782514725</v>
      </c>
      <c r="J32" s="232">
        <v>0</v>
      </c>
      <c r="K32" s="232">
        <v>0.40945528704526141</v>
      </c>
      <c r="L32" s="232">
        <v>0.38180753041055099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2578</v>
      </c>
    </row>
    <row r="33" spans="1:105" ht="12" customHeight="1" x14ac:dyDescent="0.25">
      <c r="A33" s="59" t="s">
        <v>162</v>
      </c>
      <c r="B33" s="232">
        <v>0.49548414933721291</v>
      </c>
      <c r="C33" s="232">
        <v>0.96929829667814515</v>
      </c>
      <c r="D33" s="232">
        <v>1.468030194229474</v>
      </c>
      <c r="E33" s="232">
        <v>3.116895361639429</v>
      </c>
      <c r="F33" s="232">
        <v>1.2482148577080909</v>
      </c>
      <c r="G33" s="232">
        <v>2.574317851383638</v>
      </c>
      <c r="H33" s="232">
        <v>2.6658950219557962</v>
      </c>
      <c r="I33" s="232">
        <v>2.830923658548731</v>
      </c>
      <c r="J33" s="232">
        <v>2.3834106023071429</v>
      </c>
      <c r="K33" s="232">
        <v>1.183329017634239</v>
      </c>
      <c r="L33" s="232">
        <v>1.225655588017347</v>
      </c>
      <c r="M33" s="232">
        <v>2.994134948665089</v>
      </c>
      <c r="N33" s="232">
        <v>2.7252003234926772</v>
      </c>
      <c r="O33" s="232">
        <v>2.4098437287023402</v>
      </c>
      <c r="P33" s="232">
        <v>1.895307258611324</v>
      </c>
      <c r="Q33" s="232">
        <v>1.678017987455654</v>
      </c>
      <c r="R33" s="232">
        <v>1.225149950379558</v>
      </c>
      <c r="S33" s="232">
        <v>0.76202102771761626</v>
      </c>
      <c r="T33" s="232">
        <v>0.56843287493017236</v>
      </c>
      <c r="U33" s="232">
        <v>0.76620166683410151</v>
      </c>
      <c r="V33" s="232">
        <v>0.68100593904958373</v>
      </c>
      <c r="W33" s="232">
        <v>1.045129192011955</v>
      </c>
      <c r="DA33" s="71" t="s">
        <v>2579</v>
      </c>
    </row>
    <row r="34" spans="1:105" ht="12" customHeight="1" x14ac:dyDescent="0.25">
      <c r="A34" s="60" t="s">
        <v>2580</v>
      </c>
      <c r="B34" s="331">
        <v>2.8880795460341231</v>
      </c>
      <c r="C34" s="331">
        <v>2.7004619098614162</v>
      </c>
      <c r="D34" s="331">
        <v>3.3483939598360908</v>
      </c>
      <c r="E34" s="331">
        <v>3.2195808157701129</v>
      </c>
      <c r="F34" s="331">
        <v>4.2194813584389674</v>
      </c>
      <c r="G34" s="331">
        <v>3.9944561400550378</v>
      </c>
      <c r="H34" s="331">
        <v>4.0463756425629072</v>
      </c>
      <c r="I34" s="331">
        <v>4.2355770394212744</v>
      </c>
      <c r="J34" s="331">
        <v>5.2100673495365211</v>
      </c>
      <c r="K34" s="331">
        <v>4.9735141317966391</v>
      </c>
      <c r="L34" s="331">
        <v>6.6688926596847669</v>
      </c>
      <c r="M34" s="331">
        <v>6.6005268555685621</v>
      </c>
      <c r="N34" s="331">
        <v>6.1905446050459938</v>
      </c>
      <c r="O34" s="331">
        <v>5.6239258930069527</v>
      </c>
      <c r="P34" s="331">
        <v>5.6525800166145368</v>
      </c>
      <c r="Q34" s="331">
        <v>5.7713012661049294</v>
      </c>
      <c r="R34" s="331">
        <v>7.0849366690019897</v>
      </c>
      <c r="S34" s="331">
        <v>7.4777074961535677</v>
      </c>
      <c r="T34" s="331">
        <v>8.0336925162014907</v>
      </c>
      <c r="U34" s="331">
        <v>5.3331603934336842</v>
      </c>
      <c r="V34" s="331">
        <v>5.3275818813731819</v>
      </c>
      <c r="W34" s="331">
        <v>6.6080705730864278</v>
      </c>
      <c r="DA34" s="72" t="s">
        <v>2581</v>
      </c>
    </row>
    <row r="35" spans="1:105" ht="12" customHeight="1" x14ac:dyDescent="0.25">
      <c r="A35" s="57" t="s">
        <v>2582</v>
      </c>
      <c r="B35" s="263">
        <v>4.5216941273327516</v>
      </c>
      <c r="C35" s="263">
        <v>5.4617629152699196</v>
      </c>
      <c r="D35" s="263">
        <v>5.8630086072885259</v>
      </c>
      <c r="E35" s="263">
        <v>8.1944309336278671</v>
      </c>
      <c r="F35" s="263">
        <v>7.4261066383624001</v>
      </c>
      <c r="G35" s="263">
        <v>8.4812389266519297</v>
      </c>
      <c r="H35" s="263">
        <v>10.071201488032591</v>
      </c>
      <c r="I35" s="263">
        <v>9.4992729715279332</v>
      </c>
      <c r="J35" s="263">
        <v>7.9658133255052102</v>
      </c>
      <c r="K35" s="263">
        <v>7.6018450014762902</v>
      </c>
      <c r="L35" s="263">
        <v>8.0358427231296474</v>
      </c>
      <c r="M35" s="263">
        <v>9.0497505319422693</v>
      </c>
      <c r="N35" s="263">
        <v>9.6985764783064781</v>
      </c>
      <c r="O35" s="263">
        <v>9.4915121216747718</v>
      </c>
      <c r="P35" s="263">
        <v>9.647218556114602</v>
      </c>
      <c r="Q35" s="263">
        <v>7.6188134199807429</v>
      </c>
      <c r="R35" s="263">
        <v>7.5859609275466671</v>
      </c>
      <c r="S35" s="263">
        <v>7.3056399850854241</v>
      </c>
      <c r="T35" s="263">
        <v>7.5475096965963084</v>
      </c>
      <c r="U35" s="263">
        <v>6.7893134542728433</v>
      </c>
      <c r="V35" s="263">
        <v>7.8149548963518409</v>
      </c>
      <c r="W35" s="263">
        <v>11.183207669242091</v>
      </c>
      <c r="DA35" s="70" t="s">
        <v>2583</v>
      </c>
    </row>
    <row r="36" spans="1:105" ht="12" customHeight="1" x14ac:dyDescent="0.25">
      <c r="A36" s="46" t="s">
        <v>30</v>
      </c>
      <c r="B36" s="231">
        <v>0.17033007274433601</v>
      </c>
      <c r="C36" s="231">
        <v>0.1380902057124499</v>
      </c>
      <c r="D36" s="231">
        <v>0.15225748706169079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0.27192140828794542</v>
      </c>
      <c r="C38" s="231">
        <v>0.22045245800172469</v>
      </c>
      <c r="D38" s="231">
        <v>0</v>
      </c>
      <c r="E38" s="231">
        <v>0</v>
      </c>
      <c r="F38" s="231">
        <v>0</v>
      </c>
      <c r="G38" s="231">
        <v>0</v>
      </c>
      <c r="H38" s="231">
        <v>0.20239797078524391</v>
      </c>
      <c r="I38" s="231">
        <v>0.2371403035022672</v>
      </c>
      <c r="J38" s="231">
        <v>0.29269015958939798</v>
      </c>
      <c r="K38" s="231">
        <v>0.28900002892281151</v>
      </c>
      <c r="L38" s="231">
        <v>0.33950343782198589</v>
      </c>
      <c r="M38" s="231">
        <v>0</v>
      </c>
      <c r="N38" s="231">
        <v>0.26904368701101899</v>
      </c>
      <c r="O38" s="231">
        <v>0.49549106615664013</v>
      </c>
      <c r="P38" s="231">
        <v>0.22193164110858271</v>
      </c>
      <c r="Q38" s="231">
        <v>0.29953287703689468</v>
      </c>
      <c r="R38" s="231">
        <v>0.36153200357451459</v>
      </c>
      <c r="S38" s="231">
        <v>0.39114448540148128</v>
      </c>
      <c r="T38" s="231">
        <v>0.40505648571540959</v>
      </c>
      <c r="U38" s="231">
        <v>0.48748461380740332</v>
      </c>
      <c r="V38" s="231">
        <v>0.40134090380085619</v>
      </c>
      <c r="W38" s="231">
        <v>0.20189555148633301</v>
      </c>
      <c r="DA38" s="73" t="s">
        <v>2586</v>
      </c>
    </row>
    <row r="39" spans="1:105" ht="12" customHeight="1" x14ac:dyDescent="0.25">
      <c r="A39" s="46" t="s">
        <v>160</v>
      </c>
      <c r="B39" s="231">
        <v>0.23953537266259431</v>
      </c>
      <c r="C39" s="231">
        <v>0.19361220229245779</v>
      </c>
      <c r="D39" s="231">
        <v>0.21487517351294891</v>
      </c>
      <c r="E39" s="231">
        <v>0.77999507983942529</v>
      </c>
      <c r="F39" s="231">
        <v>0.87712495226259368</v>
      </c>
      <c r="G39" s="231">
        <v>0.82131183826215148</v>
      </c>
      <c r="H39" s="231">
        <v>0.53426636437710151</v>
      </c>
      <c r="I39" s="231">
        <v>0.62628754564860256</v>
      </c>
      <c r="J39" s="231">
        <v>0.51902861229218789</v>
      </c>
      <c r="K39" s="231">
        <v>0.76683734422109384</v>
      </c>
      <c r="L39" s="231">
        <v>0.60895583654386531</v>
      </c>
      <c r="M39" s="231">
        <v>0</v>
      </c>
      <c r="N39" s="231">
        <v>0.23825819692701949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6.2048465590165289E-2</v>
      </c>
      <c r="V39" s="231">
        <v>2.2268409884328849E-2</v>
      </c>
      <c r="W39" s="231">
        <v>1.7799694119219729E-2</v>
      </c>
      <c r="DA39" s="73" t="s">
        <v>2587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0.176599796013899</v>
      </c>
      <c r="I40" s="231">
        <v>0.41382756025365958</v>
      </c>
      <c r="J40" s="231">
        <v>0</v>
      </c>
      <c r="K40" s="231">
        <v>0.2521633292950996</v>
      </c>
      <c r="L40" s="231">
        <v>0.29916451556539031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1.050902837397802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2589</v>
      </c>
    </row>
    <row r="42" spans="1:105" ht="12" customHeight="1" x14ac:dyDescent="0.25">
      <c r="A42" s="46" t="s">
        <v>162</v>
      </c>
      <c r="B42" s="231">
        <v>0.28109386050922203</v>
      </c>
      <c r="C42" s="231">
        <v>0.41932430077938032</v>
      </c>
      <c r="D42" s="231">
        <v>0.71900578376779101</v>
      </c>
      <c r="E42" s="231">
        <v>1.34779784915729</v>
      </c>
      <c r="F42" s="231">
        <v>0.6255938967483079</v>
      </c>
      <c r="G42" s="231">
        <v>1.1871841824823861</v>
      </c>
      <c r="H42" s="231">
        <v>1.037215087344098</v>
      </c>
      <c r="I42" s="231">
        <v>1.3432557396946809</v>
      </c>
      <c r="J42" s="231">
        <v>1.49347546541026</v>
      </c>
      <c r="K42" s="231">
        <v>0.72875401583266186</v>
      </c>
      <c r="L42" s="231">
        <v>0.96035994849275619</v>
      </c>
      <c r="M42" s="231">
        <v>1.908305992389558</v>
      </c>
      <c r="N42" s="231">
        <v>1.5242926515335919</v>
      </c>
      <c r="O42" s="231">
        <v>1.2096925954700479</v>
      </c>
      <c r="P42" s="231">
        <v>0.82683463690319603</v>
      </c>
      <c r="Q42" s="231">
        <v>1.0854026417624389</v>
      </c>
      <c r="R42" s="231">
        <v>1.038272432543734</v>
      </c>
      <c r="S42" s="231">
        <v>0.7284249927726073</v>
      </c>
      <c r="T42" s="231">
        <v>0.57418150052973638</v>
      </c>
      <c r="U42" s="231">
        <v>0.50745019492901633</v>
      </c>
      <c r="V42" s="231">
        <v>0.35024498137264848</v>
      </c>
      <c r="W42" s="231">
        <v>0.40538688691038821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0.4299226138742967</v>
      </c>
      <c r="C44" s="231">
        <v>0.50154772136085624</v>
      </c>
      <c r="D44" s="231">
        <v>0.50154772136557579</v>
      </c>
      <c r="E44" s="231">
        <v>1.504729148622282</v>
      </c>
      <c r="F44" s="231">
        <v>1.0509028373391109</v>
      </c>
      <c r="G44" s="231">
        <v>0.54935511604774756</v>
      </c>
      <c r="H44" s="231">
        <v>2.0301805673780611</v>
      </c>
      <c r="I44" s="231">
        <v>0.85984522780359018</v>
      </c>
      <c r="J44" s="231">
        <v>1.1942390368993581</v>
      </c>
      <c r="K44" s="231">
        <v>0.6448839208311653</v>
      </c>
      <c r="L44" s="231">
        <v>0.62098022348762461</v>
      </c>
      <c r="M44" s="231">
        <v>1.2419604470447221</v>
      </c>
      <c r="N44" s="231">
        <v>0.74041272566925953</v>
      </c>
      <c r="O44" s="231">
        <v>0.74041272563054561</v>
      </c>
      <c r="P44" s="231">
        <v>0.76431642300055991</v>
      </c>
      <c r="Q44" s="231">
        <v>0.83594153041773334</v>
      </c>
      <c r="R44" s="231">
        <v>1.098710232086626</v>
      </c>
      <c r="S44" s="231">
        <v>1.026999140088805</v>
      </c>
      <c r="T44" s="231">
        <v>1.337575236306572</v>
      </c>
      <c r="U44" s="231">
        <v>1.19423903684392</v>
      </c>
      <c r="V44" s="231">
        <v>1.0699914014569001</v>
      </c>
      <c r="W44" s="231">
        <v>1.243164230358794</v>
      </c>
      <c r="DA44" s="73" t="s">
        <v>2592</v>
      </c>
    </row>
    <row r="45" spans="1:105" ht="12" customHeight="1" x14ac:dyDescent="0.25">
      <c r="A45" s="46" t="s">
        <v>79</v>
      </c>
      <c r="B45" s="231">
        <v>3.1288907992543571</v>
      </c>
      <c r="C45" s="231">
        <v>3.9887360271230512</v>
      </c>
      <c r="D45" s="231">
        <v>4.2753224415805189</v>
      </c>
      <c r="E45" s="231">
        <v>3.511006018611067</v>
      </c>
      <c r="F45" s="231">
        <v>4.8724849520123881</v>
      </c>
      <c r="G45" s="231">
        <v>5.9233877898596443</v>
      </c>
      <c r="H45" s="231">
        <v>6.0905417021341828</v>
      </c>
      <c r="I45" s="231">
        <v>6.0189165946251331</v>
      </c>
      <c r="J45" s="231">
        <v>4.4663800513140064</v>
      </c>
      <c r="K45" s="231">
        <v>4.9202063623734587</v>
      </c>
      <c r="L45" s="231">
        <v>5.2068787612180252</v>
      </c>
      <c r="M45" s="231">
        <v>5.8994840925079908</v>
      </c>
      <c r="N45" s="231">
        <v>6.9265692171655884</v>
      </c>
      <c r="O45" s="231">
        <v>7.0459157344175383</v>
      </c>
      <c r="P45" s="231">
        <v>7.8341358551022644</v>
      </c>
      <c r="Q45" s="231">
        <v>5.3979363707636763</v>
      </c>
      <c r="R45" s="231">
        <v>5.0874462593417924</v>
      </c>
      <c r="S45" s="231">
        <v>5.1590713668225314</v>
      </c>
      <c r="T45" s="231">
        <v>5.2306964740445903</v>
      </c>
      <c r="U45" s="231">
        <v>4.5380911431023394</v>
      </c>
      <c r="V45" s="231">
        <v>5.971109199837108</v>
      </c>
      <c r="W45" s="231">
        <v>9.3149613063673549</v>
      </c>
      <c r="DA45" s="73" t="s">
        <v>2593</v>
      </c>
    </row>
    <row r="46" spans="1:105" ht="12" customHeight="1" x14ac:dyDescent="0.25">
      <c r="A46" s="57" t="s">
        <v>2594</v>
      </c>
      <c r="B46" s="263">
        <v>2.090824221585208</v>
      </c>
      <c r="C46" s="263">
        <v>2.1784468064165559</v>
      </c>
      <c r="D46" s="263">
        <v>2.5198936265027929</v>
      </c>
      <c r="E46" s="263">
        <v>3.3338594502766821</v>
      </c>
      <c r="F46" s="263">
        <v>3.2456302304629032</v>
      </c>
      <c r="G46" s="263">
        <v>3.587808321751166</v>
      </c>
      <c r="H46" s="263">
        <v>3.8045244586531961</v>
      </c>
      <c r="I46" s="263">
        <v>4.09088044655359</v>
      </c>
      <c r="J46" s="263">
        <v>4.0295387452219131</v>
      </c>
      <c r="K46" s="263">
        <v>3.7574503422634491</v>
      </c>
      <c r="L46" s="263">
        <v>4.4660756647215978</v>
      </c>
      <c r="M46" s="263">
        <v>4.4978840016626593</v>
      </c>
      <c r="N46" s="263">
        <v>4.5065819263826894</v>
      </c>
      <c r="O46" s="263">
        <v>4.1143058433899311</v>
      </c>
      <c r="P46" s="263">
        <v>3.755696852192854</v>
      </c>
      <c r="Q46" s="263">
        <v>3.7415246963428421</v>
      </c>
      <c r="R46" s="263">
        <v>4.2186779814533608</v>
      </c>
      <c r="S46" s="263">
        <v>4.2106242566460459</v>
      </c>
      <c r="T46" s="263">
        <v>4.3943899066282679</v>
      </c>
      <c r="U46" s="263">
        <v>3.295888880971622</v>
      </c>
      <c r="V46" s="263">
        <v>3.2413206329817199</v>
      </c>
      <c r="W46" s="263">
        <v>3.917726985764773</v>
      </c>
      <c r="DA46" s="70" t="s">
        <v>2595</v>
      </c>
    </row>
    <row r="47" spans="1:105" ht="12" customHeight="1" x14ac:dyDescent="0.25">
      <c r="A47" s="41" t="s">
        <v>2596</v>
      </c>
      <c r="B47" s="352">
        <v>1.415813498334993</v>
      </c>
      <c r="C47" s="352">
        <v>1.475147629383641</v>
      </c>
      <c r="D47" s="352">
        <v>1.706360283154762</v>
      </c>
      <c r="E47" s="352">
        <v>2.257541864363295</v>
      </c>
      <c r="F47" s="352">
        <v>2.1977969469903722</v>
      </c>
      <c r="G47" s="352">
        <v>2.429504785209847</v>
      </c>
      <c r="H47" s="352">
        <v>2.5762553483443602</v>
      </c>
      <c r="I47" s="352">
        <v>2.7701629321636472</v>
      </c>
      <c r="J47" s="352">
        <v>2.7286250506623619</v>
      </c>
      <c r="K47" s="352">
        <v>2.5443788430318932</v>
      </c>
      <c r="L47" s="352">
        <v>3.024228505399766</v>
      </c>
      <c r="M47" s="352">
        <v>3.0457677014430371</v>
      </c>
      <c r="N47" s="352">
        <v>3.0516575505747738</v>
      </c>
      <c r="O47" s="352">
        <v>2.7860255726966709</v>
      </c>
      <c r="P47" s="352">
        <v>2.5431914572700882</v>
      </c>
      <c r="Q47" s="352">
        <v>2.533594701432937</v>
      </c>
      <c r="R47" s="352">
        <v>2.8567017588603512</v>
      </c>
      <c r="S47" s="352">
        <v>2.851248133358812</v>
      </c>
      <c r="T47" s="352">
        <v>2.9756860871040929</v>
      </c>
      <c r="U47" s="352">
        <v>2.2318298776708838</v>
      </c>
      <c r="V47" s="352">
        <v>2.1948786785758112</v>
      </c>
      <c r="W47" s="352">
        <v>2.652911082612011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</v>
      </c>
      <c r="D51" s="234">
        <f t="shared" si="3"/>
        <v>1.0000000000000004</v>
      </c>
      <c r="E51" s="234">
        <f t="shared" si="3"/>
        <v>0.99999999999999989</v>
      </c>
      <c r="F51" s="234">
        <f t="shared" si="3"/>
        <v>1</v>
      </c>
      <c r="G51" s="234">
        <f t="shared" si="3"/>
        <v>1</v>
      </c>
      <c r="H51" s="234">
        <f t="shared" si="3"/>
        <v>1</v>
      </c>
      <c r="I51" s="234">
        <f t="shared" si="3"/>
        <v>1</v>
      </c>
      <c r="J51" s="234">
        <f t="shared" si="3"/>
        <v>1</v>
      </c>
      <c r="K51" s="234">
        <f t="shared" si="3"/>
        <v>1</v>
      </c>
      <c r="L51" s="234">
        <f t="shared" si="3"/>
        <v>1</v>
      </c>
      <c r="M51" s="234">
        <f t="shared" si="3"/>
        <v>0.99999999999999989</v>
      </c>
      <c r="N51" s="234">
        <f t="shared" si="3"/>
        <v>1</v>
      </c>
      <c r="O51" s="234">
        <f t="shared" si="3"/>
        <v>1</v>
      </c>
      <c r="P51" s="234">
        <f t="shared" si="3"/>
        <v>0.99999999999999978</v>
      </c>
      <c r="Q51" s="234">
        <f t="shared" si="3"/>
        <v>1.0000000000000002</v>
      </c>
      <c r="R51" s="234">
        <f t="shared" si="3"/>
        <v>1</v>
      </c>
      <c r="S51" s="234">
        <f t="shared" si="3"/>
        <v>1.0000000000000002</v>
      </c>
      <c r="T51" s="234">
        <f t="shared" si="3"/>
        <v>1.0000000000000002</v>
      </c>
      <c r="U51" s="234">
        <f t="shared" si="3"/>
        <v>1.0000000000000002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2.1840922863390729E-2</v>
      </c>
      <c r="C52" s="301">
        <f t="shared" si="4"/>
        <v>2.0635844657138008E-2</v>
      </c>
      <c r="D52" s="301">
        <f t="shared" si="4"/>
        <v>2.122010922307203E-2</v>
      </c>
      <c r="E52" s="301">
        <f t="shared" si="4"/>
        <v>1.9917554034346877E-2</v>
      </c>
      <c r="F52" s="301">
        <f t="shared" si="4"/>
        <v>2.1303334459988634E-2</v>
      </c>
      <c r="G52" s="301">
        <f t="shared" si="4"/>
        <v>2.0598065956704922E-2</v>
      </c>
      <c r="H52" s="301">
        <f t="shared" si="4"/>
        <v>1.9840351863412199E-2</v>
      </c>
      <c r="I52" s="301">
        <f t="shared" si="4"/>
        <v>2.0470807041162064E-2</v>
      </c>
      <c r="J52" s="301">
        <f t="shared" si="4"/>
        <v>2.2027869972107098E-2</v>
      </c>
      <c r="K52" s="301">
        <f t="shared" si="4"/>
        <v>2.204948317451538E-2</v>
      </c>
      <c r="L52" s="301">
        <f t="shared" si="4"/>
        <v>2.3019776082013936E-2</v>
      </c>
      <c r="M52" s="301">
        <f t="shared" si="4"/>
        <v>2.2272402923251989E-2</v>
      </c>
      <c r="N52" s="301">
        <f t="shared" si="4"/>
        <v>2.1737889770640586E-2</v>
      </c>
      <c r="O52" s="301">
        <f t="shared" si="4"/>
        <v>2.1342288629030638E-2</v>
      </c>
      <c r="P52" s="301">
        <f t="shared" si="4"/>
        <v>2.0996703880637478E-2</v>
      </c>
      <c r="Q52" s="301">
        <f t="shared" si="4"/>
        <v>2.2376030314321775E-2</v>
      </c>
      <c r="R52" s="301">
        <f t="shared" si="4"/>
        <v>2.3292418528562137E-2</v>
      </c>
      <c r="S52" s="301">
        <f t="shared" si="4"/>
        <v>2.3655750096804203E-2</v>
      </c>
      <c r="T52" s="301">
        <f t="shared" si="4"/>
        <v>2.3808517708068612E-2</v>
      </c>
      <c r="U52" s="301">
        <f t="shared" si="4"/>
        <v>2.2511188698229961E-2</v>
      </c>
      <c r="V52" s="301">
        <f t="shared" si="4"/>
        <v>2.1676289610610806E-2</v>
      </c>
      <c r="W52" s="301">
        <f t="shared" si="4"/>
        <v>2.0703407502566541E-2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2.9703655094211381E-2</v>
      </c>
      <c r="C53" s="235">
        <f t="shared" si="5"/>
        <v>2.8064748733707703E-2</v>
      </c>
      <c r="D53" s="235">
        <f t="shared" si="5"/>
        <v>2.8859348543377957E-2</v>
      </c>
      <c r="E53" s="235">
        <f t="shared" si="5"/>
        <v>2.7087873486711749E-2</v>
      </c>
      <c r="F53" s="235">
        <f t="shared" si="5"/>
        <v>2.8972534865584536E-2</v>
      </c>
      <c r="G53" s="235">
        <f t="shared" si="5"/>
        <v>2.8013369701118701E-2</v>
      </c>
      <c r="H53" s="235">
        <f t="shared" si="5"/>
        <v>2.6982878534240574E-2</v>
      </c>
      <c r="I53" s="235">
        <f t="shared" si="5"/>
        <v>2.7840297575980406E-2</v>
      </c>
      <c r="J53" s="235">
        <f t="shared" si="5"/>
        <v>2.9957903162065667E-2</v>
      </c>
      <c r="K53" s="235">
        <f t="shared" si="5"/>
        <v>2.9987297117340904E-2</v>
      </c>
      <c r="L53" s="235">
        <f t="shared" si="5"/>
        <v>3.1306895471538955E-2</v>
      </c>
      <c r="M53" s="235">
        <f t="shared" si="5"/>
        <v>3.0290467975622716E-2</v>
      </c>
      <c r="N53" s="235">
        <f t="shared" si="5"/>
        <v>2.9563530088071204E-2</v>
      </c>
      <c r="O53" s="235">
        <f t="shared" si="5"/>
        <v>2.9025512535481683E-2</v>
      </c>
      <c r="P53" s="235">
        <f t="shared" si="5"/>
        <v>2.8555517277666947E-2</v>
      </c>
      <c r="Q53" s="235">
        <f t="shared" si="5"/>
        <v>3.0431401227477617E-2</v>
      </c>
      <c r="R53" s="235">
        <f t="shared" si="5"/>
        <v>3.1677689198844519E-2</v>
      </c>
      <c r="S53" s="235">
        <f t="shared" si="5"/>
        <v>3.2171820131653733E-2</v>
      </c>
      <c r="T53" s="235">
        <f t="shared" si="5"/>
        <v>3.2379584082973319E-2</v>
      </c>
      <c r="U53" s="235">
        <f t="shared" si="5"/>
        <v>3.061521662959275E-2</v>
      </c>
      <c r="V53" s="235">
        <f t="shared" si="5"/>
        <v>2.9479753870430701E-2</v>
      </c>
      <c r="W53" s="235">
        <f t="shared" si="5"/>
        <v>2.8156634203490488E-2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3.6692750410496411E-2</v>
      </c>
      <c r="C54" s="235">
        <f t="shared" si="6"/>
        <v>3.466821902399185E-2</v>
      </c>
      <c r="D54" s="235">
        <f t="shared" si="6"/>
        <v>3.5649783494761021E-2</v>
      </c>
      <c r="E54" s="235">
        <f t="shared" si="6"/>
        <v>3.3461490777702746E-2</v>
      </c>
      <c r="F54" s="235">
        <f t="shared" si="6"/>
        <v>3.5789601892780895E-2</v>
      </c>
      <c r="G54" s="235">
        <f t="shared" si="6"/>
        <v>3.4604750807264252E-2</v>
      </c>
      <c r="H54" s="235">
        <f t="shared" si="6"/>
        <v>3.3331791130532501E-2</v>
      </c>
      <c r="I54" s="235">
        <f t="shared" si="6"/>
        <v>3.4390955829152275E-2</v>
      </c>
      <c r="J54" s="235">
        <f t="shared" si="6"/>
        <v>3.7006821553139932E-2</v>
      </c>
      <c r="K54" s="235">
        <f t="shared" si="6"/>
        <v>3.7043131733185825E-2</v>
      </c>
      <c r="L54" s="235">
        <f t="shared" si="6"/>
        <v>3.8673223817783403E-2</v>
      </c>
      <c r="M54" s="235">
        <f t="shared" si="6"/>
        <v>3.7417636911063347E-2</v>
      </c>
      <c r="N54" s="235">
        <f t="shared" si="6"/>
        <v>3.6519654814676186E-2</v>
      </c>
      <c r="O54" s="235">
        <f t="shared" si="6"/>
        <v>3.5855044896771472E-2</v>
      </c>
      <c r="P54" s="235">
        <f t="shared" si="6"/>
        <v>3.5274462519470959E-2</v>
      </c>
      <c r="Q54" s="235">
        <f t="shared" si="6"/>
        <v>3.7591730928060577E-2</v>
      </c>
      <c r="R54" s="235">
        <f t="shared" si="6"/>
        <v>3.9131263127984386E-2</v>
      </c>
      <c r="S54" s="235">
        <f t="shared" si="6"/>
        <v>3.9741660162631046E-2</v>
      </c>
      <c r="T54" s="235">
        <f t="shared" si="6"/>
        <v>3.9998309749555268E-2</v>
      </c>
      <c r="U54" s="235">
        <f t="shared" si="6"/>
        <v>3.7818797013026345E-2</v>
      </c>
      <c r="V54" s="235">
        <f t="shared" si="6"/>
        <v>3.6416166545826162E-2</v>
      </c>
      <c r="W54" s="235">
        <f t="shared" si="6"/>
        <v>3.4781724604311781E-2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2.2714559777926354E-2</v>
      </c>
      <c r="C55" s="235">
        <f t="shared" si="7"/>
        <v>2.1461278443423534E-2</v>
      </c>
      <c r="D55" s="235">
        <f t="shared" si="7"/>
        <v>2.2068913591994907E-2</v>
      </c>
      <c r="E55" s="235">
        <f t="shared" si="7"/>
        <v>2.0714256195720749E-2</v>
      </c>
      <c r="F55" s="235">
        <f t="shared" si="7"/>
        <v>2.2155467838388183E-2</v>
      </c>
      <c r="G55" s="235">
        <f t="shared" si="7"/>
        <v>2.1421988594973112E-2</v>
      </c>
      <c r="H55" s="235">
        <f t="shared" si="7"/>
        <v>2.0633965937948681E-2</v>
      </c>
      <c r="I55" s="235">
        <f t="shared" si="7"/>
        <v>2.1289639322808539E-2</v>
      </c>
      <c r="J55" s="235">
        <f t="shared" si="7"/>
        <v>2.2908984770991386E-2</v>
      </c>
      <c r="K55" s="235">
        <f t="shared" si="7"/>
        <v>2.293146250149599E-2</v>
      </c>
      <c r="L55" s="235">
        <f t="shared" si="7"/>
        <v>2.3940567125294493E-2</v>
      </c>
      <c r="M55" s="235">
        <f t="shared" si="7"/>
        <v>2.3163299040182071E-2</v>
      </c>
      <c r="N55" s="235">
        <f t="shared" si="7"/>
        <v>2.2607405361466208E-2</v>
      </c>
      <c r="O55" s="235">
        <f t="shared" si="7"/>
        <v>2.2195980174191859E-2</v>
      </c>
      <c r="P55" s="235">
        <f t="shared" si="7"/>
        <v>2.1836572035862971E-2</v>
      </c>
      <c r="Q55" s="235">
        <f t="shared" si="7"/>
        <v>2.3271071526894643E-2</v>
      </c>
      <c r="R55" s="235">
        <f t="shared" si="7"/>
        <v>2.4224115269704628E-2</v>
      </c>
      <c r="S55" s="235">
        <f t="shared" si="7"/>
        <v>2.4601980100676366E-2</v>
      </c>
      <c r="T55" s="235">
        <f t="shared" si="7"/>
        <v>2.4760858416391349E-2</v>
      </c>
      <c r="U55" s="235">
        <f t="shared" si="7"/>
        <v>2.3411636246159159E-2</v>
      </c>
      <c r="V55" s="235">
        <f t="shared" si="7"/>
        <v>2.2543341195035236E-2</v>
      </c>
      <c r="W55" s="235">
        <f t="shared" si="7"/>
        <v>2.1531543802669195E-2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2.3950472693018927E-2</v>
      </c>
      <c r="C56" s="302">
        <f t="shared" si="8"/>
        <v>2.3371958986523667E-2</v>
      </c>
      <c r="D56" s="302">
        <f t="shared" si="8"/>
        <v>2.4023101245270774E-2</v>
      </c>
      <c r="E56" s="302">
        <f t="shared" si="8"/>
        <v>2.5211173370164128E-2</v>
      </c>
      <c r="F56" s="302">
        <f t="shared" si="8"/>
        <v>2.4559360316417644E-2</v>
      </c>
      <c r="G56" s="302">
        <f t="shared" si="8"/>
        <v>2.4850458970755579E-2</v>
      </c>
      <c r="H56" s="302">
        <f t="shared" si="8"/>
        <v>2.3914856957382945E-2</v>
      </c>
      <c r="I56" s="302">
        <f t="shared" si="8"/>
        <v>2.454409942925834E-2</v>
      </c>
      <c r="J56" s="302">
        <f t="shared" si="8"/>
        <v>2.4940484818720052E-2</v>
      </c>
      <c r="K56" s="302">
        <f t="shared" si="8"/>
        <v>2.466981684807408E-2</v>
      </c>
      <c r="L56" s="302">
        <f t="shared" si="8"/>
        <v>2.497744997608374E-2</v>
      </c>
      <c r="M56" s="302">
        <f t="shared" si="8"/>
        <v>2.4629380473507583E-2</v>
      </c>
      <c r="N56" s="302">
        <f t="shared" si="8"/>
        <v>2.4328266199454898E-2</v>
      </c>
      <c r="O56" s="302">
        <f t="shared" si="8"/>
        <v>2.3701899052261919E-2</v>
      </c>
      <c r="P56" s="302">
        <f t="shared" si="8"/>
        <v>2.3041286819139459E-2</v>
      </c>
      <c r="Q56" s="302">
        <f t="shared" si="8"/>
        <v>2.4267399138518986E-2</v>
      </c>
      <c r="R56" s="302">
        <f t="shared" si="8"/>
        <v>2.4819433547262685E-2</v>
      </c>
      <c r="S56" s="302">
        <f t="shared" si="8"/>
        <v>2.5030412888405597E-2</v>
      </c>
      <c r="T56" s="302">
        <f t="shared" si="8"/>
        <v>2.5149464903287993E-2</v>
      </c>
      <c r="U56" s="302">
        <f t="shared" si="8"/>
        <v>2.4053940165996213E-2</v>
      </c>
      <c r="V56" s="302">
        <f t="shared" si="8"/>
        <v>2.3136753003252641E-2</v>
      </c>
      <c r="W56" s="302">
        <f t="shared" si="8"/>
        <v>2.2215239075434847E-2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0.16094043566337551</v>
      </c>
      <c r="C57" s="303">
        <f t="shared" si="9"/>
        <v>0.15742655053124485</v>
      </c>
      <c r="D57" s="303">
        <f t="shared" si="9"/>
        <v>0.1574886421846321</v>
      </c>
      <c r="E57" s="303">
        <f t="shared" si="9"/>
        <v>0.16340575332513788</v>
      </c>
      <c r="F57" s="303">
        <f t="shared" si="9"/>
        <v>0.15918103908789211</v>
      </c>
      <c r="G57" s="303">
        <f t="shared" si="9"/>
        <v>0.16106778962526766</v>
      </c>
      <c r="H57" s="303">
        <f t="shared" si="9"/>
        <v>0.15874366659533273</v>
      </c>
      <c r="I57" s="303">
        <f t="shared" si="9"/>
        <v>0.16407139427227455</v>
      </c>
      <c r="J57" s="303">
        <f t="shared" si="9"/>
        <v>0.16326900608962186</v>
      </c>
      <c r="K57" s="303">
        <f t="shared" si="9"/>
        <v>0.16327262023555195</v>
      </c>
      <c r="L57" s="303">
        <f t="shared" si="9"/>
        <v>0.16429906863137292</v>
      </c>
      <c r="M57" s="303">
        <f t="shared" si="9"/>
        <v>0.15963487343940105</v>
      </c>
      <c r="N57" s="303">
        <f t="shared" si="9"/>
        <v>0.15919934050337159</v>
      </c>
      <c r="O57" s="303">
        <f t="shared" si="9"/>
        <v>0.15722834581728831</v>
      </c>
      <c r="P57" s="303">
        <f t="shared" si="9"/>
        <v>0.1513394501485151</v>
      </c>
      <c r="Q57" s="303">
        <f t="shared" si="9"/>
        <v>0.15899430089780153</v>
      </c>
      <c r="R57" s="303">
        <f t="shared" si="9"/>
        <v>0.16207813505931618</v>
      </c>
      <c r="S57" s="303">
        <f t="shared" si="9"/>
        <v>0.16326423210414709</v>
      </c>
      <c r="T57" s="303">
        <f t="shared" si="9"/>
        <v>0.1638952621006271</v>
      </c>
      <c r="U57" s="303">
        <f t="shared" si="9"/>
        <v>0.15901653292010096</v>
      </c>
      <c r="V57" s="303">
        <f t="shared" si="9"/>
        <v>0.15352016117087514</v>
      </c>
      <c r="W57" s="303">
        <f t="shared" si="9"/>
        <v>0.14594776609216212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5.9572199295858233E-2</v>
      </c>
      <c r="C58" s="304">
        <f t="shared" si="10"/>
        <v>7.1475216138991479E-2</v>
      </c>
      <c r="D58" s="304">
        <f t="shared" si="10"/>
        <v>6.2746928909228658E-2</v>
      </c>
      <c r="E58" s="304">
        <f t="shared" si="10"/>
        <v>9.8776769781143872E-2</v>
      </c>
      <c r="F58" s="304">
        <f t="shared" si="10"/>
        <v>6.6124500117337323E-2</v>
      </c>
      <c r="G58" s="304">
        <f t="shared" si="10"/>
        <v>8.401397462676502E-2</v>
      </c>
      <c r="H58" s="304">
        <f t="shared" si="10"/>
        <v>8.7842323092693728E-2</v>
      </c>
      <c r="I58" s="304">
        <f t="shared" si="10"/>
        <v>9.2856630224879208E-2</v>
      </c>
      <c r="J58" s="304">
        <f t="shared" si="10"/>
        <v>6.7571684448149164E-2</v>
      </c>
      <c r="K58" s="304">
        <f t="shared" si="10"/>
        <v>6.5209027969939562E-2</v>
      </c>
      <c r="L58" s="304">
        <f t="shared" si="10"/>
        <v>4.8802781597087258E-2</v>
      </c>
      <c r="M58" s="304">
        <f t="shared" si="10"/>
        <v>4.9816070992698774E-2</v>
      </c>
      <c r="N58" s="304">
        <f t="shared" si="10"/>
        <v>5.8867623124563763E-2</v>
      </c>
      <c r="O58" s="304">
        <f t="shared" si="10"/>
        <v>5.9206408185283735E-2</v>
      </c>
      <c r="P58" s="304">
        <f t="shared" si="10"/>
        <v>4.5158504357876939E-2</v>
      </c>
      <c r="Q58" s="304">
        <f t="shared" si="10"/>
        <v>4.3023822599340462E-2</v>
      </c>
      <c r="R58" s="304">
        <f t="shared" si="10"/>
        <v>3.0642399855696594E-2</v>
      </c>
      <c r="S58" s="304">
        <f t="shared" si="10"/>
        <v>2.210867321587506E-2</v>
      </c>
      <c r="T58" s="304">
        <f t="shared" si="10"/>
        <v>1.7647829112931744E-2</v>
      </c>
      <c r="U58" s="304">
        <f t="shared" si="10"/>
        <v>3.662544654480953E-2</v>
      </c>
      <c r="V58" s="304">
        <f t="shared" si="10"/>
        <v>3.380962892393722E-2</v>
      </c>
      <c r="W58" s="304">
        <f t="shared" si="10"/>
        <v>2.8614377791199578E-2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0.10136823636751729</v>
      </c>
      <c r="C59" s="304">
        <f t="shared" si="11"/>
        <v>8.5951334392253359E-2</v>
      </c>
      <c r="D59" s="304">
        <f t="shared" si="11"/>
        <v>9.4741713275403441E-2</v>
      </c>
      <c r="E59" s="304">
        <f t="shared" si="11"/>
        <v>6.4628983543994004E-2</v>
      </c>
      <c r="F59" s="304">
        <f t="shared" si="11"/>
        <v>9.3056538970554784E-2</v>
      </c>
      <c r="G59" s="304">
        <f t="shared" si="11"/>
        <v>7.7053814998502626E-2</v>
      </c>
      <c r="H59" s="304">
        <f t="shared" si="11"/>
        <v>7.0901343502639019E-2</v>
      </c>
      <c r="I59" s="304">
        <f t="shared" si="11"/>
        <v>7.1214764047395324E-2</v>
      </c>
      <c r="J59" s="304">
        <f t="shared" si="11"/>
        <v>9.5697321641472696E-2</v>
      </c>
      <c r="K59" s="304">
        <f t="shared" si="11"/>
        <v>9.806359226561237E-2</v>
      </c>
      <c r="L59" s="304">
        <f t="shared" si="11"/>
        <v>0.11549628703428565</v>
      </c>
      <c r="M59" s="304">
        <f t="shared" si="11"/>
        <v>0.10981880244670228</v>
      </c>
      <c r="N59" s="304">
        <f t="shared" si="11"/>
        <v>0.10033171737880782</v>
      </c>
      <c r="O59" s="304">
        <f t="shared" si="11"/>
        <v>9.8021937632004563E-2</v>
      </c>
      <c r="P59" s="304">
        <f t="shared" si="11"/>
        <v>0.10618094579063816</v>
      </c>
      <c r="Q59" s="304">
        <f t="shared" si="11"/>
        <v>0.11597047829846108</v>
      </c>
      <c r="R59" s="304">
        <f t="shared" si="11"/>
        <v>0.13143573520361959</v>
      </c>
      <c r="S59" s="304">
        <f t="shared" si="11"/>
        <v>0.14115555888827203</v>
      </c>
      <c r="T59" s="304">
        <f t="shared" si="11"/>
        <v>0.14624743298769535</v>
      </c>
      <c r="U59" s="304">
        <f t="shared" si="11"/>
        <v>0.12239108637529143</v>
      </c>
      <c r="V59" s="304">
        <f t="shared" si="11"/>
        <v>0.11971053224693791</v>
      </c>
      <c r="W59" s="304">
        <f t="shared" si="11"/>
        <v>0.11733338830096253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7.1692124532259816E-2</v>
      </c>
      <c r="C60" s="303">
        <f t="shared" si="12"/>
        <v>7.5009070702335465E-2</v>
      </c>
      <c r="D60" s="303">
        <f t="shared" si="12"/>
        <v>7.7888631363540323E-2</v>
      </c>
      <c r="E60" s="303">
        <f t="shared" si="12"/>
        <v>8.1432221197615007E-2</v>
      </c>
      <c r="F60" s="303">
        <f t="shared" si="12"/>
        <v>7.5172898690726075E-2</v>
      </c>
      <c r="G60" s="303">
        <f t="shared" si="12"/>
        <v>7.9804144073289868E-2</v>
      </c>
      <c r="H60" s="303">
        <f t="shared" si="12"/>
        <v>7.7954874437971736E-2</v>
      </c>
      <c r="I60" s="303">
        <f t="shared" si="12"/>
        <v>8.0042597398715831E-2</v>
      </c>
      <c r="J60" s="303">
        <f t="shared" si="12"/>
        <v>8.0295158945443063E-2</v>
      </c>
      <c r="K60" s="303">
        <f t="shared" si="12"/>
        <v>7.5169559662763022E-2</v>
      </c>
      <c r="L60" s="303">
        <f t="shared" si="12"/>
        <v>7.4938542366760258E-2</v>
      </c>
      <c r="M60" s="303">
        <f t="shared" si="12"/>
        <v>8.0143395329091496E-2</v>
      </c>
      <c r="N60" s="303">
        <f t="shared" si="12"/>
        <v>7.9065473191667096E-2</v>
      </c>
      <c r="O60" s="303">
        <f t="shared" si="12"/>
        <v>7.7894971204090224E-2</v>
      </c>
      <c r="P60" s="303">
        <f t="shared" si="12"/>
        <v>7.484278751227913E-2</v>
      </c>
      <c r="Q60" s="303">
        <f t="shared" si="12"/>
        <v>7.7091375988598942E-2</v>
      </c>
      <c r="R60" s="303">
        <f t="shared" si="12"/>
        <v>7.4681189249709581E-2</v>
      </c>
      <c r="S60" s="303">
        <f t="shared" si="12"/>
        <v>7.0851857852259184E-2</v>
      </c>
      <c r="T60" s="303">
        <f t="shared" si="12"/>
        <v>6.7923887189655058E-2</v>
      </c>
      <c r="U60" s="303">
        <f t="shared" si="12"/>
        <v>7.1599827702689273E-2</v>
      </c>
      <c r="V60" s="303">
        <f t="shared" si="12"/>
        <v>6.855179515497431E-2</v>
      </c>
      <c r="W60" s="303">
        <f t="shared" si="12"/>
        <v>6.7826027605931385E-2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4.9414383211601284E-2</v>
      </c>
      <c r="C61" s="304">
        <f t="shared" si="13"/>
        <v>5.3960509152054685E-2</v>
      </c>
      <c r="D61" s="304">
        <f t="shared" si="13"/>
        <v>5.6244119956006852E-2</v>
      </c>
      <c r="E61" s="304">
        <f t="shared" si="13"/>
        <v>6.1116316082581189E-2</v>
      </c>
      <c r="F61" s="304">
        <f t="shared" si="13"/>
        <v>5.3443497541537655E-2</v>
      </c>
      <c r="G61" s="304">
        <f t="shared" si="13"/>
        <v>5.8794116797450849E-2</v>
      </c>
      <c r="H61" s="304">
        <f t="shared" si="13"/>
        <v>5.7717715537291291E-2</v>
      </c>
      <c r="I61" s="304">
        <f t="shared" si="13"/>
        <v>5.9162374216730526E-2</v>
      </c>
      <c r="J61" s="304">
        <f t="shared" si="13"/>
        <v>5.7826731573893807E-2</v>
      </c>
      <c r="K61" s="304">
        <f t="shared" si="13"/>
        <v>5.2679086824757332E-2</v>
      </c>
      <c r="L61" s="304">
        <f t="shared" si="13"/>
        <v>5.1458370763106047E-2</v>
      </c>
      <c r="M61" s="304">
        <f t="shared" si="13"/>
        <v>5.7425544347374458E-2</v>
      </c>
      <c r="N61" s="304">
        <f t="shared" si="13"/>
        <v>5.6892825625613701E-2</v>
      </c>
      <c r="O61" s="304">
        <f t="shared" si="13"/>
        <v>5.6125836802478971E-2</v>
      </c>
      <c r="P61" s="304">
        <f t="shared" si="13"/>
        <v>5.3426149554028898E-2</v>
      </c>
      <c r="Q61" s="304">
        <f t="shared" si="13"/>
        <v>5.4267825067990716E-2</v>
      </c>
      <c r="R61" s="304">
        <f t="shared" si="13"/>
        <v>5.0922922350576202E-2</v>
      </c>
      <c r="S61" s="304">
        <f t="shared" si="13"/>
        <v>4.6722992753518898E-2</v>
      </c>
      <c r="T61" s="304">
        <f t="shared" si="13"/>
        <v>4.3639199127425067E-2</v>
      </c>
      <c r="U61" s="304">
        <f t="shared" si="13"/>
        <v>4.8638415230494697E-2</v>
      </c>
      <c r="V61" s="304">
        <f t="shared" si="13"/>
        <v>4.644197975215128E-2</v>
      </c>
      <c r="W61" s="304">
        <f t="shared" si="13"/>
        <v>4.6708551953313519E-2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2.2277741320658542E-2</v>
      </c>
      <c r="C62" s="304">
        <f t="shared" si="14"/>
        <v>2.1048561550280776E-2</v>
      </c>
      <c r="D62" s="304">
        <f t="shared" si="14"/>
        <v>2.1644511407533477E-2</v>
      </c>
      <c r="E62" s="304">
        <f t="shared" si="14"/>
        <v>2.0315905115033818E-2</v>
      </c>
      <c r="F62" s="304">
        <f t="shared" si="14"/>
        <v>2.1729401149188417E-2</v>
      </c>
      <c r="G62" s="304">
        <f t="shared" si="14"/>
        <v>2.1010027275839022E-2</v>
      </c>
      <c r="H62" s="304">
        <f t="shared" si="14"/>
        <v>2.0237158900680449E-2</v>
      </c>
      <c r="I62" s="304">
        <f t="shared" si="14"/>
        <v>2.0880223181985309E-2</v>
      </c>
      <c r="J62" s="304">
        <f t="shared" si="14"/>
        <v>2.2468427371549259E-2</v>
      </c>
      <c r="K62" s="304">
        <f t="shared" si="14"/>
        <v>2.249047283800569E-2</v>
      </c>
      <c r="L62" s="304">
        <f t="shared" si="14"/>
        <v>2.3480171603654221E-2</v>
      </c>
      <c r="M62" s="304">
        <f t="shared" si="14"/>
        <v>2.2717850981717039E-2</v>
      </c>
      <c r="N62" s="304">
        <f t="shared" si="14"/>
        <v>2.2172647566053402E-2</v>
      </c>
      <c r="O62" s="304">
        <f t="shared" si="14"/>
        <v>2.1769134401611254E-2</v>
      </c>
      <c r="P62" s="304">
        <f t="shared" si="14"/>
        <v>2.1416637958250228E-2</v>
      </c>
      <c r="Q62" s="304">
        <f t="shared" si="14"/>
        <v>2.282355092060822E-2</v>
      </c>
      <c r="R62" s="304">
        <f t="shared" si="14"/>
        <v>2.3758266899133386E-2</v>
      </c>
      <c r="S62" s="304">
        <f t="shared" si="14"/>
        <v>2.4128865098740286E-2</v>
      </c>
      <c r="T62" s="304">
        <f t="shared" si="14"/>
        <v>2.4284688062229987E-2</v>
      </c>
      <c r="U62" s="304">
        <f t="shared" si="14"/>
        <v>2.2961412472194569E-2</v>
      </c>
      <c r="V62" s="304">
        <f t="shared" si="14"/>
        <v>2.2109815402823033E-2</v>
      </c>
      <c r="W62" s="304">
        <f t="shared" si="14"/>
        <v>2.111747565261787E-2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0.22991490809053652</v>
      </c>
      <c r="C63" s="303">
        <f t="shared" si="15"/>
        <v>0.22489507218749266</v>
      </c>
      <c r="D63" s="303">
        <f t="shared" si="15"/>
        <v>0.22498377454947446</v>
      </c>
      <c r="E63" s="303">
        <f t="shared" si="15"/>
        <v>0.23343679046448271</v>
      </c>
      <c r="F63" s="303">
        <f t="shared" si="15"/>
        <v>0.22740148441127453</v>
      </c>
      <c r="G63" s="303">
        <f t="shared" si="15"/>
        <v>0.23009684232181088</v>
      </c>
      <c r="H63" s="303">
        <f t="shared" si="15"/>
        <v>0.22677666656476109</v>
      </c>
      <c r="I63" s="303">
        <f t="shared" si="15"/>
        <v>0.23438770610324935</v>
      </c>
      <c r="J63" s="303">
        <f t="shared" si="15"/>
        <v>0.23324143727088834</v>
      </c>
      <c r="K63" s="303">
        <f t="shared" si="15"/>
        <v>0.2332466003365028</v>
      </c>
      <c r="L63" s="303">
        <f t="shared" si="15"/>
        <v>0.2347129551876756</v>
      </c>
      <c r="M63" s="303">
        <f t="shared" si="15"/>
        <v>0.22804981919914433</v>
      </c>
      <c r="N63" s="303">
        <f t="shared" si="15"/>
        <v>0.22742762929053084</v>
      </c>
      <c r="O63" s="303">
        <f t="shared" si="15"/>
        <v>0.22461192259612614</v>
      </c>
      <c r="P63" s="303">
        <f t="shared" si="15"/>
        <v>0.21619921449787885</v>
      </c>
      <c r="Q63" s="303">
        <f t="shared" si="15"/>
        <v>0.22713471556828801</v>
      </c>
      <c r="R63" s="303">
        <f t="shared" si="15"/>
        <v>0.23154019294188025</v>
      </c>
      <c r="S63" s="303">
        <f t="shared" si="15"/>
        <v>0.23323461729163872</v>
      </c>
      <c r="T63" s="303">
        <f t="shared" si="15"/>
        <v>0.23413608871518155</v>
      </c>
      <c r="U63" s="303">
        <f t="shared" si="15"/>
        <v>0.22716647560014422</v>
      </c>
      <c r="V63" s="303">
        <f t="shared" si="15"/>
        <v>0.21931451595839305</v>
      </c>
      <c r="W63" s="303">
        <f t="shared" si="15"/>
        <v>0.2084968087030887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8.5103141851226083E-2</v>
      </c>
      <c r="C64" s="304">
        <f t="shared" si="16"/>
        <v>0.10210745162713068</v>
      </c>
      <c r="D64" s="304">
        <f t="shared" si="16"/>
        <v>8.9638469870326684E-2</v>
      </c>
      <c r="E64" s="304">
        <f t="shared" si="16"/>
        <v>0.14110967111591982</v>
      </c>
      <c r="F64" s="304">
        <f t="shared" si="16"/>
        <v>9.4463571596196227E-2</v>
      </c>
      <c r="G64" s="304">
        <f t="shared" si="16"/>
        <v>0.12001996375252146</v>
      </c>
      <c r="H64" s="304">
        <f t="shared" si="16"/>
        <v>0.12548903298956249</v>
      </c>
      <c r="I64" s="304">
        <f t="shared" si="16"/>
        <v>0.13265232889268461</v>
      </c>
      <c r="J64" s="304">
        <f t="shared" si="16"/>
        <v>9.6530977783070182E-2</v>
      </c>
      <c r="K64" s="304">
        <f t="shared" si="16"/>
        <v>9.3155754242770825E-2</v>
      </c>
      <c r="L64" s="304">
        <f t="shared" si="16"/>
        <v>6.9718259424410386E-2</v>
      </c>
      <c r="M64" s="304">
        <f t="shared" si="16"/>
        <v>7.1165815703855412E-2</v>
      </c>
      <c r="N64" s="304">
        <f t="shared" si="16"/>
        <v>8.4096604463662544E-2</v>
      </c>
      <c r="O64" s="304">
        <f t="shared" si="16"/>
        <v>8.4580583121833905E-2</v>
      </c>
      <c r="P64" s="304">
        <f t="shared" si="16"/>
        <v>6.451214908268138E-2</v>
      </c>
      <c r="Q64" s="304">
        <f t="shared" si="16"/>
        <v>6.1462603713343562E-2</v>
      </c>
      <c r="R64" s="304">
        <f t="shared" si="16"/>
        <v>4.3774856936709405E-2</v>
      </c>
      <c r="S64" s="304">
        <f t="shared" si="16"/>
        <v>3.1583818879821514E-2</v>
      </c>
      <c r="T64" s="304">
        <f t="shared" si="16"/>
        <v>2.5211184447045353E-2</v>
      </c>
      <c r="U64" s="304">
        <f t="shared" si="16"/>
        <v>5.2322066492585063E-2</v>
      </c>
      <c r="V64" s="304">
        <f t="shared" si="16"/>
        <v>4.8299469891338896E-2</v>
      </c>
      <c r="W64" s="304">
        <f t="shared" si="16"/>
        <v>4.087768255885655E-2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0.14481176623931044</v>
      </c>
      <c r="C65" s="304">
        <f t="shared" si="17"/>
        <v>0.12278762056036197</v>
      </c>
      <c r="D65" s="304">
        <f t="shared" si="17"/>
        <v>0.13534530467914779</v>
      </c>
      <c r="E65" s="304">
        <f t="shared" si="17"/>
        <v>9.2327119348562872E-2</v>
      </c>
      <c r="F65" s="304">
        <f t="shared" si="17"/>
        <v>0.13293791281507833</v>
      </c>
      <c r="G65" s="304">
        <f t="shared" si="17"/>
        <v>0.11007687856928944</v>
      </c>
      <c r="H65" s="304">
        <f t="shared" si="17"/>
        <v>0.1012876335751986</v>
      </c>
      <c r="I65" s="304">
        <f t="shared" si="17"/>
        <v>0.10173537721056475</v>
      </c>
      <c r="J65" s="304">
        <f t="shared" si="17"/>
        <v>0.13671045948781813</v>
      </c>
      <c r="K65" s="304">
        <f t="shared" si="17"/>
        <v>0.14009084609373196</v>
      </c>
      <c r="L65" s="304">
        <f t="shared" si="17"/>
        <v>0.1649946957632652</v>
      </c>
      <c r="M65" s="304">
        <f t="shared" si="17"/>
        <v>0.15688400349528892</v>
      </c>
      <c r="N65" s="304">
        <f t="shared" si="17"/>
        <v>0.14333102482686833</v>
      </c>
      <c r="O65" s="304">
        <f t="shared" si="17"/>
        <v>0.14003133947429225</v>
      </c>
      <c r="P65" s="304">
        <f t="shared" si="17"/>
        <v>0.15168706541519744</v>
      </c>
      <c r="Q65" s="304">
        <f t="shared" si="17"/>
        <v>0.16567211185494446</v>
      </c>
      <c r="R65" s="304">
        <f t="shared" si="17"/>
        <v>0.18776533600517084</v>
      </c>
      <c r="S65" s="304">
        <f t="shared" si="17"/>
        <v>0.20165079841181718</v>
      </c>
      <c r="T65" s="304">
        <f t="shared" si="17"/>
        <v>0.2089249042681362</v>
      </c>
      <c r="U65" s="304">
        <f t="shared" si="17"/>
        <v>0.17484440910755916</v>
      </c>
      <c r="V65" s="304">
        <f t="shared" si="17"/>
        <v>0.17101504606705414</v>
      </c>
      <c r="W65" s="304">
        <f t="shared" si="17"/>
        <v>0.16761912614423219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0.22672315721778832</v>
      </c>
      <c r="C66" s="303">
        <f t="shared" si="18"/>
        <v>0.24834154111999138</v>
      </c>
      <c r="D66" s="303">
        <f t="shared" si="18"/>
        <v>0.23698844753882431</v>
      </c>
      <c r="E66" s="303">
        <f t="shared" si="18"/>
        <v>0.23498966048524147</v>
      </c>
      <c r="F66" s="303">
        <f t="shared" si="18"/>
        <v>0.23396503811343347</v>
      </c>
      <c r="G66" s="303">
        <f t="shared" si="18"/>
        <v>0.2337210059924032</v>
      </c>
      <c r="H66" s="303">
        <f t="shared" si="18"/>
        <v>0.25209922560124276</v>
      </c>
      <c r="I66" s="303">
        <f t="shared" si="18"/>
        <v>0.22816539753378248</v>
      </c>
      <c r="J66" s="303">
        <f t="shared" si="18"/>
        <v>0.20902033061451275</v>
      </c>
      <c r="K66" s="303">
        <f t="shared" si="18"/>
        <v>0.21412403180314621</v>
      </c>
      <c r="L66" s="303">
        <f t="shared" si="18"/>
        <v>0.19881432989909567</v>
      </c>
      <c r="M66" s="303">
        <f t="shared" si="18"/>
        <v>0.21509814673156527</v>
      </c>
      <c r="N66" s="303">
        <f t="shared" si="18"/>
        <v>0.22455324929963877</v>
      </c>
      <c r="O66" s="303">
        <f t="shared" si="18"/>
        <v>0.23633120018300294</v>
      </c>
      <c r="P66" s="303">
        <f t="shared" si="18"/>
        <v>0.2588832476311414</v>
      </c>
      <c r="Q66" s="303">
        <f t="shared" si="18"/>
        <v>0.21870715994850176</v>
      </c>
      <c r="R66" s="303">
        <f t="shared" si="18"/>
        <v>0.2010435052602299</v>
      </c>
      <c r="S66" s="303">
        <f t="shared" si="18"/>
        <v>0.19701066625828306</v>
      </c>
      <c r="T66" s="303">
        <f t="shared" si="18"/>
        <v>0.19628119169910543</v>
      </c>
      <c r="U66" s="303">
        <f t="shared" si="18"/>
        <v>0.22258349863617269</v>
      </c>
      <c r="V66" s="303">
        <f t="shared" si="18"/>
        <v>0.25085956468999115</v>
      </c>
      <c r="W66" s="303">
        <f t="shared" si="18"/>
        <v>0.28367122842822545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0.10483642974427547</v>
      </c>
      <c r="C67" s="303">
        <f t="shared" si="19"/>
        <v>9.9052054354262439E-2</v>
      </c>
      <c r="D67" s="303">
        <f t="shared" si="19"/>
        <v>0.10185652427074574</v>
      </c>
      <c r="E67" s="303">
        <f t="shared" si="19"/>
        <v>9.5604259364864982E-2</v>
      </c>
      <c r="F67" s="303">
        <f t="shared" si="19"/>
        <v>0.10225600540794542</v>
      </c>
      <c r="G67" s="303">
        <f t="shared" si="19"/>
        <v>9.8870716592183591E-2</v>
      </c>
      <c r="H67" s="303">
        <f t="shared" si="19"/>
        <v>9.5233688944378531E-2</v>
      </c>
      <c r="I67" s="303">
        <f t="shared" si="19"/>
        <v>9.825987379757789E-2</v>
      </c>
      <c r="J67" s="303">
        <f t="shared" si="19"/>
        <v>0.10573377586611414</v>
      </c>
      <c r="K67" s="303">
        <f t="shared" si="19"/>
        <v>0.1058375192376738</v>
      </c>
      <c r="L67" s="303">
        <f t="shared" si="19"/>
        <v>0.11049492519366688</v>
      </c>
      <c r="M67" s="303">
        <f t="shared" si="19"/>
        <v>0.10690753403160953</v>
      </c>
      <c r="N67" s="303">
        <f t="shared" si="19"/>
        <v>0.10434187089907483</v>
      </c>
      <c r="O67" s="303">
        <f t="shared" si="19"/>
        <v>0.10244298541934707</v>
      </c>
      <c r="P67" s="303">
        <f t="shared" si="19"/>
        <v>0.10078417862705988</v>
      </c>
      <c r="Q67" s="303">
        <f t="shared" si="19"/>
        <v>0.10740494550874455</v>
      </c>
      <c r="R67" s="303">
        <f t="shared" si="19"/>
        <v>0.11180360893709827</v>
      </c>
      <c r="S67" s="303">
        <f t="shared" si="19"/>
        <v>0.11354760046466013</v>
      </c>
      <c r="T67" s="303">
        <f t="shared" si="19"/>
        <v>0.11428088499872932</v>
      </c>
      <c r="U67" s="303">
        <f t="shared" si="19"/>
        <v>0.10805370575150382</v>
      </c>
      <c r="V67" s="303">
        <f t="shared" si="19"/>
        <v>0.10404619013093189</v>
      </c>
      <c r="W67" s="303">
        <f t="shared" si="19"/>
        <v>9.9376356012319353E-2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7.0990583912720576E-2</v>
      </c>
      <c r="C68" s="237">
        <f t="shared" si="20"/>
        <v>6.7073661259888423E-2</v>
      </c>
      <c r="D68" s="237">
        <f t="shared" si="20"/>
        <v>6.8972723994306651E-2</v>
      </c>
      <c r="E68" s="237">
        <f t="shared" si="20"/>
        <v>6.4738967298011665E-2</v>
      </c>
      <c r="F68" s="237">
        <f t="shared" si="20"/>
        <v>6.9243234915568469E-2</v>
      </c>
      <c r="G68" s="237">
        <f t="shared" si="20"/>
        <v>6.6950867364228242E-2</v>
      </c>
      <c r="H68" s="237">
        <f t="shared" si="20"/>
        <v>6.4488033432796257E-2</v>
      </c>
      <c r="I68" s="237">
        <f t="shared" si="20"/>
        <v>6.6537231696038174E-2</v>
      </c>
      <c r="J68" s="237">
        <f t="shared" si="20"/>
        <v>7.1598226936395892E-2</v>
      </c>
      <c r="K68" s="237">
        <f t="shared" si="20"/>
        <v>7.1668477349749959E-2</v>
      </c>
      <c r="L68" s="237">
        <f t="shared" si="20"/>
        <v>7.4822266248714089E-2</v>
      </c>
      <c r="M68" s="237">
        <f t="shared" si="20"/>
        <v>7.2393043945560551E-2</v>
      </c>
      <c r="N68" s="237">
        <f t="shared" si="20"/>
        <v>7.065569058140779E-2</v>
      </c>
      <c r="O68" s="237">
        <f t="shared" si="20"/>
        <v>6.9369849492407723E-2</v>
      </c>
      <c r="P68" s="237">
        <f t="shared" si="20"/>
        <v>6.8246579050347617E-2</v>
      </c>
      <c r="Q68" s="237">
        <f t="shared" si="20"/>
        <v>7.2729868952791668E-2</v>
      </c>
      <c r="R68" s="237">
        <f t="shared" si="20"/>
        <v>7.5708448879407433E-2</v>
      </c>
      <c r="S68" s="237">
        <f t="shared" si="20"/>
        <v>7.6889402648840935E-2</v>
      </c>
      <c r="T68" s="237">
        <f t="shared" si="20"/>
        <v>7.7385950436425058E-2</v>
      </c>
      <c r="U68" s="237">
        <f t="shared" si="20"/>
        <v>7.3169180636384695E-2</v>
      </c>
      <c r="V68" s="237">
        <f t="shared" si="20"/>
        <v>7.0455468669678917E-2</v>
      </c>
      <c r="W68" s="237">
        <f t="shared" si="20"/>
        <v>6.729326396980026E-2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32.013687204452985</v>
      </c>
      <c r="C72" s="324">
        <f t="shared" si="21"/>
        <v>33.48129176001602</v>
      </c>
      <c r="D72" s="324">
        <f t="shared" si="21"/>
        <v>33.898329717486774</v>
      </c>
      <c r="E72" s="324">
        <f t="shared" si="21"/>
        <v>37.655582567334577</v>
      </c>
      <c r="F72" s="324">
        <f t="shared" si="21"/>
        <v>36.897174862021174</v>
      </c>
      <c r="G72" s="324">
        <f t="shared" si="21"/>
        <v>36.105131029416491</v>
      </c>
      <c r="H72" s="324">
        <f t="shared" si="21"/>
        <v>33.94864321289085</v>
      </c>
      <c r="I72" s="324">
        <f t="shared" si="21"/>
        <v>32.251522825185702</v>
      </c>
      <c r="J72" s="324">
        <f t="shared" si="21"/>
        <v>34.095683591836654</v>
      </c>
      <c r="K72" s="324">
        <f t="shared" si="21"/>
        <v>35.940107263956136</v>
      </c>
      <c r="L72" s="324">
        <f t="shared" si="21"/>
        <v>35.506597023197848</v>
      </c>
      <c r="M72" s="324">
        <f t="shared" si="21"/>
        <v>32.876566765065043</v>
      </c>
      <c r="N72" s="324">
        <f t="shared" si="21"/>
        <v>32.710539740983947</v>
      </c>
      <c r="O72" s="324">
        <f t="shared" si="21"/>
        <v>33.595391032219858</v>
      </c>
      <c r="P72" s="324">
        <f t="shared" si="21"/>
        <v>31.554971060924814</v>
      </c>
      <c r="Q72" s="324">
        <f t="shared" si="21"/>
        <v>30.531472431429659</v>
      </c>
      <c r="R72" s="324">
        <f t="shared" si="21"/>
        <v>30.328894023960032</v>
      </c>
      <c r="S72" s="324">
        <f t="shared" si="21"/>
        <v>30.125723070719602</v>
      </c>
      <c r="T72" s="324">
        <f t="shared" si="21"/>
        <v>29.380836072311485</v>
      </c>
      <c r="U72" s="324">
        <f t="shared" si="21"/>
        <v>29.07904743568016</v>
      </c>
      <c r="V72" s="324">
        <f t="shared" si="21"/>
        <v>29.2184219812513</v>
      </c>
      <c r="W72" s="324">
        <f t="shared" si="21"/>
        <v>29.519256334306416</v>
      </c>
      <c r="DA72" s="95"/>
    </row>
    <row r="73" spans="1:105" ht="12" customHeight="1" x14ac:dyDescent="0.25">
      <c r="A73" s="55" t="s">
        <v>92</v>
      </c>
      <c r="B73" s="336">
        <f>IF(B$6=0,0,B$6/MAE!B$5*1000)</f>
        <v>0.69920847280517628</v>
      </c>
      <c r="C73" s="336">
        <f>IF(C$6=0,0,C$6/MAE!C$5*1000)</f>
        <v>0.6909147356800055</v>
      </c>
      <c r="D73" s="336">
        <f>IF(D$6=0,0,D$6/MAE!D$5*1000)</f>
        <v>0.71932625908477754</v>
      </c>
      <c r="E73" s="336">
        <f>IF(E$6=0,0,E$6/MAE!E$5*1000)</f>
        <v>0.75000710047969676</v>
      </c>
      <c r="F73" s="336">
        <f>IF(F$6=0,0,F$6/MAE!F$5*1000)</f>
        <v>0.7860328567143221</v>
      </c>
      <c r="G73" s="336">
        <f>IF(G$6=0,0,G$6/MAE!G$5*1000)</f>
        <v>0.74369587031939421</v>
      </c>
      <c r="H73" s="336">
        <f>IF(H$6=0,0,H$6/MAE!H$5*1000)</f>
        <v>0.67355302662919481</v>
      </c>
      <c r="I73" s="336">
        <f>IF(I$6=0,0,I$6/MAE!I$5*1000)</f>
        <v>0.66021470053801079</v>
      </c>
      <c r="J73" s="336">
        <f>IF(J$6=0,0,J$6/MAE!J$5*1000)</f>
        <v>0.75105528477108319</v>
      </c>
      <c r="K73" s="336">
        <f>IF(K$6=0,0,K$6/MAE!K$5*1000)</f>
        <v>0.79246079040687889</v>
      </c>
      <c r="L73" s="336">
        <f>IF(L$6=0,0,L$6/MAE!L$5*1000)</f>
        <v>0.81735391290831716</v>
      </c>
      <c r="M73" s="336">
        <f>IF(M$6=0,0,M$6/MAE!M$5*1000)</f>
        <v>0.73224014172472385</v>
      </c>
      <c r="N73" s="336">
        <f>IF(N$6=0,0,N$6/MAE!N$5*1000)</f>
        <v>0.71105810722766716</v>
      </c>
      <c r="O73" s="336">
        <f>IF(O$6=0,0,O$6/MAE!O$5*1000)</f>
        <v>0.71700253201478392</v>
      </c>
      <c r="P73" s="336">
        <f>IF(P$6=0,0,P$6/MAE!P$5*1000)</f>
        <v>0.6625503833283235</v>
      </c>
      <c r="Q73" s="336">
        <f>IF(Q$6=0,0,Q$6/MAE!Q$5*1000)</f>
        <v>0.68317315266654954</v>
      </c>
      <c r="R73" s="336">
        <f>IF(R$6=0,0,R$6/MAE!R$5*1000)</f>
        <v>0.70643329311448422</v>
      </c>
      <c r="S73" s="336">
        <f>IF(S$6=0,0,S$6/MAE!S$5*1000)</f>
        <v>0.71264657644647167</v>
      </c>
      <c r="T73" s="336">
        <f>IF(T$6=0,0,T$6/MAE!T$5*1000)</f>
        <v>0.69951415590548915</v>
      </c>
      <c r="U73" s="336">
        <f>IF(U$6=0,0,U$6/MAE!U$5*1000)</f>
        <v>0.65460392398937617</v>
      </c>
      <c r="V73" s="336">
        <f>IF(V$6=0,0,V$6/MAE!V$5*1000)</f>
        <v>0.6333469768306399</v>
      </c>
      <c r="W73" s="336">
        <f>IF(W$6=0,0,W$6/MAE!W$5*1000)</f>
        <v>0.61114919306186422</v>
      </c>
      <c r="DA73" s="67"/>
    </row>
    <row r="74" spans="1:105" ht="12" customHeight="1" x14ac:dyDescent="0.25">
      <c r="A74" s="202" t="s">
        <v>93</v>
      </c>
      <c r="B74" s="337">
        <f>IF(B$7=0,0,B$7/MAE!B$5*1000)</f>
        <v>0.95092352301503946</v>
      </c>
      <c r="C74" s="337">
        <f>IF(C$7=0,0,C$7/MAE!C$5*1000)</f>
        <v>0.93964404052480777</v>
      </c>
      <c r="D74" s="337">
        <f>IF(D$7=0,0,D$7/MAE!D$5*1000)</f>
        <v>0.97828371235529732</v>
      </c>
      <c r="E74" s="337">
        <f>IF(E$7=0,0,E$7/MAE!E$5*1000)</f>
        <v>1.0200096566523875</v>
      </c>
      <c r="F74" s="337">
        <f>IF(F$7=0,0,F$7/MAE!F$5*1000)</f>
        <v>1.0690046851314778</v>
      </c>
      <c r="G74" s="337">
        <f>IF(G$7=0,0,G$7/MAE!G$5*1000)</f>
        <v>1.0114263836343764</v>
      </c>
      <c r="H74" s="337">
        <f>IF(H$7=0,0,H$7/MAE!H$5*1000)</f>
        <v>0.91603211621570446</v>
      </c>
      <c r="I74" s="337">
        <f>IF(I$7=0,0,I$7/MAE!I$5*1000)</f>
        <v>0.89789199273169451</v>
      </c>
      <c r="J74" s="337">
        <f>IF(J$7=0,0,J$7/MAE!J$5*1000)</f>
        <v>1.0214351872886738</v>
      </c>
      <c r="K74" s="337">
        <f>IF(K$7=0,0,K$7/MAE!K$5*1000)</f>
        <v>1.0777466749533549</v>
      </c>
      <c r="L74" s="337">
        <f>IF(L$7=0,0,L$7/MAE!L$5*1000)</f>
        <v>1.1116013215553113</v>
      </c>
      <c r="M74" s="337">
        <f>IF(M$7=0,0,M$7/MAE!M$5*1000)</f>
        <v>0.99584659274562481</v>
      </c>
      <c r="N74" s="337">
        <f>IF(N$7=0,0,N$7/MAE!N$5*1000)</f>
        <v>0.96703902582962764</v>
      </c>
      <c r="O74" s="337">
        <f>IF(O$7=0,0,O$7/MAE!O$5*1000)</f>
        <v>0.9751234435401066</v>
      </c>
      <c r="P74" s="337">
        <f>IF(P$7=0,0,P$7/MAE!P$5*1000)</f>
        <v>0.90106852132651938</v>
      </c>
      <c r="Q74" s="337">
        <f>IF(Q$7=0,0,Q$7/MAE!Q$5*1000)</f>
        <v>0.92911548762650742</v>
      </c>
      <c r="R74" s="337">
        <f>IF(R$7=0,0,R$7/MAE!R$5*1000)</f>
        <v>0.96074927863569881</v>
      </c>
      <c r="S74" s="337">
        <f>IF(S$7=0,0,S$7/MAE!S$5*1000)</f>
        <v>0.96919934396720209</v>
      </c>
      <c r="T74" s="337">
        <f>IF(T$7=0,0,T$7/MAE!T$5*1000)</f>
        <v>0.9513392520314653</v>
      </c>
      <c r="U74" s="337">
        <f>IF(U$7=0,0,U$7/MAE!U$5*1000)</f>
        <v>0.89026133662555162</v>
      </c>
      <c r="V74" s="337">
        <f>IF(V$7=0,0,V$7/MAE!V$5*1000)</f>
        <v>0.86135188848967037</v>
      </c>
      <c r="W74" s="337">
        <f>IF(W$7=0,0,W$7/MAE!W$5*1000)</f>
        <v>0.83116290256413516</v>
      </c>
      <c r="DA74" s="174"/>
    </row>
    <row r="75" spans="1:105" ht="12" customHeight="1" x14ac:dyDescent="0.25">
      <c r="A75" s="202" t="s">
        <v>94</v>
      </c>
      <c r="B75" s="337">
        <f>IF(B$8=0,0,B$8/MAE!B$5*1000)</f>
        <v>1.1746702343126958</v>
      </c>
      <c r="C75" s="337">
        <f>IF(C$8=0,0,C$8/MAE!C$5*1000)</f>
        <v>1.1607367559424093</v>
      </c>
      <c r="D75" s="337">
        <f>IF(D$8=0,0,D$8/MAE!D$5*1000)</f>
        <v>1.2084681152624266</v>
      </c>
      <c r="E75" s="337">
        <f>IF(E$8=0,0,E$8/MAE!E$5*1000)</f>
        <v>1.2600119288058902</v>
      </c>
      <c r="F75" s="337">
        <f>IF(F$8=0,0,F$8/MAE!F$5*1000)</f>
        <v>1.3205351992800607</v>
      </c>
      <c r="G75" s="337">
        <f>IF(G$8=0,0,G$8/MAE!G$5*1000)</f>
        <v>1.2494090621365819</v>
      </c>
      <c r="H75" s="337">
        <f>IF(H$8=0,0,H$8/MAE!H$5*1000)</f>
        <v>1.1315690847370474</v>
      </c>
      <c r="I75" s="337">
        <f>IF(I$8=0,0,I$8/MAE!I$5*1000)</f>
        <v>1.1091606969038583</v>
      </c>
      <c r="J75" s="337">
        <f>IF(J$8=0,0,J$8/MAE!J$5*1000)</f>
        <v>1.2617728784154201</v>
      </c>
      <c r="K75" s="337">
        <f>IF(K$8=0,0,K$8/MAE!K$5*1000)</f>
        <v>1.331334127883556</v>
      </c>
      <c r="L75" s="337">
        <f>IF(L$8=0,0,L$8/MAE!L$5*1000)</f>
        <v>1.3731545736859723</v>
      </c>
      <c r="M75" s="337">
        <f>IF(M$8=0,0,M$8/MAE!M$5*1000)</f>
        <v>1.2301634380975361</v>
      </c>
      <c r="N75" s="337">
        <f>IF(N$8=0,0,N$8/MAE!N$5*1000)</f>
        <v>1.1945776201424809</v>
      </c>
      <c r="O75" s="337">
        <f>IF(O$8=0,0,O$8/MAE!O$5*1000)</f>
        <v>1.2045642537848371</v>
      </c>
      <c r="P75" s="337">
        <f>IF(P$8=0,0,P$8/MAE!P$5*1000)</f>
        <v>1.1130846439915834</v>
      </c>
      <c r="Q75" s="337">
        <f>IF(Q$8=0,0,Q$8/MAE!Q$5*1000)</f>
        <v>1.147730896479803</v>
      </c>
      <c r="R75" s="337">
        <f>IF(R$8=0,0,R$8/MAE!R$5*1000)</f>
        <v>1.1868079324323333</v>
      </c>
      <c r="S75" s="337">
        <f>IF(S$8=0,0,S$8/MAE!S$5*1000)</f>
        <v>1.1972462484300719</v>
      </c>
      <c r="T75" s="337">
        <f>IF(T$8=0,0,T$8/MAE!T$5*1000)</f>
        <v>1.1751837819212219</v>
      </c>
      <c r="U75" s="337">
        <f>IF(U$8=0,0,U$8/MAE!U$5*1000)</f>
        <v>1.0997345923021522</v>
      </c>
      <c r="V75" s="337">
        <f>IF(V$8=0,0,V$8/MAE!V$5*1000)</f>
        <v>1.0640229210754755</v>
      </c>
      <c r="W75" s="337">
        <f>IF(W$8=0,0,W$8/MAE!W$5*1000)</f>
        <v>1.0267306443439317</v>
      </c>
      <c r="DA75" s="174"/>
    </row>
    <row r="76" spans="1:105" ht="12" customHeight="1" x14ac:dyDescent="0.25">
      <c r="A76" s="202" t="s">
        <v>95</v>
      </c>
      <c r="B76" s="337">
        <f>IF(B$9=0,0,B$9/MAE!B$5*1000)</f>
        <v>0.72717681171738324</v>
      </c>
      <c r="C76" s="337">
        <f>IF(C$9=0,0,C$9/MAE!C$5*1000)</f>
        <v>0.71855132510720576</v>
      </c>
      <c r="D76" s="337">
        <f>IF(D$9=0,0,D$9/MAE!D$5*1000)</f>
        <v>0.74809930944816849</v>
      </c>
      <c r="E76" s="337">
        <f>IF(E$9=0,0,E$9/MAE!E$5*1000)</f>
        <v>0.78000738449888452</v>
      </c>
      <c r="F76" s="337">
        <f>IF(F$9=0,0,F$9/MAE!F$5*1000)</f>
        <v>0.81747417098289521</v>
      </c>
      <c r="G76" s="337">
        <f>IF(G$9=0,0,G$9/MAE!G$5*1000)</f>
        <v>0.77344370513216987</v>
      </c>
      <c r="H76" s="337">
        <f>IF(H$9=0,0,H$9/MAE!H$5*1000)</f>
        <v>0.70049514769436261</v>
      </c>
      <c r="I76" s="337">
        <f>IF(I$9=0,0,I$9/MAE!I$5*1000)</f>
        <v>0.68662328855953092</v>
      </c>
      <c r="J76" s="337">
        <f>IF(J$9=0,0,J$9/MAE!J$5*1000)</f>
        <v>0.7810974961619267</v>
      </c>
      <c r="K76" s="337">
        <f>IF(K$9=0,0,K$9/MAE!K$5*1000)</f>
        <v>0.82415922202315384</v>
      </c>
      <c r="L76" s="337">
        <f>IF(L$9=0,0,L$9/MAE!L$5*1000)</f>
        <v>0.85004806942464983</v>
      </c>
      <c r="M76" s="337">
        <f>IF(M$9=0,0,M$9/MAE!M$5*1000)</f>
        <v>0.76152974739371293</v>
      </c>
      <c r="N76" s="337">
        <f>IF(N$9=0,0,N$9/MAE!N$5*1000)</f>
        <v>0.7395004315167738</v>
      </c>
      <c r="O76" s="337">
        <f>IF(O$9=0,0,O$9/MAE!O$5*1000)</f>
        <v>0.7456826332953751</v>
      </c>
      <c r="P76" s="337">
        <f>IF(P$9=0,0,P$9/MAE!P$5*1000)</f>
        <v>0.68905239866145629</v>
      </c>
      <c r="Q76" s="337">
        <f>IF(Q$9=0,0,Q$9/MAE!Q$5*1000)</f>
        <v>0.71050007877321142</v>
      </c>
      <c r="R76" s="337">
        <f>IF(R$9=0,0,R$9/MAE!R$5*1000)</f>
        <v>0.73469062483906367</v>
      </c>
      <c r="S76" s="337">
        <f>IF(S$9=0,0,S$9/MAE!S$5*1000)</f>
        <v>0.74115243950433041</v>
      </c>
      <c r="T76" s="337">
        <f>IF(T$9=0,0,T$9/MAE!T$5*1000)</f>
        <v>0.72749472214170852</v>
      </c>
      <c r="U76" s="337">
        <f>IF(U$9=0,0,U$9/MAE!U$5*1000)</f>
        <v>0.68078808094895105</v>
      </c>
      <c r="V76" s="337">
        <f>IF(V$9=0,0,V$9/MAE!V$5*1000)</f>
        <v>0.65868085590386549</v>
      </c>
      <c r="W76" s="337">
        <f>IF(W$9=0,0,W$9/MAE!W$5*1000)</f>
        <v>0.63559516078433853</v>
      </c>
      <c r="DA76" s="174"/>
    </row>
    <row r="77" spans="1:105" ht="12" customHeight="1" x14ac:dyDescent="0.25">
      <c r="A77" s="56" t="s">
        <v>96</v>
      </c>
      <c r="B77" s="338">
        <f>IF(B$10=0,0,B$10/MAE!B$5*1000)</f>
        <v>0.76674294119310049</v>
      </c>
      <c r="C77" s="338">
        <f>IF(C$10=0,0,C$10/MAE!C$5*1000)</f>
        <v>0.78252337783092729</v>
      </c>
      <c r="D77" s="338">
        <f>IF(D$10=0,0,D$10/MAE!D$5*1000)</f>
        <v>0.81434300684875549</v>
      </c>
      <c r="E77" s="338">
        <f>IF(E$10=0,0,E$10/MAE!E$5*1000)</f>
        <v>0.9493414204596019</v>
      </c>
      <c r="F77" s="338">
        <f>IF(F$10=0,0,F$10/MAE!F$5*1000)</f>
        <v>0.90617101209424555</v>
      </c>
      <c r="G77" s="338">
        <f>IF(G$10=0,0,G$10/MAE!G$5*1000)</f>
        <v>0.89722907728026846</v>
      </c>
      <c r="H77" s="338">
        <f>IF(H$10=0,0,H$10/MAE!H$5*1000)</f>
        <v>0.81187694633351404</v>
      </c>
      <c r="I77" s="338">
        <f>IF(I$10=0,0,I$10/MAE!I$5*1000)</f>
        <v>0.79158458296635303</v>
      </c>
      <c r="J77" s="338">
        <f>IF(J$10=0,0,J$10/MAE!J$5*1000)</f>
        <v>0.85036287900608432</v>
      </c>
      <c r="K77" s="338">
        <f>IF(K$10=0,0,K$10/MAE!K$5*1000)</f>
        <v>0.88663586370193481</v>
      </c>
      <c r="L77" s="338">
        <f>IF(L$10=0,0,L$10/MAE!L$5*1000)</f>
        <v>0.88686425096788812</v>
      </c>
      <c r="M77" s="338">
        <f>IF(M$10=0,0,M$10/MAE!M$5*1000)</f>
        <v>0.80972947151946129</v>
      </c>
      <c r="N77" s="338">
        <f>IF(N$10=0,0,N$10/MAE!N$5*1000)</f>
        <v>0.79579071834650583</v>
      </c>
      <c r="O77" s="338">
        <f>IF(O$10=0,0,O$10/MAE!O$5*1000)</f>
        <v>0.79627456686694065</v>
      </c>
      <c r="P77" s="338">
        <f>IF(P$10=0,0,P$10/MAE!P$5*1000)</f>
        <v>0.72706713878441431</v>
      </c>
      <c r="Q77" s="338">
        <f>IF(Q$10=0,0,Q$10/MAE!Q$5*1000)</f>
        <v>0.74091942778019226</v>
      </c>
      <c r="R77" s="338">
        <f>IF(R$10=0,0,R$10/MAE!R$5*1000)</f>
        <v>0.75274596978964836</v>
      </c>
      <c r="S77" s="338">
        <f>IF(S$10=0,0,S$10/MAE!S$5*1000)</f>
        <v>0.75405928702187763</v>
      </c>
      <c r="T77" s="338">
        <f>IF(T$10=0,0,T$10/MAE!T$5*1000)</f>
        <v>0.73891230562985566</v>
      </c>
      <c r="U77" s="338">
        <f>IF(U$10=0,0,U$10/MAE!U$5*1000)</f>
        <v>0.69946566710201608</v>
      </c>
      <c r="V77" s="338">
        <f>IF(V$10=0,0,V$10/MAE!V$5*1000)</f>
        <v>0.67601941252501896</v>
      </c>
      <c r="W77" s="338">
        <f>IF(W$10=0,0,W$10/MAE!W$5*1000)</f>
        <v>0.65577733679566141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5.1522967658756933</v>
      </c>
      <c r="C78" s="351">
        <f>IF(C$16=0,0,C$16/MAE!C$5*1000)</f>
        <v>5.2708442691095145</v>
      </c>
      <c r="D78" s="351">
        <f>IF(D$16=0,0,D$16/MAE!D$5*1000)</f>
        <v>5.3386019195339545</v>
      </c>
      <c r="E78" s="351">
        <f>IF(E$16=0,0,E$16/MAE!E$5*1000)</f>
        <v>6.1531388363122366</v>
      </c>
      <c r="F78" s="351">
        <f>IF(F$16=0,0,F$16/MAE!F$5*1000)</f>
        <v>5.8733306339441835</v>
      </c>
      <c r="G78" s="351">
        <f>IF(G$16=0,0,G$16/MAE!G$5*1000)</f>
        <v>5.8153736490387784</v>
      </c>
      <c r="H78" s="351">
        <f>IF(H$16=0,0,H$16/MAE!H$5*1000)</f>
        <v>5.389132099551051</v>
      </c>
      <c r="I78" s="351">
        <f>IF(I$16=0,0,I$16/MAE!I$5*1000)</f>
        <v>5.2915523173323056</v>
      </c>
      <c r="J78" s="351">
        <f>IF(J$16=0,0,J$16/MAE!J$5*1000)</f>
        <v>5.5667683719853978</v>
      </c>
      <c r="K78" s="351">
        <f>IF(K$16=0,0,K$16/MAE!K$5*1000)</f>
        <v>5.8680354845329115</v>
      </c>
      <c r="L78" s="351">
        <f>IF(L$16=0,0,L$16/MAE!L$5*1000)</f>
        <v>5.8337008211808845</v>
      </c>
      <c r="M78" s="351">
        <f>IF(M$16=0,0,M$16/MAE!M$5*1000)</f>
        <v>5.2482465746631775</v>
      </c>
      <c r="N78" s="351">
        <f>IF(N$16=0,0,N$16/MAE!N$5*1000)</f>
        <v>5.207496354273971</v>
      </c>
      <c r="O78" s="351">
        <f>IF(O$16=0,0,O$16/MAE!O$5*1000)</f>
        <v>5.2821477590808907</v>
      </c>
      <c r="P78" s="351">
        <f>IF(P$16=0,0,P$16/MAE!P$5*1000)</f>
        <v>4.7755119698126691</v>
      </c>
      <c r="Q78" s="351">
        <f>IF(Q$16=0,0,Q$16/MAE!Q$5*1000)</f>
        <v>4.8543301146156592</v>
      </c>
      <c r="R78" s="351">
        <f>IF(R$16=0,0,R$16/MAE!R$5*1000)</f>
        <v>4.9156505818150817</v>
      </c>
      <c r="S78" s="351">
        <f>IF(S$16=0,0,S$16/MAE!S$5*1000)</f>
        <v>4.9184530437232237</v>
      </c>
      <c r="T78" s="351">
        <f>IF(T$16=0,0,T$16/MAE!T$5*1000)</f>
        <v>4.8153798288070506</v>
      </c>
      <c r="U78" s="351">
        <f>IF(U$16=0,0,U$16/MAE!U$5*1000)</f>
        <v>4.6240493038410113</v>
      </c>
      <c r="V78" s="351">
        <f>IF(V$16=0,0,V$16/MAE!V$5*1000)</f>
        <v>4.4856168517203407</v>
      </c>
      <c r="W78" s="351">
        <f>IF(W$16=0,0,W$16/MAE!W$5*1000)</f>
        <v>4.3082695186939262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2.2951292497984559</v>
      </c>
      <c r="C79" s="351">
        <f>IF(C$24=0,0,C$24/MAE!C$5*1000)</f>
        <v>2.5114005808325639</v>
      </c>
      <c r="D79" s="351">
        <f>IF(D$24=0,0,D$24/MAE!D$5*1000)</f>
        <v>2.6402945072050708</v>
      </c>
      <c r="E79" s="351">
        <f>IF(E$24=0,0,E$24/MAE!E$5*1000)</f>
        <v>3.066377728948245</v>
      </c>
      <c r="F79" s="351">
        <f>IF(F$24=0,0,F$24/MAE!F$5*1000)</f>
        <v>2.7736675878767225</v>
      </c>
      <c r="G79" s="351">
        <f>IF(G$24=0,0,G$24/MAE!G$5*1000)</f>
        <v>2.8813390784565618</v>
      </c>
      <c r="H79" s="351">
        <f>IF(H$24=0,0,H$24/MAE!H$5*1000)</f>
        <v>2.6464622190004077</v>
      </c>
      <c r="I79" s="351">
        <f>IF(I$24=0,0,I$24/MAE!I$5*1000)</f>
        <v>2.5814956569918341</v>
      </c>
      <c r="J79" s="351">
        <f>IF(J$24=0,0,J$24/MAE!J$5*1000)</f>
        <v>2.7377183333600583</v>
      </c>
      <c r="K79" s="351">
        <f>IF(K$24=0,0,K$24/MAE!K$5*1000)</f>
        <v>2.7016020372640535</v>
      </c>
      <c r="L79" s="351">
        <f>IF(L$24=0,0,L$24/MAE!L$5*1000)</f>
        <v>2.6608126253223956</v>
      </c>
      <c r="M79" s="351">
        <f>IF(M$24=0,0,M$24/MAE!M$5*1000)</f>
        <v>2.6348396873158788</v>
      </c>
      <c r="N79" s="351">
        <f>IF(N$24=0,0,N$24/MAE!N$5*1000)</f>
        <v>2.5862743029757271</v>
      </c>
      <c r="O79" s="351">
        <f>IF(O$24=0,0,O$24/MAE!O$5*1000)</f>
        <v>2.6169120170449176</v>
      </c>
      <c r="P79" s="351">
        <f>IF(P$24=0,0,P$24/MAE!P$5*1000)</f>
        <v>2.3616619940689136</v>
      </c>
      <c r="Q79" s="351">
        <f>IF(Q$24=0,0,Q$24/MAE!Q$5*1000)</f>
        <v>2.3537132206968869</v>
      </c>
      <c r="R79" s="351">
        <f>IF(R$24=0,0,R$24/MAE!R$5*1000)</f>
        <v>2.2649978743377455</v>
      </c>
      <c r="S79" s="351">
        <f>IF(S$24=0,0,S$24/MAE!S$5*1000)</f>
        <v>2.1344634487031504</v>
      </c>
      <c r="T79" s="351">
        <f>IF(T$24=0,0,T$24/MAE!T$5*1000)</f>
        <v>1.9956605949134334</v>
      </c>
      <c r="U79" s="351">
        <f>IF(U$24=0,0,U$24/MAE!U$5*1000)</f>
        <v>2.0820547861530274</v>
      </c>
      <c r="V79" s="351">
        <f>IF(V$24=0,0,V$24/MAE!V$5*1000)</f>
        <v>2.0029752784103376</v>
      </c>
      <c r="W79" s="351">
        <f>IF(W$24=0,0,W$24/MAE!W$5*1000)</f>
        <v>2.0021738950372314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7.3604239512509926</v>
      </c>
      <c r="C80" s="351">
        <f>IF(C$27=0,0,C$27/MAE!C$5*1000)</f>
        <v>7.5297775272993066</v>
      </c>
      <c r="D80" s="351">
        <f>IF(D$27=0,0,D$27/MAE!D$5*1000)</f>
        <v>7.6265741707627921</v>
      </c>
      <c r="E80" s="351">
        <f>IF(E$27=0,0,E$27/MAE!E$5*1000)</f>
        <v>8.7901983375889099</v>
      </c>
      <c r="F80" s="351">
        <f>IF(F$27=0,0,F$27/MAE!F$5*1000)</f>
        <v>8.3904723342059775</v>
      </c>
      <c r="G80" s="351">
        <f>IF(G$27=0,0,G$27/MAE!G$5*1000)</f>
        <v>8.3076766414839671</v>
      </c>
      <c r="H80" s="351">
        <f>IF(H$27=0,0,H$27/MAE!H$5*1000)</f>
        <v>7.6987601422157885</v>
      </c>
      <c r="I80" s="351">
        <f>IF(I$27=0,0,I$27/MAE!I$5*1000)</f>
        <v>7.559360453331867</v>
      </c>
      <c r="J80" s="351">
        <f>IF(J$27=0,0,J$27/MAE!J$5*1000)</f>
        <v>7.9525262456934236</v>
      </c>
      <c r="K80" s="351">
        <f>IF(K$27=0,0,K$27/MAE!K$5*1000)</f>
        <v>8.3829078350470194</v>
      </c>
      <c r="L80" s="351">
        <f>IF(L$27=0,0,L$27/MAE!L$5*1000)</f>
        <v>8.3338583159726927</v>
      </c>
      <c r="M80" s="351">
        <f>IF(M$27=0,0,M$27/MAE!M$5*1000)</f>
        <v>7.4974951066616802</v>
      </c>
      <c r="N80" s="351">
        <f>IF(N$27=0,0,N$27/MAE!N$5*1000)</f>
        <v>7.439280506105673</v>
      </c>
      <c r="O80" s="351">
        <f>IF(O$27=0,0,O$27/MAE!O$5*1000)</f>
        <v>7.5459253701155591</v>
      </c>
      <c r="P80" s="351">
        <f>IF(P$27=0,0,P$27/MAE!P$5*1000)</f>
        <v>6.8221599568752458</v>
      </c>
      <c r="Q80" s="351">
        <f>IF(Q$27=0,0,Q$27/MAE!Q$5*1000)</f>
        <v>6.9347573065938022</v>
      </c>
      <c r="R80" s="351">
        <f>IF(R$27=0,0,R$27/MAE!R$5*1000)</f>
        <v>7.0223579740215447</v>
      </c>
      <c r="S80" s="351">
        <f>IF(S$27=0,0,S$27/MAE!S$5*1000)</f>
        <v>7.0263614910331764</v>
      </c>
      <c r="T80" s="351">
        <f>IF(T$27=0,0,T$27/MAE!T$5*1000)</f>
        <v>6.8791140411529295</v>
      </c>
      <c r="U80" s="351">
        <f>IF(U$27=0,0,U$27/MAE!U$5*1000)</f>
        <v>6.6057847197728732</v>
      </c>
      <c r="V80" s="351">
        <f>IF(V$27=0,0,V$27/MAE!V$5*1000)</f>
        <v>6.4080240738862004</v>
      </c>
      <c r="W80" s="351">
        <f>IF(W$27=0,0,W$27/MAE!W$5*1000)</f>
        <v>6.1546707409913228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7.2582442371762914</v>
      </c>
      <c r="C81" s="351">
        <f>IF(C$35=0,0,C$35/MAE!C$5*1000)</f>
        <v>8.3147955943704464</v>
      </c>
      <c r="D81" s="351">
        <f>IF(D$35=0,0,D$35/MAE!D$5*1000)</f>
        <v>8.0335125339063804</v>
      </c>
      <c r="E81" s="351">
        <f>IF(E$35=0,0,E$35/MAE!E$5*1000)</f>
        <v>8.8486725628719292</v>
      </c>
      <c r="F81" s="351">
        <f>IF(F$35=0,0,F$35/MAE!F$5*1000)</f>
        <v>8.6326489228708034</v>
      </c>
      <c r="G81" s="351">
        <f>IF(G$35=0,0,G$35/MAE!G$5*1000)</f>
        <v>8.4385275456827511</v>
      </c>
      <c r="H81" s="351">
        <f>IF(H$35=0,0,H$35/MAE!H$5*1000)</f>
        <v>8.5584266641826705</v>
      </c>
      <c r="I81" s="351">
        <f>IF(I$35=0,0,I$35/MAE!I$5*1000)</f>
        <v>7.3586815264783576</v>
      </c>
      <c r="J81" s="351">
        <f>IF(J$35=0,0,J$35/MAE!J$5*1000)</f>
        <v>7.1266910568935131</v>
      </c>
      <c r="K81" s="351">
        <f>IF(K$35=0,0,K$35/MAE!K$5*1000)</f>
        <v>7.6956406707958296</v>
      </c>
      <c r="L81" s="351">
        <f>IF(L$35=0,0,L$35/MAE!L$5*1000)</f>
        <v>7.0592202941643052</v>
      </c>
      <c r="M81" s="351">
        <f>IF(M$35=0,0,M$35/MAE!M$5*1000)</f>
        <v>7.0716885820620634</v>
      </c>
      <c r="N81" s="351">
        <f>IF(N$35=0,0,N$35/MAE!N$5*1000)</f>
        <v>7.3452579851829087</v>
      </c>
      <c r="O81" s="351">
        <f>IF(O$35=0,0,O$35/MAE!O$5*1000)</f>
        <v>7.939639083261814</v>
      </c>
      <c r="P81" s="351">
        <f>IF(P$35=0,0,P$35/MAE!P$5*1000)</f>
        <v>8.1690533871589004</v>
      </c>
      <c r="Q81" s="351">
        <f>IF(Q$35=0,0,Q$35/MAE!Q$5*1000)</f>
        <v>6.6774516245239575</v>
      </c>
      <c r="R81" s="351">
        <f>IF(R$35=0,0,R$35/MAE!R$5*1000)</f>
        <v>6.0974271652429648</v>
      </c>
      <c r="S81" s="351">
        <f>IF(S$35=0,0,S$35/MAE!S$5*1000)</f>
        <v>5.9350887736749973</v>
      </c>
      <c r="T81" s="351">
        <f>IF(T$35=0,0,T$35/MAE!T$5*1000)</f>
        <v>5.7669055173893629</v>
      </c>
      <c r="U81" s="351">
        <f>IF(U$35=0,0,U$35/MAE!U$5*1000)</f>
        <v>6.4725161152409152</v>
      </c>
      <c r="V81" s="351">
        <f>IF(V$35=0,0,V$35/MAE!V$5*1000)</f>
        <v>7.3297206191451689</v>
      </c>
      <c r="W81" s="351">
        <f>IF(W$35=0,0,W$35/MAE!W$5*1000)</f>
        <v>8.3737637066403732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3.3562006694648456</v>
      </c>
      <c r="C82" s="351">
        <f>IF(C$46=0,0,C$46/MAE!C$5*1000)</f>
        <v>3.3163907312640264</v>
      </c>
      <c r="D82" s="351">
        <f>IF(D$46=0,0,D$46/MAE!D$5*1000)</f>
        <v>3.4527660436069318</v>
      </c>
      <c r="E82" s="351">
        <f>IF(E$46=0,0,E$46/MAE!E$5*1000)</f>
        <v>3.600034082302543</v>
      </c>
      <c r="F82" s="351">
        <f>IF(F$46=0,0,F$46/MAE!F$5*1000)</f>
        <v>3.7729577122287457</v>
      </c>
      <c r="G82" s="351">
        <f>IF(G$46=0,0,G$46/MAE!G$5*1000)</f>
        <v>3.5697401775330913</v>
      </c>
      <c r="H82" s="351">
        <f>IF(H$46=0,0,H$46/MAE!H$5*1000)</f>
        <v>3.2330545278201348</v>
      </c>
      <c r="I82" s="351">
        <f>IF(I$46=0,0,I$46/MAE!I$5*1000)</f>
        <v>3.1690305625824511</v>
      </c>
      <c r="J82" s="351">
        <f>IF(J$46=0,0,J$46/MAE!J$5*1000)</f>
        <v>3.6050653669012016</v>
      </c>
      <c r="K82" s="351">
        <f>IF(K$46=0,0,K$46/MAE!K$5*1000)</f>
        <v>3.8038117939530181</v>
      </c>
      <c r="L82" s="351">
        <f>IF(L$46=0,0,L$46/MAE!L$5*1000)</f>
        <v>3.9232987819599217</v>
      </c>
      <c r="M82" s="351">
        <f>IF(M$46=0,0,M$46/MAE!M$5*1000)</f>
        <v>3.5147526802786744</v>
      </c>
      <c r="N82" s="351">
        <f>IF(N$46=0,0,N$46/MAE!N$5*1000)</f>
        <v>3.4130789146928033</v>
      </c>
      <c r="O82" s="351">
        <f>IF(O$46=0,0,O$46/MAE!O$5*1000)</f>
        <v>3.4416121536709627</v>
      </c>
      <c r="P82" s="351">
        <f>IF(P$46=0,0,P$46/MAE!P$5*1000)</f>
        <v>3.1802418399759529</v>
      </c>
      <c r="Q82" s="351">
        <f>IF(Q$46=0,0,Q$46/MAE!Q$5*1000)</f>
        <v>3.2792311327994392</v>
      </c>
      <c r="R82" s="351">
        <f>IF(R$46=0,0,R$46/MAE!R$5*1000)</f>
        <v>3.3908798069495245</v>
      </c>
      <c r="S82" s="351">
        <f>IF(S$46=0,0,S$46/MAE!S$5*1000)</f>
        <v>3.4207035669430632</v>
      </c>
      <c r="T82" s="351">
        <f>IF(T$46=0,0,T$46/MAE!T$5*1000)</f>
        <v>3.357667948346347</v>
      </c>
      <c r="U82" s="351">
        <f>IF(U$46=0,0,U$46/MAE!U$5*1000)</f>
        <v>3.1420988351490053</v>
      </c>
      <c r="V82" s="351">
        <f>IF(V$46=0,0,V$46/MAE!V$5*1000)</f>
        <v>3.0400654887870724</v>
      </c>
      <c r="W82" s="351">
        <f>IF(W$46=0,0,W$46/MAE!W$5*1000)</f>
        <v>2.9335161266969467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2.2726703478433081</v>
      </c>
      <c r="C83" s="339">
        <f>IF(C$47=0,0,C$47/MAE!C$5*1000)</f>
        <v>2.2457128220548084</v>
      </c>
      <c r="D83" s="339">
        <f>IF(D$47=0,0,D$47/MAE!D$5*1000)</f>
        <v>2.3380601394722169</v>
      </c>
      <c r="E83" s="339">
        <f>IF(E$47=0,0,E$47/MAE!E$5*1000)</f>
        <v>2.4377835284142515</v>
      </c>
      <c r="F83" s="339">
        <f>IF(F$47=0,0,F$47/MAE!F$5*1000)</f>
        <v>2.5548797466917401</v>
      </c>
      <c r="G83" s="339">
        <f>IF(G$47=0,0,G$47/MAE!G$5*1000)</f>
        <v>2.4172698387185449</v>
      </c>
      <c r="H83" s="339">
        <f>IF(H$47=0,0,H$47/MAE!H$5*1000)</f>
        <v>2.189281238510977</v>
      </c>
      <c r="I83" s="339">
        <f>IF(I$47=0,0,I$47/MAE!I$5*1000)</f>
        <v>2.1459270467694451</v>
      </c>
      <c r="J83" s="339">
        <f>IF(J$47=0,0,J$47/MAE!J$5*1000)</f>
        <v>2.4411904913598699</v>
      </c>
      <c r="K83" s="339">
        <f>IF(K$47=0,0,K$47/MAE!K$5*1000)</f>
        <v>2.5757727633944247</v>
      </c>
      <c r="L83" s="339">
        <f>IF(L$47=0,0,L$47/MAE!L$5*1000)</f>
        <v>2.6566840560555081</v>
      </c>
      <c r="M83" s="339">
        <f>IF(M$47=0,0,M$47/MAE!M$5*1000)</f>
        <v>2.380034742602509</v>
      </c>
      <c r="N83" s="339">
        <f>IF(N$47=0,0,N$47/MAE!N$5*1000)</f>
        <v>2.3111857746898044</v>
      </c>
      <c r="O83" s="339">
        <f>IF(O$47=0,0,O$47/MAE!O$5*1000)</f>
        <v>2.330507219543676</v>
      </c>
      <c r="P83" s="339">
        <f>IF(P$47=0,0,P$47/MAE!P$5*1000)</f>
        <v>2.1535188269408372</v>
      </c>
      <c r="Q83" s="339">
        <f>IF(Q$47=0,0,Q$47/MAE!Q$5*1000)</f>
        <v>2.2205499888736502</v>
      </c>
      <c r="R83" s="339">
        <f>IF(R$47=0,0,R$47/MAE!R$5*1000)</f>
        <v>2.2961535227819438</v>
      </c>
      <c r="S83" s="339">
        <f>IF(S$47=0,0,S$47/MAE!S$5*1000)</f>
        <v>2.316348851272036</v>
      </c>
      <c r="T83" s="339">
        <f>IF(T$47=0,0,T$47/MAE!T$5*1000)</f>
        <v>2.273663924072626</v>
      </c>
      <c r="U83" s="339">
        <f>IF(U$47=0,0,U$47/MAE!U$5*1000)</f>
        <v>2.1276900745552805</v>
      </c>
      <c r="V83" s="339">
        <f>IF(V$47=0,0,V$47/MAE!V$5*1000)</f>
        <v>2.0585976144775087</v>
      </c>
      <c r="W83" s="339">
        <f>IF(W$47=0,0,W$47/MAE!W$5*1000)</f>
        <v>1.9864471086966793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EE: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11.0156237906019</v>
      </c>
      <c r="C5" s="225">
        <v>12.153110475858639</v>
      </c>
      <c r="D5" s="225">
        <v>13.71282635681095</v>
      </c>
      <c r="E5" s="225">
        <v>18.637612468155389</v>
      </c>
      <c r="F5" s="225">
        <v>17.461183684659691</v>
      </c>
      <c r="G5" s="225">
        <v>19.87138646901856</v>
      </c>
      <c r="H5" s="225">
        <v>21.723454595480931</v>
      </c>
      <c r="I5" s="225">
        <v>22.522663233151011</v>
      </c>
      <c r="J5" s="225">
        <v>20.8447376612684</v>
      </c>
      <c r="K5" s="225">
        <v>19.467279508081202</v>
      </c>
      <c r="L5" s="225">
        <v>22.33524095175326</v>
      </c>
      <c r="M5" s="225">
        <v>23.402188772390119</v>
      </c>
      <c r="N5" s="225">
        <v>24.01690339996933</v>
      </c>
      <c r="O5" s="225">
        <v>22.43127121764255</v>
      </c>
      <c r="P5" s="225">
        <v>21.13379161785334</v>
      </c>
      <c r="Q5" s="225">
        <v>19.50368311599652</v>
      </c>
      <c r="R5" s="225">
        <v>21.139395483275091</v>
      </c>
      <c r="S5" s="225">
        <v>20.88192724128157</v>
      </c>
      <c r="T5" s="225">
        <v>21.680297804621791</v>
      </c>
      <c r="U5" s="225">
        <v>17.09105348802656</v>
      </c>
      <c r="V5" s="225">
        <v>17.677783639202872</v>
      </c>
      <c r="W5" s="225">
        <v>22.684902472408751</v>
      </c>
      <c r="DA5" s="89" t="s">
        <v>2598</v>
      </c>
    </row>
    <row r="6" spans="1:105" ht="12" customHeight="1" x14ac:dyDescent="0.25">
      <c r="A6" s="55" t="s">
        <v>92</v>
      </c>
      <c r="B6" s="261">
        <v>0.20084708143188279</v>
      </c>
      <c r="C6" s="261">
        <v>0.20926421198222181</v>
      </c>
      <c r="D6" s="261">
        <v>0.24206400288311519</v>
      </c>
      <c r="E6" s="261">
        <v>0.3202545357851761</v>
      </c>
      <c r="F6" s="261">
        <v>0.31177913115112488</v>
      </c>
      <c r="G6" s="261">
        <v>0.34464916884041202</v>
      </c>
      <c r="H6" s="261">
        <v>0.36546718077398532</v>
      </c>
      <c r="I6" s="261">
        <v>0.39297488028625338</v>
      </c>
      <c r="J6" s="261">
        <v>0.38708232291326039</v>
      </c>
      <c r="K6" s="261">
        <v>0.36094518471603959</v>
      </c>
      <c r="L6" s="261">
        <v>0.4290165827681145</v>
      </c>
      <c r="M6" s="261">
        <v>0.4320721297499503</v>
      </c>
      <c r="N6" s="261">
        <v>0.43290766282657012</v>
      </c>
      <c r="O6" s="261">
        <v>0.39522515199125369</v>
      </c>
      <c r="P6" s="261">
        <v>0.36077674235758472</v>
      </c>
      <c r="Q6" s="261">
        <v>0.35941534807551778</v>
      </c>
      <c r="R6" s="261">
        <v>0.40525126470624412</v>
      </c>
      <c r="S6" s="261">
        <v>0.40447761424557649</v>
      </c>
      <c r="T6" s="261">
        <v>0.42213036290102252</v>
      </c>
      <c r="U6" s="261">
        <v>0.31660703737450308</v>
      </c>
      <c r="V6" s="261">
        <v>0.31136514605027038</v>
      </c>
      <c r="W6" s="261">
        <v>0.37634155124776708</v>
      </c>
      <c r="DA6" s="67" t="s">
        <v>2599</v>
      </c>
    </row>
    <row r="7" spans="1:105" ht="12" customHeight="1" x14ac:dyDescent="0.25">
      <c r="A7" s="202" t="s">
        <v>93</v>
      </c>
      <c r="B7" s="226">
        <v>7.0926548063372327E-2</v>
      </c>
      <c r="C7" s="226">
        <v>7.3898948808646697E-2</v>
      </c>
      <c r="D7" s="226">
        <v>8.5481770571430221E-2</v>
      </c>
      <c r="E7" s="226">
        <v>0.1130937455647515</v>
      </c>
      <c r="F7" s="226">
        <v>0.11010076608081799</v>
      </c>
      <c r="G7" s="226">
        <v>0.1217083945880052</v>
      </c>
      <c r="H7" s="226">
        <v>0.1290600061397579</v>
      </c>
      <c r="I7" s="226">
        <v>0.13877399430259499</v>
      </c>
      <c r="J7" s="226">
        <v>0.13669311390965039</v>
      </c>
      <c r="K7" s="226">
        <v>0.12746312174163921</v>
      </c>
      <c r="L7" s="226">
        <v>0.15150165519336309</v>
      </c>
      <c r="M7" s="226">
        <v>0.15258068207452091</v>
      </c>
      <c r="N7" s="226">
        <v>0.15287573976963351</v>
      </c>
      <c r="O7" s="226">
        <v>0.1395686486391306</v>
      </c>
      <c r="P7" s="226">
        <v>0.1274036385022129</v>
      </c>
      <c r="Q7" s="226">
        <v>0.12692287972647259</v>
      </c>
      <c r="R7" s="226">
        <v>0.14310924061736019</v>
      </c>
      <c r="S7" s="226">
        <v>0.14283603596737679</v>
      </c>
      <c r="T7" s="226">
        <v>0.14906987574754671</v>
      </c>
      <c r="U7" s="226">
        <v>0.1118056786957121</v>
      </c>
      <c r="V7" s="226">
        <v>0.1099545725989713</v>
      </c>
      <c r="W7" s="226">
        <v>0.13290014936996561</v>
      </c>
      <c r="DA7" s="174" t="s">
        <v>2600</v>
      </c>
    </row>
    <row r="8" spans="1:105" ht="12" customHeight="1" x14ac:dyDescent="0.25">
      <c r="A8" s="202" t="s">
        <v>94</v>
      </c>
      <c r="B8" s="226">
        <v>0.46949044214316982</v>
      </c>
      <c r="C8" s="226">
        <v>0.48916592020081678</v>
      </c>
      <c r="D8" s="226">
        <v>0.56583712807936715</v>
      </c>
      <c r="E8" s="226">
        <v>0.74861154333044799</v>
      </c>
      <c r="F8" s="226">
        <v>0.72879984658775721</v>
      </c>
      <c r="G8" s="226">
        <v>0.80563525996786078</v>
      </c>
      <c r="H8" s="226">
        <v>0.85429843972409736</v>
      </c>
      <c r="I8" s="226">
        <v>0.91859911023563812</v>
      </c>
      <c r="J8" s="226">
        <v>0.90482495256963003</v>
      </c>
      <c r="K8" s="226">
        <v>0.84372804002757695</v>
      </c>
      <c r="L8" s="226">
        <v>1.0028484541303391</v>
      </c>
      <c r="M8" s="226">
        <v>1.0099909532558631</v>
      </c>
      <c r="N8" s="226">
        <v>1.0119440550424099</v>
      </c>
      <c r="O8" s="226">
        <v>0.92385923674676818</v>
      </c>
      <c r="P8" s="226">
        <v>0.8433342973016037</v>
      </c>
      <c r="Q8" s="226">
        <v>0.84015196774589396</v>
      </c>
      <c r="R8" s="226">
        <v>0.94729579384274232</v>
      </c>
      <c r="S8" s="226">
        <v>0.94548734587200944</v>
      </c>
      <c r="T8" s="226">
        <v>0.98675155898480182</v>
      </c>
      <c r="U8" s="226">
        <v>0.74008532711991215</v>
      </c>
      <c r="V8" s="226">
        <v>0.72783213500013955</v>
      </c>
      <c r="W8" s="226">
        <v>0.87971784320940949</v>
      </c>
      <c r="DA8" s="174" t="s">
        <v>2601</v>
      </c>
    </row>
    <row r="9" spans="1:105" ht="12" customHeight="1" x14ac:dyDescent="0.25">
      <c r="A9" s="202" t="s">
        <v>95</v>
      </c>
      <c r="B9" s="226">
        <v>0.20590398765459389</v>
      </c>
      <c r="C9" s="226">
        <v>0.2145330438129823</v>
      </c>
      <c r="D9" s="226">
        <v>0.2481586643227893</v>
      </c>
      <c r="E9" s="226">
        <v>0.3283178700557951</v>
      </c>
      <c r="F9" s="226">
        <v>0.31962907259508028</v>
      </c>
      <c r="G9" s="226">
        <v>0.3533267085593666</v>
      </c>
      <c r="H9" s="226">
        <v>0.37466887415920602</v>
      </c>
      <c r="I9" s="226">
        <v>0.40286915957237113</v>
      </c>
      <c r="J9" s="226">
        <v>0.39682824002336498</v>
      </c>
      <c r="K9" s="226">
        <v>0.37003302377068481</v>
      </c>
      <c r="L9" s="226">
        <v>0.43981831616438549</v>
      </c>
      <c r="M9" s="226">
        <v>0.44295079537962062</v>
      </c>
      <c r="N9" s="226">
        <v>0.44380736541821297</v>
      </c>
      <c r="O9" s="226">
        <v>0.4051760883764276</v>
      </c>
      <c r="P9" s="226">
        <v>0.36986034038863808</v>
      </c>
      <c r="Q9" s="226">
        <v>0.36846466906770442</v>
      </c>
      <c r="R9" s="226">
        <v>0.41545463747942329</v>
      </c>
      <c r="S9" s="226">
        <v>0.41466150813063402</v>
      </c>
      <c r="T9" s="226">
        <v>0.43275871579383479</v>
      </c>
      <c r="U9" s="226">
        <v>0.32457853532229008</v>
      </c>
      <c r="V9" s="226">
        <v>0.31920466422186489</v>
      </c>
      <c r="W9" s="226">
        <v>0.38581703836364539</v>
      </c>
      <c r="DA9" s="174" t="s">
        <v>2602</v>
      </c>
    </row>
    <row r="10" spans="1:105" ht="12" customHeight="1" x14ac:dyDescent="0.25">
      <c r="A10" s="56" t="s">
        <v>96</v>
      </c>
      <c r="B10" s="262">
        <v>0.36618801959164732</v>
      </c>
      <c r="C10" s="262">
        <v>0.38564377544836193</v>
      </c>
      <c r="D10" s="262">
        <v>0.44507197803570109</v>
      </c>
      <c r="E10" s="262">
        <v>0.6164848039375711</v>
      </c>
      <c r="F10" s="262">
        <v>0.5692179402020825</v>
      </c>
      <c r="G10" s="262">
        <v>0.64481664100835057</v>
      </c>
      <c r="H10" s="262">
        <v>0.68920311800237921</v>
      </c>
      <c r="I10" s="262">
        <v>0.73872489734994418</v>
      </c>
      <c r="J10" s="262">
        <v>0.7080609694466008</v>
      </c>
      <c r="K10" s="262">
        <v>0.65599382431601483</v>
      </c>
      <c r="L10" s="262">
        <v>0.77698850906477457</v>
      </c>
      <c r="M10" s="262">
        <v>0.79000167779813957</v>
      </c>
      <c r="N10" s="262">
        <v>0.79373856271867393</v>
      </c>
      <c r="O10" s="262">
        <v>0.72757234128029957</v>
      </c>
      <c r="P10" s="262">
        <v>0.66300109665133466</v>
      </c>
      <c r="Q10" s="262">
        <v>0.65626998375128132</v>
      </c>
      <c r="R10" s="262">
        <v>0.73871345754620354</v>
      </c>
      <c r="S10" s="262">
        <v>0.74033127095399975</v>
      </c>
      <c r="T10" s="262">
        <v>0.77543087365747121</v>
      </c>
      <c r="U10" s="262">
        <v>0.5790351925256475</v>
      </c>
      <c r="V10" s="262">
        <v>0.57141745287256973</v>
      </c>
      <c r="W10" s="262">
        <v>0.69128937290090153</v>
      </c>
      <c r="DA10" s="68" t="s">
        <v>2603</v>
      </c>
    </row>
    <row r="11" spans="1:105" ht="12" customHeight="1" x14ac:dyDescent="0.25">
      <c r="A11" s="37" t="s">
        <v>160</v>
      </c>
      <c r="B11" s="228">
        <v>3.1145675820964069E-2</v>
      </c>
      <c r="C11" s="228">
        <v>3.2838305062194713E-2</v>
      </c>
      <c r="D11" s="228">
        <v>2.916096940316755E-2</v>
      </c>
      <c r="E11" s="228">
        <v>0.1144955266457012</v>
      </c>
      <c r="F11" s="228">
        <v>0.1110855328851514</v>
      </c>
      <c r="G11" s="228">
        <v>0.1130449956721894</v>
      </c>
      <c r="H11" s="228">
        <v>9.5363029484845957E-2</v>
      </c>
      <c r="I11" s="228">
        <v>9.4521454783104059E-2</v>
      </c>
      <c r="J11" s="228">
        <v>5.4942671952773157E-2</v>
      </c>
      <c r="K11" s="228">
        <v>8.6591060188023622E-2</v>
      </c>
      <c r="L11" s="228">
        <v>5.3176769817187698E-2</v>
      </c>
      <c r="M11" s="228">
        <v>0</v>
      </c>
      <c r="N11" s="228">
        <v>2.81596085295567E-2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6.5233507749856423E-3</v>
      </c>
      <c r="V11" s="228">
        <v>3.0307569885852561E-3</v>
      </c>
      <c r="W11" s="228">
        <v>3.0679692161691241E-3</v>
      </c>
      <c r="DA11" s="69" t="s">
        <v>2604</v>
      </c>
    </row>
    <row r="12" spans="1:105" ht="12" customHeight="1" x14ac:dyDescent="0.25">
      <c r="A12" s="37" t="s">
        <v>162</v>
      </c>
      <c r="B12" s="228">
        <v>4.0548483529283218E-2</v>
      </c>
      <c r="C12" s="228">
        <v>7.890294128433796E-2</v>
      </c>
      <c r="D12" s="228">
        <v>0.1082538258733723</v>
      </c>
      <c r="E12" s="228">
        <v>0.21949092467848039</v>
      </c>
      <c r="F12" s="228">
        <v>8.7898951208828083E-2</v>
      </c>
      <c r="G12" s="228">
        <v>0.1812827637945835</v>
      </c>
      <c r="H12" s="228">
        <v>0.20539325834995961</v>
      </c>
      <c r="I12" s="228">
        <v>0.2249108879051937</v>
      </c>
      <c r="J12" s="228">
        <v>0.17539278416947629</v>
      </c>
      <c r="K12" s="228">
        <v>9.1294773779684493E-2</v>
      </c>
      <c r="L12" s="228">
        <v>9.3039067401138084E-2</v>
      </c>
      <c r="M12" s="228">
        <v>0.21084616974404519</v>
      </c>
      <c r="N12" s="228">
        <v>0.19986754195611431</v>
      </c>
      <c r="O12" s="228">
        <v>0.1861819554770982</v>
      </c>
      <c r="P12" s="228">
        <v>0.1405819974899615</v>
      </c>
      <c r="Q12" s="228">
        <v>0.1241647118753447</v>
      </c>
      <c r="R12" s="228">
        <v>9.0025741108786903E-2</v>
      </c>
      <c r="S12" s="228">
        <v>5.5970757311111313E-2</v>
      </c>
      <c r="T12" s="228">
        <v>4.1667529437153128E-2</v>
      </c>
      <c r="U12" s="228">
        <v>5.9187263752406308E-2</v>
      </c>
      <c r="V12" s="228">
        <v>5.2884570671267062E-2</v>
      </c>
      <c r="W12" s="228">
        <v>7.7518133674528769E-2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2607</v>
      </c>
    </row>
    <row r="15" spans="1:105" ht="12" customHeight="1" x14ac:dyDescent="0.25">
      <c r="A15" s="37" t="s">
        <v>38</v>
      </c>
      <c r="B15" s="228">
        <v>0.29449386024140001</v>
      </c>
      <c r="C15" s="228">
        <v>0.27390252910182922</v>
      </c>
      <c r="D15" s="228">
        <v>0.30765718275916132</v>
      </c>
      <c r="E15" s="228">
        <v>0.28249835261338951</v>
      </c>
      <c r="F15" s="228">
        <v>0.3702334561081031</v>
      </c>
      <c r="G15" s="228">
        <v>0.35048888154157759</v>
      </c>
      <c r="H15" s="228">
        <v>0.38844683016757359</v>
      </c>
      <c r="I15" s="228">
        <v>0.41929255466164639</v>
      </c>
      <c r="J15" s="228">
        <v>0.47772551332435143</v>
      </c>
      <c r="K15" s="228">
        <v>0.47810799034830681</v>
      </c>
      <c r="L15" s="228">
        <v>0.63077267184644881</v>
      </c>
      <c r="M15" s="228">
        <v>0.57915550805409433</v>
      </c>
      <c r="N15" s="228">
        <v>0.56571141223300292</v>
      </c>
      <c r="O15" s="228">
        <v>0.54139038580320131</v>
      </c>
      <c r="P15" s="228">
        <v>0.52241909916137308</v>
      </c>
      <c r="Q15" s="228">
        <v>0.5321052718759367</v>
      </c>
      <c r="R15" s="228">
        <v>0.64868771643741663</v>
      </c>
      <c r="S15" s="228">
        <v>0.68436051364288841</v>
      </c>
      <c r="T15" s="228">
        <v>0.73376334422031808</v>
      </c>
      <c r="U15" s="228">
        <v>0.51332457799825559</v>
      </c>
      <c r="V15" s="228">
        <v>0.51550212521271743</v>
      </c>
      <c r="W15" s="228">
        <v>0.61070327001020364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1.775964941645547</v>
      </c>
      <c r="C16" s="263">
        <f t="shared" si="0"/>
        <v>1.8819443401177871</v>
      </c>
      <c r="D16" s="263">
        <f t="shared" si="0"/>
        <v>2.1545524243930902</v>
      </c>
      <c r="E16" s="263">
        <f t="shared" si="0"/>
        <v>3.00794955778519</v>
      </c>
      <c r="F16" s="263">
        <f t="shared" si="0"/>
        <v>2.7759871999826498</v>
      </c>
      <c r="G16" s="263">
        <f t="shared" si="0"/>
        <v>3.1443898677461259</v>
      </c>
      <c r="H16" s="263">
        <f t="shared" si="0"/>
        <v>3.3748949737370721</v>
      </c>
      <c r="I16" s="263">
        <f t="shared" si="0"/>
        <v>3.6116394081513912</v>
      </c>
      <c r="J16" s="263">
        <f t="shared" si="0"/>
        <v>3.4491882408647618</v>
      </c>
      <c r="K16" s="263">
        <f t="shared" si="0"/>
        <v>3.1907928026824539</v>
      </c>
      <c r="L16" s="263">
        <f t="shared" si="0"/>
        <v>3.7582277740604217</v>
      </c>
      <c r="M16" s="263">
        <f t="shared" si="0"/>
        <v>3.8331316879455182</v>
      </c>
      <c r="N16" s="263">
        <f t="shared" si="0"/>
        <v>3.8606051338313767</v>
      </c>
      <c r="O16" s="263">
        <f t="shared" si="0"/>
        <v>3.5442946482728939</v>
      </c>
      <c r="P16" s="263">
        <f t="shared" si="0"/>
        <v>3.2218641793465821</v>
      </c>
      <c r="Q16" s="263">
        <f t="shared" si="0"/>
        <v>3.1828026448519147</v>
      </c>
      <c r="R16" s="263">
        <f t="shared" si="0"/>
        <v>3.5742802426355595</v>
      </c>
      <c r="S16" s="263">
        <f t="shared" si="0"/>
        <v>3.5768911474308402</v>
      </c>
      <c r="T16" s="263">
        <f t="shared" si="0"/>
        <v>3.7443247805491628</v>
      </c>
      <c r="U16" s="263">
        <f t="shared" si="0"/>
        <v>2.8040506898248254</v>
      </c>
      <c r="V16" s="263">
        <f t="shared" si="0"/>
        <v>2.7712084483532982</v>
      </c>
      <c r="W16" s="263">
        <f t="shared" si="0"/>
        <v>3.3553852455383502</v>
      </c>
      <c r="DA16" s="70"/>
    </row>
    <row r="17" spans="1:105" ht="12" customHeight="1" x14ac:dyDescent="0.25">
      <c r="A17" s="169" t="s">
        <v>2558</v>
      </c>
      <c r="B17" s="353">
        <v>0.54762347927205191</v>
      </c>
      <c r="C17" s="353">
        <v>0.73339933691727632</v>
      </c>
      <c r="D17" s="353">
        <v>0.73043267018634606</v>
      </c>
      <c r="E17" s="353">
        <v>1.638615872740635</v>
      </c>
      <c r="F17" s="353">
        <v>0.98138153913795145</v>
      </c>
      <c r="G17" s="353">
        <v>1.44549064483531</v>
      </c>
      <c r="H17" s="353">
        <v>1.653913645184881</v>
      </c>
      <c r="I17" s="353">
        <v>1.8101880243961681</v>
      </c>
      <c r="J17" s="353">
        <v>1.2332722159816729</v>
      </c>
      <c r="K17" s="353">
        <v>1.0754862384379289</v>
      </c>
      <c r="L17" s="353">
        <v>0.9218525179641095</v>
      </c>
      <c r="M17" s="353">
        <v>1.025833384358964</v>
      </c>
      <c r="N17" s="353">
        <v>1.227678134472092</v>
      </c>
      <c r="O17" s="353">
        <v>1.152358676432212</v>
      </c>
      <c r="P17" s="353">
        <v>0.81774119965720682</v>
      </c>
      <c r="Q17" s="353">
        <v>0.72818582283950184</v>
      </c>
      <c r="R17" s="353">
        <v>0.56095552975637941</v>
      </c>
      <c r="S17" s="353">
        <v>0.39651539440163441</v>
      </c>
      <c r="T17" s="353">
        <v>0.32748066101626078</v>
      </c>
      <c r="U17" s="353">
        <v>0.53578143604391271</v>
      </c>
      <c r="V17" s="353">
        <v>0.50531181539291503</v>
      </c>
      <c r="W17" s="353">
        <v>0.544878491194146</v>
      </c>
      <c r="DA17" s="170" t="s">
        <v>2609</v>
      </c>
    </row>
    <row r="18" spans="1:105" ht="12" customHeight="1" x14ac:dyDescent="0.25">
      <c r="A18" s="59" t="s">
        <v>30</v>
      </c>
      <c r="B18" s="232">
        <v>8.5621548204388151E-2</v>
      </c>
      <c r="C18" s="232">
        <v>9.1029809418706586E-2</v>
      </c>
      <c r="D18" s="232">
        <v>8.865323763718938E-2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0.15864885751287819</v>
      </c>
      <c r="C19" s="232">
        <v>0.16866986835391859</v>
      </c>
      <c r="D19" s="232">
        <v>0</v>
      </c>
      <c r="E19" s="232">
        <v>0</v>
      </c>
      <c r="F19" s="232">
        <v>0</v>
      </c>
      <c r="G19" s="232">
        <v>0</v>
      </c>
      <c r="H19" s="232">
        <v>0.17218507919621209</v>
      </c>
      <c r="I19" s="232">
        <v>0.16542074281758901</v>
      </c>
      <c r="J19" s="232">
        <v>0.15460517912561941</v>
      </c>
      <c r="K19" s="232">
        <v>0.15532364801150991</v>
      </c>
      <c r="L19" s="232">
        <v>0.14341471977064199</v>
      </c>
      <c r="M19" s="232">
        <v>0</v>
      </c>
      <c r="N19" s="232">
        <v>0.15920915019436579</v>
      </c>
      <c r="O19" s="232">
        <v>0.32671180667668759</v>
      </c>
      <c r="P19" s="232">
        <v>0.16838187122473189</v>
      </c>
      <c r="Q19" s="232">
        <v>0.1532729012110664</v>
      </c>
      <c r="R19" s="232">
        <v>0.14120166378403451</v>
      </c>
      <c r="S19" s="232">
        <v>0.13543610999437139</v>
      </c>
      <c r="T19" s="232">
        <v>0.13272744185007301</v>
      </c>
      <c r="U19" s="232">
        <v>0.2436271720113464</v>
      </c>
      <c r="V19" s="232">
        <v>0.25828997194177722</v>
      </c>
      <c r="W19" s="232">
        <v>0.17228290029591189</v>
      </c>
      <c r="DA19" s="71" t="s">
        <v>2611</v>
      </c>
    </row>
    <row r="20" spans="1:105" ht="12" customHeight="1" x14ac:dyDescent="0.25">
      <c r="A20" s="59" t="s">
        <v>160</v>
      </c>
      <c r="B20" s="232">
        <v>0.13359312935539991</v>
      </c>
      <c r="C20" s="232">
        <v>0.14160422283907009</v>
      </c>
      <c r="D20" s="232">
        <v>0.1388113271339394</v>
      </c>
      <c r="E20" s="232">
        <v>0.5707230180952968</v>
      </c>
      <c r="F20" s="232">
        <v>0.55372530658880825</v>
      </c>
      <c r="G20" s="232">
        <v>0.56349259224988346</v>
      </c>
      <c r="H20" s="232">
        <v>0.43447832286423071</v>
      </c>
      <c r="I20" s="232">
        <v>0.41761807780822557</v>
      </c>
      <c r="J20" s="232">
        <v>0.26207653362177202</v>
      </c>
      <c r="K20" s="232">
        <v>0.39397065058734998</v>
      </c>
      <c r="L20" s="232">
        <v>0.24589872053893641</v>
      </c>
      <c r="M20" s="232">
        <v>0</v>
      </c>
      <c r="N20" s="232">
        <v>0.1347764424131605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2.9642632971870111E-2</v>
      </c>
      <c r="V20" s="232">
        <v>1.369948517358123E-2</v>
      </c>
      <c r="W20" s="232">
        <v>1.451940712035394E-2</v>
      </c>
      <c r="DA20" s="71" t="s">
        <v>2612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0.1338765443411212</v>
      </c>
      <c r="I21" s="232">
        <v>0.25723433777352922</v>
      </c>
      <c r="J21" s="232">
        <v>0</v>
      </c>
      <c r="K21" s="232">
        <v>0.12076652255415091</v>
      </c>
      <c r="L21" s="232">
        <v>0.1126119730078696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2613</v>
      </c>
    </row>
    <row r="22" spans="1:105" ht="12" customHeight="1" x14ac:dyDescent="0.25">
      <c r="A22" s="59" t="s">
        <v>162</v>
      </c>
      <c r="B22" s="232">
        <v>0.1697599441993855</v>
      </c>
      <c r="C22" s="232">
        <v>0.33209543630558103</v>
      </c>
      <c r="D22" s="232">
        <v>0.5029681054152173</v>
      </c>
      <c r="E22" s="232">
        <v>1.0678928546453379</v>
      </c>
      <c r="F22" s="232">
        <v>0.42765623254914331</v>
      </c>
      <c r="G22" s="232">
        <v>0.88199805258542674</v>
      </c>
      <c r="H22" s="232">
        <v>0.91337369878331709</v>
      </c>
      <c r="I22" s="232">
        <v>0.96991486599682375</v>
      </c>
      <c r="J22" s="232">
        <v>0.81659050323428173</v>
      </c>
      <c r="K22" s="232">
        <v>0.40542541728491821</v>
      </c>
      <c r="L22" s="232">
        <v>0.41992710464666172</v>
      </c>
      <c r="M22" s="232">
        <v>1.025833384358964</v>
      </c>
      <c r="N22" s="232">
        <v>0.93369254186456563</v>
      </c>
      <c r="O22" s="232">
        <v>0.82564686975552426</v>
      </c>
      <c r="P22" s="232">
        <v>0.6493593284324749</v>
      </c>
      <c r="Q22" s="232">
        <v>0.57491292162843544</v>
      </c>
      <c r="R22" s="232">
        <v>0.41975386597234488</v>
      </c>
      <c r="S22" s="232">
        <v>0.26107928440726302</v>
      </c>
      <c r="T22" s="232">
        <v>0.1947532191661879</v>
      </c>
      <c r="U22" s="232">
        <v>0.26251163106069619</v>
      </c>
      <c r="V22" s="232">
        <v>0.23332235827755671</v>
      </c>
      <c r="W22" s="232">
        <v>0.3580761837778802</v>
      </c>
      <c r="DA22" s="71" t="s">
        <v>2614</v>
      </c>
    </row>
    <row r="23" spans="1:105" ht="12" customHeight="1" x14ac:dyDescent="0.25">
      <c r="A23" s="60" t="s">
        <v>2565</v>
      </c>
      <c r="B23" s="331">
        <v>1.228341462373495</v>
      </c>
      <c r="C23" s="331">
        <v>1.1485450032005109</v>
      </c>
      <c r="D23" s="331">
        <v>1.4241197542067441</v>
      </c>
      <c r="E23" s="331">
        <v>1.369333685044555</v>
      </c>
      <c r="F23" s="331">
        <v>1.7946056608446981</v>
      </c>
      <c r="G23" s="331">
        <v>1.698899222910816</v>
      </c>
      <c r="H23" s="331">
        <v>1.7209813285521911</v>
      </c>
      <c r="I23" s="331">
        <v>1.8014513837552231</v>
      </c>
      <c r="J23" s="331">
        <v>2.2159160248830889</v>
      </c>
      <c r="K23" s="331">
        <v>2.1153065642445248</v>
      </c>
      <c r="L23" s="331">
        <v>2.836375256096312</v>
      </c>
      <c r="M23" s="331">
        <v>2.807298303586554</v>
      </c>
      <c r="N23" s="331">
        <v>2.632926999359285</v>
      </c>
      <c r="O23" s="331">
        <v>2.3919359718406819</v>
      </c>
      <c r="P23" s="331">
        <v>2.4041229796893751</v>
      </c>
      <c r="Q23" s="331">
        <v>2.4546168220124129</v>
      </c>
      <c r="R23" s="331">
        <v>3.01332471287918</v>
      </c>
      <c r="S23" s="331">
        <v>3.1803757530292058</v>
      </c>
      <c r="T23" s="331">
        <v>3.416844119532902</v>
      </c>
      <c r="U23" s="331">
        <v>2.2682692537809128</v>
      </c>
      <c r="V23" s="331">
        <v>2.2658966329603829</v>
      </c>
      <c r="W23" s="331">
        <v>2.8105067543442042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0.64483489094858126</v>
      </c>
      <c r="C24" s="263">
        <f t="shared" si="1"/>
        <v>0.73896025758582584</v>
      </c>
      <c r="D24" s="263">
        <f t="shared" si="1"/>
        <v>0.86262854208603112</v>
      </c>
      <c r="E24" s="263">
        <f t="shared" si="1"/>
        <v>1.2630568571092571</v>
      </c>
      <c r="F24" s="263">
        <f t="shared" si="1"/>
        <v>1.07083785705652</v>
      </c>
      <c r="G24" s="263">
        <f t="shared" si="1"/>
        <v>1.2921254436177221</v>
      </c>
      <c r="H24" s="263">
        <f t="shared" si="1"/>
        <v>1.3883819208276527</v>
      </c>
      <c r="I24" s="263">
        <f t="shared" si="1"/>
        <v>1.4860801339783669</v>
      </c>
      <c r="J24" s="263">
        <f t="shared" si="1"/>
        <v>1.3704940437864988</v>
      </c>
      <c r="K24" s="263">
        <f t="shared" si="1"/>
        <v>1.200438949907068</v>
      </c>
      <c r="L24" s="263">
        <f t="shared" si="1"/>
        <v>1.3668241980271651</v>
      </c>
      <c r="M24" s="263">
        <f t="shared" si="1"/>
        <v>1.5113719905889189</v>
      </c>
      <c r="N24" s="263">
        <f t="shared" si="1"/>
        <v>1.5296135513520086</v>
      </c>
      <c r="O24" s="263">
        <f t="shared" si="1"/>
        <v>1.4009901628490895</v>
      </c>
      <c r="P24" s="263">
        <f t="shared" si="1"/>
        <v>1.2508800477224424</v>
      </c>
      <c r="Q24" s="263">
        <f t="shared" si="1"/>
        <v>1.2071679284125441</v>
      </c>
      <c r="R24" s="263">
        <f t="shared" si="1"/>
        <v>1.27298516612141</v>
      </c>
      <c r="S24" s="263">
        <f t="shared" si="1"/>
        <v>1.1928586431600674</v>
      </c>
      <c r="T24" s="263">
        <f t="shared" si="1"/>
        <v>1.1903039460023619</v>
      </c>
      <c r="U24" s="263">
        <f t="shared" si="1"/>
        <v>0.98715592323705093</v>
      </c>
      <c r="V24" s="263">
        <f t="shared" si="1"/>
        <v>0.96568204105313504</v>
      </c>
      <c r="W24" s="263">
        <f t="shared" si="1"/>
        <v>1.2060861655383086</v>
      </c>
      <c r="DA24" s="70"/>
    </row>
    <row r="25" spans="1:105" ht="12" customHeight="1" x14ac:dyDescent="0.25">
      <c r="A25" s="169" t="s">
        <v>2568</v>
      </c>
      <c r="B25" s="354">
        <v>0.41344648820629443</v>
      </c>
      <c r="C25" s="354">
        <v>0.4978747938764031</v>
      </c>
      <c r="D25" s="354">
        <v>0.58375566731376616</v>
      </c>
      <c r="E25" s="354">
        <v>0.89410359685769336</v>
      </c>
      <c r="F25" s="354">
        <v>0.71164879316213747</v>
      </c>
      <c r="G25" s="354">
        <v>0.89506803996564999</v>
      </c>
      <c r="H25" s="354">
        <v>0.96734086505956474</v>
      </c>
      <c r="I25" s="354">
        <v>1.033348487498772</v>
      </c>
      <c r="J25" s="354">
        <v>0.92455099203720115</v>
      </c>
      <c r="K25" s="354">
        <v>0.78460751649244109</v>
      </c>
      <c r="L25" s="354">
        <v>0.87257025553044376</v>
      </c>
      <c r="M25" s="354">
        <v>1.0135978668150261</v>
      </c>
      <c r="N25" s="354">
        <v>1.030876841203153</v>
      </c>
      <c r="O25" s="354">
        <v>0.94566606258901587</v>
      </c>
      <c r="P25" s="354">
        <v>0.83524267044245881</v>
      </c>
      <c r="Q25" s="354">
        <v>0.79309896251391654</v>
      </c>
      <c r="R25" s="354">
        <v>0.80611035678308407</v>
      </c>
      <c r="S25" s="354">
        <v>0.72687512755176986</v>
      </c>
      <c r="T25" s="354">
        <v>0.70398335959236591</v>
      </c>
      <c r="U25" s="354">
        <v>0.62240480934098141</v>
      </c>
      <c r="V25" s="354">
        <v>0.60696991389372001</v>
      </c>
      <c r="W25" s="354">
        <v>0.77251715468709148</v>
      </c>
      <c r="DA25" s="170" t="s">
        <v>2616</v>
      </c>
    </row>
    <row r="26" spans="1:105" ht="12" customHeight="1" x14ac:dyDescent="0.25">
      <c r="A26" s="61" t="s">
        <v>2570</v>
      </c>
      <c r="B26" s="265">
        <v>0.23138840274228689</v>
      </c>
      <c r="C26" s="265">
        <v>0.24108546370942269</v>
      </c>
      <c r="D26" s="265">
        <v>0.27887287477226502</v>
      </c>
      <c r="E26" s="265">
        <v>0.36895326025156361</v>
      </c>
      <c r="F26" s="265">
        <v>0.35918906389438249</v>
      </c>
      <c r="G26" s="265">
        <v>0.39705740365207198</v>
      </c>
      <c r="H26" s="265">
        <v>0.42104105576808798</v>
      </c>
      <c r="I26" s="265">
        <v>0.45273164647959491</v>
      </c>
      <c r="J26" s="265">
        <v>0.44594305174929749</v>
      </c>
      <c r="K26" s="265">
        <v>0.41583143341462692</v>
      </c>
      <c r="L26" s="265">
        <v>0.49425394249672139</v>
      </c>
      <c r="M26" s="265">
        <v>0.4977741237738928</v>
      </c>
      <c r="N26" s="265">
        <v>0.49873671014885562</v>
      </c>
      <c r="O26" s="265">
        <v>0.45532410026007358</v>
      </c>
      <c r="P26" s="265">
        <v>0.41563737727998351</v>
      </c>
      <c r="Q26" s="265">
        <v>0.41406896589862752</v>
      </c>
      <c r="R26" s="265">
        <v>0.46687480933832598</v>
      </c>
      <c r="S26" s="265">
        <v>0.46598351560829759</v>
      </c>
      <c r="T26" s="265">
        <v>0.48632058640999609</v>
      </c>
      <c r="U26" s="265">
        <v>0.36475111389606951</v>
      </c>
      <c r="V26" s="265">
        <v>0.35871212715941508</v>
      </c>
      <c r="W26" s="265">
        <v>0.43356901085121718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2.1746509489537313</v>
      </c>
      <c r="C27" s="263">
        <f t="shared" si="2"/>
        <v>2.3044216409605562</v>
      </c>
      <c r="D27" s="263">
        <f t="shared" si="2"/>
        <v>2.6382274584405203</v>
      </c>
      <c r="E27" s="263">
        <f t="shared" si="2"/>
        <v>3.6832035401451297</v>
      </c>
      <c r="F27" s="263">
        <f t="shared" si="2"/>
        <v>3.3991679999787552</v>
      </c>
      <c r="G27" s="263">
        <f t="shared" si="2"/>
        <v>3.850273307444235</v>
      </c>
      <c r="H27" s="263">
        <f t="shared" si="2"/>
        <v>4.1325244576372313</v>
      </c>
      <c r="I27" s="263">
        <f t="shared" si="2"/>
        <v>4.4224156018180301</v>
      </c>
      <c r="J27" s="263">
        <f t="shared" si="2"/>
        <v>4.2234958051405247</v>
      </c>
      <c r="K27" s="263">
        <f t="shared" si="2"/>
        <v>3.9070932277744328</v>
      </c>
      <c r="L27" s="263">
        <f t="shared" si="2"/>
        <v>4.6019115600739848</v>
      </c>
      <c r="M27" s="263">
        <f t="shared" si="2"/>
        <v>4.6936306383006343</v>
      </c>
      <c r="N27" s="263">
        <f t="shared" si="2"/>
        <v>4.7272715924465825</v>
      </c>
      <c r="O27" s="263">
        <f t="shared" si="2"/>
        <v>4.3399526305382379</v>
      </c>
      <c r="P27" s="263">
        <f t="shared" si="2"/>
        <v>3.945139811444796</v>
      </c>
      <c r="Q27" s="263">
        <f t="shared" si="2"/>
        <v>3.8973093610431606</v>
      </c>
      <c r="R27" s="263">
        <f t="shared" si="2"/>
        <v>4.3766696848598681</v>
      </c>
      <c r="S27" s="263">
        <f t="shared" si="2"/>
        <v>4.3798667111398037</v>
      </c>
      <c r="T27" s="263">
        <f t="shared" si="2"/>
        <v>4.5848874863867302</v>
      </c>
      <c r="U27" s="263">
        <f t="shared" si="2"/>
        <v>3.4335314569283577</v>
      </c>
      <c r="V27" s="263">
        <f t="shared" si="2"/>
        <v>3.393316467371386</v>
      </c>
      <c r="W27" s="263">
        <f t="shared" si="2"/>
        <v>4.1086349945367537</v>
      </c>
      <c r="DA27" s="70"/>
    </row>
    <row r="28" spans="1:105" ht="12" customHeight="1" x14ac:dyDescent="0.25">
      <c r="A28" s="169" t="s">
        <v>2573</v>
      </c>
      <c r="B28" s="353">
        <v>0.6705593623739412</v>
      </c>
      <c r="C28" s="353">
        <v>0.89804000438850151</v>
      </c>
      <c r="D28" s="353">
        <v>0.89440735124858728</v>
      </c>
      <c r="E28" s="353">
        <v>2.0064684156007768</v>
      </c>
      <c r="F28" s="353">
        <v>1.2016916805770841</v>
      </c>
      <c r="G28" s="353">
        <v>1.769988544696298</v>
      </c>
      <c r="H28" s="353">
        <v>2.0252003818590389</v>
      </c>
      <c r="I28" s="353">
        <v>2.2165567645667359</v>
      </c>
      <c r="J28" s="353">
        <v>1.5101292440591909</v>
      </c>
      <c r="K28" s="353">
        <v>1.3169219246178721</v>
      </c>
      <c r="L28" s="353">
        <v>1.1287990015887051</v>
      </c>
      <c r="M28" s="353">
        <v>1.2561225114599559</v>
      </c>
      <c r="N28" s="353">
        <v>1.503279348333173</v>
      </c>
      <c r="O28" s="353">
        <v>1.4110514405292389</v>
      </c>
      <c r="P28" s="353">
        <v>1.0013157546822939</v>
      </c>
      <c r="Q28" s="353">
        <v>0.8916561095993899</v>
      </c>
      <c r="R28" s="353">
        <v>0.68688432215066875</v>
      </c>
      <c r="S28" s="353">
        <v>0.48552905436934812</v>
      </c>
      <c r="T28" s="353">
        <v>0.40099672777501327</v>
      </c>
      <c r="U28" s="353">
        <v>0.6560589012782605</v>
      </c>
      <c r="V28" s="353">
        <v>0.61874916170561012</v>
      </c>
      <c r="W28" s="353">
        <v>0.66719815248262748</v>
      </c>
      <c r="DA28" s="170" t="s">
        <v>2618</v>
      </c>
    </row>
    <row r="29" spans="1:105" ht="12" customHeight="1" x14ac:dyDescent="0.25">
      <c r="A29" s="59" t="s">
        <v>30</v>
      </c>
      <c r="B29" s="232">
        <v>0.10484271208700589</v>
      </c>
      <c r="C29" s="232">
        <v>0.1114650727575999</v>
      </c>
      <c r="D29" s="232">
        <v>0.1085549848618646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0.19426390715862649</v>
      </c>
      <c r="C30" s="232">
        <v>0.20653453267826771</v>
      </c>
      <c r="D30" s="232">
        <v>0</v>
      </c>
      <c r="E30" s="232">
        <v>0</v>
      </c>
      <c r="F30" s="232">
        <v>0</v>
      </c>
      <c r="G30" s="232">
        <v>0</v>
      </c>
      <c r="H30" s="232">
        <v>0.2108388724851577</v>
      </c>
      <c r="I30" s="232">
        <v>0.20255601161337439</v>
      </c>
      <c r="J30" s="232">
        <v>0.18931246423545239</v>
      </c>
      <c r="K30" s="232">
        <v>0.19019222205490999</v>
      </c>
      <c r="L30" s="232">
        <v>0.17560986094364331</v>
      </c>
      <c r="M30" s="232">
        <v>0</v>
      </c>
      <c r="N30" s="232">
        <v>0.1949499798298357</v>
      </c>
      <c r="O30" s="232">
        <v>0.40005527348165831</v>
      </c>
      <c r="P30" s="232">
        <v>0.20618188313232491</v>
      </c>
      <c r="Q30" s="232">
        <v>0.18768110352375481</v>
      </c>
      <c r="R30" s="232">
        <v>0.17289999647024629</v>
      </c>
      <c r="S30" s="232">
        <v>0.16584013468698541</v>
      </c>
      <c r="T30" s="232">
        <v>0.16252339818376291</v>
      </c>
      <c r="U30" s="232">
        <v>0.29831898613634272</v>
      </c>
      <c r="V30" s="232">
        <v>0.31627343503074762</v>
      </c>
      <c r="W30" s="232">
        <v>0.2109586534235656</v>
      </c>
      <c r="DA30" s="71" t="s">
        <v>2620</v>
      </c>
    </row>
    <row r="31" spans="1:105" ht="12" customHeight="1" x14ac:dyDescent="0.25">
      <c r="A31" s="59" t="s">
        <v>160</v>
      </c>
      <c r="B31" s="232">
        <v>0.16358342370048981</v>
      </c>
      <c r="C31" s="232">
        <v>0.17339292592539199</v>
      </c>
      <c r="D31" s="232">
        <v>0.16997305363339529</v>
      </c>
      <c r="E31" s="232">
        <v>0.6988445119534249</v>
      </c>
      <c r="F31" s="232">
        <v>0.67803098765976544</v>
      </c>
      <c r="G31" s="232">
        <v>0.6899909292855716</v>
      </c>
      <c r="H31" s="232">
        <v>0.53201427289497649</v>
      </c>
      <c r="I31" s="232">
        <v>0.51136907486721495</v>
      </c>
      <c r="J31" s="232">
        <v>0.32091004116951682</v>
      </c>
      <c r="K31" s="232">
        <v>0.48241304153553088</v>
      </c>
      <c r="L31" s="232">
        <v>0.30110047412930979</v>
      </c>
      <c r="M31" s="232">
        <v>0</v>
      </c>
      <c r="N31" s="232">
        <v>0.1650323784650945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3.6297101598208301E-2</v>
      </c>
      <c r="V31" s="232">
        <v>1.6774879804385179E-2</v>
      </c>
      <c r="W31" s="232">
        <v>1.7778865861657889E-2</v>
      </c>
      <c r="DA31" s="71" t="s">
        <v>2621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0.16393046245851581</v>
      </c>
      <c r="I32" s="232">
        <v>0.31498082176350528</v>
      </c>
      <c r="J32" s="232">
        <v>0</v>
      </c>
      <c r="K32" s="232">
        <v>0.14787737455610309</v>
      </c>
      <c r="L32" s="232">
        <v>0.13789221184637079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2622</v>
      </c>
    </row>
    <row r="33" spans="1:105" ht="12" customHeight="1" x14ac:dyDescent="0.25">
      <c r="A33" s="59" t="s">
        <v>162</v>
      </c>
      <c r="B33" s="232">
        <v>0.207869319427819</v>
      </c>
      <c r="C33" s="232">
        <v>0.40664747302724202</v>
      </c>
      <c r="D33" s="232">
        <v>0.61587931275332741</v>
      </c>
      <c r="E33" s="232">
        <v>1.307623903647352</v>
      </c>
      <c r="F33" s="232">
        <v>0.52366069291731843</v>
      </c>
      <c r="G33" s="232">
        <v>1.079997615410726</v>
      </c>
      <c r="H33" s="232">
        <v>1.1184167740203881</v>
      </c>
      <c r="I33" s="232">
        <v>1.1876508563226409</v>
      </c>
      <c r="J33" s="232">
        <v>0.99990673865422197</v>
      </c>
      <c r="K33" s="232">
        <v>0.49643928647132818</v>
      </c>
      <c r="L33" s="232">
        <v>0.51419645466938135</v>
      </c>
      <c r="M33" s="232">
        <v>1.2561225114599559</v>
      </c>
      <c r="N33" s="232">
        <v>1.143296990038243</v>
      </c>
      <c r="O33" s="232">
        <v>1.01099616704758</v>
      </c>
      <c r="P33" s="232">
        <v>0.79513387154996951</v>
      </c>
      <c r="Q33" s="232">
        <v>0.70397500607563512</v>
      </c>
      <c r="R33" s="232">
        <v>0.5139843256804224</v>
      </c>
      <c r="S33" s="232">
        <v>0.31968891968236279</v>
      </c>
      <c r="T33" s="232">
        <v>0.23847332959125039</v>
      </c>
      <c r="U33" s="232">
        <v>0.32144281354370952</v>
      </c>
      <c r="V33" s="232">
        <v>0.28570084687047731</v>
      </c>
      <c r="W33" s="232">
        <v>0.43846063319740403</v>
      </c>
      <c r="DA33" s="71" t="s">
        <v>2623</v>
      </c>
    </row>
    <row r="34" spans="1:105" ht="12" customHeight="1" x14ac:dyDescent="0.25">
      <c r="A34" s="60" t="s">
        <v>2580</v>
      </c>
      <c r="B34" s="331">
        <v>1.5040915865797899</v>
      </c>
      <c r="C34" s="331">
        <v>1.4063816365720549</v>
      </c>
      <c r="D34" s="331">
        <v>1.743820107191933</v>
      </c>
      <c r="E34" s="331">
        <v>1.6767351245443529</v>
      </c>
      <c r="F34" s="331">
        <v>2.1974763194016709</v>
      </c>
      <c r="G34" s="331">
        <v>2.0802847627479371</v>
      </c>
      <c r="H34" s="331">
        <v>2.1073240757781928</v>
      </c>
      <c r="I34" s="331">
        <v>2.2058588372512942</v>
      </c>
      <c r="J34" s="331">
        <v>2.713366561081334</v>
      </c>
      <c r="K34" s="331">
        <v>2.590171303156561</v>
      </c>
      <c r="L34" s="331">
        <v>3.4731125584852802</v>
      </c>
      <c r="M34" s="331">
        <v>3.4375081268406782</v>
      </c>
      <c r="N34" s="331">
        <v>3.223992244113409</v>
      </c>
      <c r="O34" s="331">
        <v>2.928901190008999</v>
      </c>
      <c r="P34" s="331">
        <v>2.943824056762502</v>
      </c>
      <c r="Q34" s="331">
        <v>3.0056532514437708</v>
      </c>
      <c r="R34" s="331">
        <v>3.6897853627091992</v>
      </c>
      <c r="S34" s="331">
        <v>3.894337656770456</v>
      </c>
      <c r="T34" s="331">
        <v>4.1838907586117164</v>
      </c>
      <c r="U34" s="331">
        <v>2.777472555650097</v>
      </c>
      <c r="V34" s="331">
        <v>2.774567305665776</v>
      </c>
      <c r="W34" s="331">
        <v>3.4414368420541259</v>
      </c>
      <c r="DA34" s="72" t="s">
        <v>2624</v>
      </c>
    </row>
    <row r="35" spans="1:105" ht="12" customHeight="1" x14ac:dyDescent="0.25">
      <c r="A35" s="39" t="s">
        <v>2582</v>
      </c>
      <c r="B35" s="230">
        <v>3.0585890146476729</v>
      </c>
      <c r="C35" s="230">
        <v>3.7212129691705669</v>
      </c>
      <c r="D35" s="230">
        <v>4.0022484870943957</v>
      </c>
      <c r="E35" s="230">
        <v>5.2907011937671564</v>
      </c>
      <c r="F35" s="230">
        <v>4.9961567786232894</v>
      </c>
      <c r="G35" s="230">
        <v>5.7997476786778881</v>
      </c>
      <c r="H35" s="230">
        <v>6.687940641082001</v>
      </c>
      <c r="I35" s="230">
        <v>6.4030489990573054</v>
      </c>
      <c r="J35" s="230">
        <v>5.3206249127026144</v>
      </c>
      <c r="K35" s="230">
        <v>5.1298914264206648</v>
      </c>
      <c r="L35" s="230">
        <v>5.4330154778695938</v>
      </c>
      <c r="M35" s="230">
        <v>6.1302094863543193</v>
      </c>
      <c r="N35" s="230">
        <v>6.6493702834893824</v>
      </c>
      <c r="O35" s="230">
        <v>6.5241471086975356</v>
      </c>
      <c r="P35" s="230">
        <v>6.6723493236777092</v>
      </c>
      <c r="Q35" s="230">
        <v>5.1998796197587156</v>
      </c>
      <c r="R35" s="230">
        <v>5.1329050279350739</v>
      </c>
      <c r="S35" s="230">
        <v>4.959675643336813</v>
      </c>
      <c r="T35" s="230">
        <v>5.0897770862546867</v>
      </c>
      <c r="U35" s="230">
        <v>4.5654618222333712</v>
      </c>
      <c r="V35" s="230">
        <v>5.332517417446339</v>
      </c>
      <c r="W35" s="230">
        <v>7.7108188732580647</v>
      </c>
      <c r="DA35" s="92" t="s">
        <v>2625</v>
      </c>
    </row>
    <row r="36" spans="1:105" ht="12" customHeight="1" x14ac:dyDescent="0.25">
      <c r="A36" s="64" t="s">
        <v>30</v>
      </c>
      <c r="B36" s="231">
        <v>9.2336298876227324E-2</v>
      </c>
      <c r="C36" s="231">
        <v>7.485899759864037E-2</v>
      </c>
      <c r="D36" s="231">
        <v>8.253911129700435E-2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0.17279603860812731</v>
      </c>
      <c r="C38" s="231">
        <v>0.14008941658534099</v>
      </c>
      <c r="D38" s="231">
        <v>0</v>
      </c>
      <c r="E38" s="231">
        <v>0</v>
      </c>
      <c r="F38" s="231">
        <v>0</v>
      </c>
      <c r="G38" s="231">
        <v>0</v>
      </c>
      <c r="H38" s="231">
        <v>0.12861645500518709</v>
      </c>
      <c r="I38" s="231">
        <v>0.1506939276959362</v>
      </c>
      <c r="J38" s="231">
        <v>0.18599381503302781</v>
      </c>
      <c r="K38" s="231">
        <v>0.1836488729221907</v>
      </c>
      <c r="L38" s="231">
        <v>0.21574192895970121</v>
      </c>
      <c r="M38" s="231">
        <v>0</v>
      </c>
      <c r="N38" s="231">
        <v>0.17096735273891961</v>
      </c>
      <c r="O38" s="231">
        <v>0.31486632088533689</v>
      </c>
      <c r="P38" s="231">
        <v>0.14102938296331169</v>
      </c>
      <c r="Q38" s="231">
        <v>0.19034210991604811</v>
      </c>
      <c r="R38" s="231">
        <v>0.22974027106237541</v>
      </c>
      <c r="S38" s="231">
        <v>0.2485579124730751</v>
      </c>
      <c r="T38" s="231">
        <v>0.25739847621720008</v>
      </c>
      <c r="U38" s="231">
        <v>0.30977851533900852</v>
      </c>
      <c r="V38" s="231">
        <v>0.25503736077578931</v>
      </c>
      <c r="W38" s="231">
        <v>0.12829718604759119</v>
      </c>
      <c r="DA38" s="73" t="s">
        <v>2628</v>
      </c>
    </row>
    <row r="39" spans="1:105" ht="12" customHeight="1" x14ac:dyDescent="0.25">
      <c r="A39" s="64" t="s">
        <v>160</v>
      </c>
      <c r="B39" s="231">
        <v>0.14827308347301371</v>
      </c>
      <c r="C39" s="231">
        <v>0.11984650915145011</v>
      </c>
      <c r="D39" s="231">
        <v>0.13300834939080819</v>
      </c>
      <c r="E39" s="231">
        <v>0.48281919407567858</v>
      </c>
      <c r="F39" s="231">
        <v>0.54294286400149661</v>
      </c>
      <c r="G39" s="231">
        <v>0.50839438617507859</v>
      </c>
      <c r="H39" s="231">
        <v>0.33071241362624881</v>
      </c>
      <c r="I39" s="231">
        <v>0.38767378906023819</v>
      </c>
      <c r="J39" s="231">
        <v>0.32128020133245128</v>
      </c>
      <c r="K39" s="231">
        <v>0.47467451794719401</v>
      </c>
      <c r="L39" s="231">
        <v>0.37694541135864301</v>
      </c>
      <c r="M39" s="231">
        <v>0</v>
      </c>
      <c r="N39" s="231">
        <v>0.14748250802544791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3.8408178364462843E-2</v>
      </c>
      <c r="V39" s="231">
        <v>1.378420965926083E-2</v>
      </c>
      <c r="W39" s="231">
        <v>1.101806176931845E-2</v>
      </c>
      <c r="DA39" s="73" t="s">
        <v>2629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9.8792566283512129E-2</v>
      </c>
      <c r="I40" s="231">
        <v>0.23150132445841631</v>
      </c>
      <c r="J40" s="231">
        <v>0</v>
      </c>
      <c r="K40" s="231">
        <v>0.14106393657270461</v>
      </c>
      <c r="L40" s="231">
        <v>0.16735710290029171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0.5974241232538664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2631</v>
      </c>
    </row>
    <row r="42" spans="1:105" ht="12" customHeight="1" x14ac:dyDescent="0.25">
      <c r="A42" s="64" t="s">
        <v>162</v>
      </c>
      <c r="B42" s="231">
        <v>0.18445373954393929</v>
      </c>
      <c r="C42" s="231">
        <v>0.27516052901435301</v>
      </c>
      <c r="D42" s="231">
        <v>0.47181146300895099</v>
      </c>
      <c r="E42" s="231">
        <v>0.88442470061769352</v>
      </c>
      <c r="F42" s="231">
        <v>0.41051459993486639</v>
      </c>
      <c r="G42" s="231">
        <v>0.77903004209907423</v>
      </c>
      <c r="H42" s="231">
        <v>0.68062034946414596</v>
      </c>
      <c r="I42" s="231">
        <v>0.88144416922409297</v>
      </c>
      <c r="J42" s="231">
        <v>0.98001832559772273</v>
      </c>
      <c r="K42" s="231">
        <v>0.47820825109621201</v>
      </c>
      <c r="L42" s="231">
        <v>0.63018802149149822</v>
      </c>
      <c r="M42" s="231">
        <v>1.252230041071331</v>
      </c>
      <c r="N42" s="231">
        <v>1.000240557461388</v>
      </c>
      <c r="O42" s="231">
        <v>0.79380005855995428</v>
      </c>
      <c r="P42" s="231">
        <v>0.54256873659553362</v>
      </c>
      <c r="Q42" s="231">
        <v>0.7122410138067895</v>
      </c>
      <c r="R42" s="231">
        <v>0.68131417918959192</v>
      </c>
      <c r="S42" s="231">
        <v>0.47799234622474551</v>
      </c>
      <c r="T42" s="231">
        <v>0.37677779499629288</v>
      </c>
      <c r="U42" s="231">
        <v>0.33298872453988432</v>
      </c>
      <c r="V42" s="231">
        <v>0.22983069233048181</v>
      </c>
      <c r="W42" s="231">
        <v>0.26601480059805122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0.23751757045997501</v>
      </c>
      <c r="C44" s="231">
        <v>0.27708799770694997</v>
      </c>
      <c r="D44" s="231">
        <v>0.27708799770955739</v>
      </c>
      <c r="E44" s="231">
        <v>0.83131149664429982</v>
      </c>
      <c r="F44" s="231">
        <v>0.5805879492239544</v>
      </c>
      <c r="G44" s="231">
        <v>0.30349995155539677</v>
      </c>
      <c r="H44" s="231">
        <v>1.121605471303913</v>
      </c>
      <c r="I44" s="231">
        <v>0.47503514095033378</v>
      </c>
      <c r="J44" s="231">
        <v>0.65977630726754932</v>
      </c>
      <c r="K44" s="231">
        <v>0.35627635570085731</v>
      </c>
      <c r="L44" s="231">
        <v>0.34307037877658142</v>
      </c>
      <c r="M44" s="231">
        <v>0.6861407575915438</v>
      </c>
      <c r="N44" s="231">
        <v>0.40905275987652462</v>
      </c>
      <c r="O44" s="231">
        <v>0.40905275985513628</v>
      </c>
      <c r="P44" s="231">
        <v>0.42225873679403808</v>
      </c>
      <c r="Q44" s="231">
        <v>0.46182916400267959</v>
      </c>
      <c r="R44" s="231">
        <v>0.60699990310589369</v>
      </c>
      <c r="S44" s="231">
        <v>0.56738197235118759</v>
      </c>
      <c r="T44" s="231">
        <v>0.73896466522659854</v>
      </c>
      <c r="U44" s="231">
        <v>0.65977630723692182</v>
      </c>
      <c r="V44" s="231">
        <v>0.5911337293865031</v>
      </c>
      <c r="W44" s="231">
        <v>0.68680580678619318</v>
      </c>
      <c r="DA44" s="73" t="s">
        <v>2634</v>
      </c>
    </row>
    <row r="45" spans="1:105" ht="12" customHeight="1" x14ac:dyDescent="0.25">
      <c r="A45" s="64" t="s">
        <v>79</v>
      </c>
      <c r="B45" s="231">
        <v>2.2232122836863901</v>
      </c>
      <c r="C45" s="231">
        <v>2.834169519113833</v>
      </c>
      <c r="D45" s="231">
        <v>3.037801565688075</v>
      </c>
      <c r="E45" s="231">
        <v>2.4947216791756182</v>
      </c>
      <c r="F45" s="231">
        <v>3.462111365462972</v>
      </c>
      <c r="G45" s="231">
        <v>4.2088232988483387</v>
      </c>
      <c r="H45" s="231">
        <v>4.3275933853989947</v>
      </c>
      <c r="I45" s="231">
        <v>4.2767006476682869</v>
      </c>
      <c r="J45" s="231">
        <v>3.173556263471863</v>
      </c>
      <c r="K45" s="231">
        <v>3.4960194921815062</v>
      </c>
      <c r="L45" s="231">
        <v>3.6997126343828781</v>
      </c>
      <c r="M45" s="231">
        <v>4.1918386876914449</v>
      </c>
      <c r="N45" s="231">
        <v>4.9216271053871026</v>
      </c>
      <c r="O45" s="231">
        <v>5.0064279693971079</v>
      </c>
      <c r="P45" s="231">
        <v>5.5664924673248262</v>
      </c>
      <c r="Q45" s="231">
        <v>3.8354673320332</v>
      </c>
      <c r="R45" s="231">
        <v>3.6148506745772129</v>
      </c>
      <c r="S45" s="231">
        <v>3.6657434122878052</v>
      </c>
      <c r="T45" s="231">
        <v>3.7166361498145948</v>
      </c>
      <c r="U45" s="231">
        <v>3.224510096753094</v>
      </c>
      <c r="V45" s="231">
        <v>4.2427314252943038</v>
      </c>
      <c r="W45" s="231">
        <v>6.6186830180569114</v>
      </c>
      <c r="DA45" s="73" t="s">
        <v>2635</v>
      </c>
    </row>
    <row r="46" spans="1:105" ht="12" customHeight="1" x14ac:dyDescent="0.25">
      <c r="A46" s="39" t="s">
        <v>2594</v>
      </c>
      <c r="B46" s="230">
        <v>1.259424415123519</v>
      </c>
      <c r="C46" s="230">
        <v>1.312204568286832</v>
      </c>
      <c r="D46" s="230">
        <v>1.5178777459951229</v>
      </c>
      <c r="E46" s="230">
        <v>2.0081764621443638</v>
      </c>
      <c r="F46" s="230">
        <v>1.955030897627934</v>
      </c>
      <c r="G46" s="230">
        <v>2.1611445622965348</v>
      </c>
      <c r="H46" s="230">
        <v>2.2916852319271621</v>
      </c>
      <c r="I46" s="230">
        <v>2.4641740135546959</v>
      </c>
      <c r="J46" s="230">
        <v>2.4272243572781131</v>
      </c>
      <c r="K46" s="230">
        <v>2.2633297676611779</v>
      </c>
      <c r="L46" s="230">
        <v>2.69017580429353</v>
      </c>
      <c r="M46" s="230">
        <v>2.709335806236532</v>
      </c>
      <c r="N46" s="230">
        <v>2.7145750696046429</v>
      </c>
      <c r="O46" s="230">
        <v>2.4782844855901112</v>
      </c>
      <c r="P46" s="230">
        <v>2.262273539125184</v>
      </c>
      <c r="Q46" s="230">
        <v>2.2537368295786928</v>
      </c>
      <c r="R46" s="230">
        <v>2.5411538638853681</v>
      </c>
      <c r="S46" s="230">
        <v>2.5363026394015948</v>
      </c>
      <c r="T46" s="230">
        <v>2.6469953240660109</v>
      </c>
      <c r="U46" s="230">
        <v>1.985304591068241</v>
      </c>
      <c r="V46" s="230">
        <v>1.9524349776882639</v>
      </c>
      <c r="W46" s="230">
        <v>2.3598736645204621</v>
      </c>
      <c r="DA46" s="92" t="s">
        <v>2636</v>
      </c>
    </row>
    <row r="47" spans="1:105" ht="12" customHeight="1" x14ac:dyDescent="0.25">
      <c r="A47" s="39" t="s">
        <v>2596</v>
      </c>
      <c r="B47" s="230">
        <v>0.78880350039818503</v>
      </c>
      <c r="C47" s="230">
        <v>0.82186079948404533</v>
      </c>
      <c r="D47" s="230">
        <v>0.95067815490938645</v>
      </c>
      <c r="E47" s="230">
        <v>1.257762358530552</v>
      </c>
      <c r="F47" s="230">
        <v>1.224476194773684</v>
      </c>
      <c r="G47" s="230">
        <v>1.3535694362720589</v>
      </c>
      <c r="H47" s="230">
        <v>1.4353297514703811</v>
      </c>
      <c r="I47" s="230">
        <v>1.5433630348444161</v>
      </c>
      <c r="J47" s="230">
        <v>1.5202207026333789</v>
      </c>
      <c r="K47" s="230">
        <v>1.417570139063447</v>
      </c>
      <c r="L47" s="230">
        <v>1.684912620107591</v>
      </c>
      <c r="M47" s="230">
        <v>1.6969129247060959</v>
      </c>
      <c r="N47" s="230">
        <v>1.700194383469835</v>
      </c>
      <c r="O47" s="230">
        <v>1.5522007146608059</v>
      </c>
      <c r="P47" s="230">
        <v>1.416908601335253</v>
      </c>
      <c r="Q47" s="230">
        <v>1.411561883984618</v>
      </c>
      <c r="R47" s="230">
        <v>1.591577103645843</v>
      </c>
      <c r="S47" s="230">
        <v>1.5885386816428511</v>
      </c>
      <c r="T47" s="230">
        <v>1.657867794278165</v>
      </c>
      <c r="U47" s="230">
        <v>1.243437233696655</v>
      </c>
      <c r="V47" s="230">
        <v>1.222850316546634</v>
      </c>
      <c r="W47" s="230">
        <v>1.4780375739251219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1.0000000000000004</v>
      </c>
      <c r="D51" s="234">
        <f t="shared" si="3"/>
        <v>1</v>
      </c>
      <c r="E51" s="234">
        <f t="shared" si="3"/>
        <v>1</v>
      </c>
      <c r="F51" s="234">
        <f t="shared" si="3"/>
        <v>1.0000000000000002</v>
      </c>
      <c r="G51" s="234">
        <f t="shared" si="3"/>
        <v>1</v>
      </c>
      <c r="H51" s="234">
        <f t="shared" si="3"/>
        <v>0.99999999999999978</v>
      </c>
      <c r="I51" s="234">
        <f t="shared" si="3"/>
        <v>0.99999999999999978</v>
      </c>
      <c r="J51" s="234">
        <f t="shared" si="3"/>
        <v>0.99999999999999989</v>
      </c>
      <c r="K51" s="234">
        <f t="shared" si="3"/>
        <v>1</v>
      </c>
      <c r="L51" s="234">
        <f t="shared" si="3"/>
        <v>1.0000000000000002</v>
      </c>
      <c r="M51" s="234">
        <f t="shared" si="3"/>
        <v>0.99999999999999978</v>
      </c>
      <c r="N51" s="234">
        <f t="shared" si="3"/>
        <v>1</v>
      </c>
      <c r="O51" s="234">
        <f t="shared" si="3"/>
        <v>1.0000000000000002</v>
      </c>
      <c r="P51" s="234">
        <f t="shared" si="3"/>
        <v>1</v>
      </c>
      <c r="Q51" s="234">
        <f t="shared" si="3"/>
        <v>0.99999999999999978</v>
      </c>
      <c r="R51" s="234">
        <f t="shared" si="3"/>
        <v>1.0000000000000002</v>
      </c>
      <c r="S51" s="234">
        <f t="shared" si="3"/>
        <v>0.99999999999999989</v>
      </c>
      <c r="T51" s="234">
        <f t="shared" si="3"/>
        <v>1.0000000000000002</v>
      </c>
      <c r="U51" s="234">
        <f t="shared" si="3"/>
        <v>1.0000000000000004</v>
      </c>
      <c r="V51" s="234">
        <f t="shared" si="3"/>
        <v>1.0000000000000002</v>
      </c>
      <c r="W51" s="234">
        <f t="shared" si="3"/>
        <v>1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1.8232928543115069E-2</v>
      </c>
      <c r="C52" s="235">
        <f t="shared" si="4"/>
        <v>1.7218983765342338E-2</v>
      </c>
      <c r="D52" s="235">
        <f t="shared" si="4"/>
        <v>1.765237862600701E-2</v>
      </c>
      <c r="E52" s="235">
        <f t="shared" si="4"/>
        <v>1.7183238267904199E-2</v>
      </c>
      <c r="F52" s="235">
        <f t="shared" si="4"/>
        <v>1.7855555315246734E-2</v>
      </c>
      <c r="G52" s="235">
        <f t="shared" si="4"/>
        <v>1.7343992044931231E-2</v>
      </c>
      <c r="H52" s="235">
        <f t="shared" si="4"/>
        <v>1.6823621637509369E-2</v>
      </c>
      <c r="I52" s="235">
        <f t="shared" si="4"/>
        <v>1.7447975677575969E-2</v>
      </c>
      <c r="J52" s="235">
        <f t="shared" si="4"/>
        <v>1.8569786255093913E-2</v>
      </c>
      <c r="K52" s="235">
        <f t="shared" si="4"/>
        <v>1.8541120990542365E-2</v>
      </c>
      <c r="L52" s="235">
        <f t="shared" si="4"/>
        <v>1.9208057065282644E-2</v>
      </c>
      <c r="M52" s="235">
        <f t="shared" si="4"/>
        <v>1.846289396057298E-2</v>
      </c>
      <c r="N52" s="235">
        <f t="shared" si="4"/>
        <v>1.8025124039393145E-2</v>
      </c>
      <c r="O52" s="235">
        <f t="shared" si="4"/>
        <v>1.7619382698221886E-2</v>
      </c>
      <c r="P52" s="235">
        <f t="shared" si="4"/>
        <v>1.7071084492609877E-2</v>
      </c>
      <c r="Q52" s="235">
        <f t="shared" si="4"/>
        <v>1.8428075658219276E-2</v>
      </c>
      <c r="R52" s="235">
        <f t="shared" si="4"/>
        <v>1.9170428266355476E-2</v>
      </c>
      <c r="S52" s="235">
        <f t="shared" si="4"/>
        <v>1.9369745405776673E-2</v>
      </c>
      <c r="T52" s="235">
        <f t="shared" si="4"/>
        <v>1.9470690241673388E-2</v>
      </c>
      <c r="U52" s="235">
        <f t="shared" si="4"/>
        <v>1.8524723335299826E-2</v>
      </c>
      <c r="V52" s="235">
        <f t="shared" si="4"/>
        <v>1.7613358801370108E-2</v>
      </c>
      <c r="W52" s="235">
        <f t="shared" si="4"/>
        <v>1.6589956765540637E-2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6.4387228005992805E-3</v>
      </c>
      <c r="C53" s="235">
        <f t="shared" si="5"/>
        <v>6.0806613216790985E-3</v>
      </c>
      <c r="D53" s="235">
        <f t="shared" si="5"/>
        <v>6.23370910906144E-3</v>
      </c>
      <c r="E53" s="235">
        <f t="shared" si="5"/>
        <v>6.0680382617669419E-3</v>
      </c>
      <c r="F53" s="235">
        <f t="shared" si="5"/>
        <v>6.3054583279795445E-3</v>
      </c>
      <c r="G53" s="235">
        <f t="shared" si="5"/>
        <v>6.1248063781437958E-3</v>
      </c>
      <c r="H53" s="235">
        <f t="shared" si="5"/>
        <v>5.9410443017937804E-3</v>
      </c>
      <c r="I53" s="235">
        <f t="shared" si="5"/>
        <v>6.1615268525763928E-3</v>
      </c>
      <c r="J53" s="235">
        <f t="shared" si="5"/>
        <v>6.5576797430096619E-3</v>
      </c>
      <c r="K53" s="235">
        <f t="shared" si="5"/>
        <v>6.5475569757308455E-3</v>
      </c>
      <c r="L53" s="235">
        <f t="shared" si="5"/>
        <v>6.7830768210929279E-3</v>
      </c>
      <c r="M53" s="235">
        <f t="shared" si="5"/>
        <v>6.5199321122704325E-3</v>
      </c>
      <c r="N53" s="235">
        <f t="shared" si="5"/>
        <v>6.365339328875709E-3</v>
      </c>
      <c r="O53" s="235">
        <f t="shared" si="5"/>
        <v>6.2220570240957918E-3</v>
      </c>
      <c r="P53" s="235">
        <f t="shared" si="5"/>
        <v>6.0284326071704634E-3</v>
      </c>
      <c r="Q53" s="235">
        <f t="shared" si="5"/>
        <v>6.5076364793054424E-3</v>
      </c>
      <c r="R53" s="235">
        <f t="shared" si="5"/>
        <v>6.7697886976278146E-3</v>
      </c>
      <c r="S53" s="235">
        <f t="shared" si="5"/>
        <v>6.8401749664659126E-3</v>
      </c>
      <c r="T53" s="235">
        <f t="shared" si="5"/>
        <v>6.8758223291456866E-3</v>
      </c>
      <c r="U53" s="235">
        <f t="shared" si="5"/>
        <v>6.541766355949886E-3</v>
      </c>
      <c r="V53" s="235">
        <f t="shared" si="5"/>
        <v>6.2199297628653056E-3</v>
      </c>
      <c r="W53" s="235">
        <f t="shared" si="5"/>
        <v>5.8585285756290878E-3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4.2620413611412611E-2</v>
      </c>
      <c r="C54" s="235">
        <f t="shared" si="6"/>
        <v>4.0250265244647691E-2</v>
      </c>
      <c r="D54" s="235">
        <f t="shared" si="6"/>
        <v>4.1263348149838168E-2</v>
      </c>
      <c r="E54" s="235">
        <f t="shared" si="6"/>
        <v>4.016670829536461E-2</v>
      </c>
      <c r="F54" s="235">
        <f t="shared" si="6"/>
        <v>4.1738284170736682E-2</v>
      </c>
      <c r="G54" s="235">
        <f t="shared" si="6"/>
        <v>4.0542478564539276E-2</v>
      </c>
      <c r="H54" s="235">
        <f t="shared" si="6"/>
        <v>3.9326085819785528E-2</v>
      </c>
      <c r="I54" s="235">
        <f t="shared" si="6"/>
        <v>4.0785545684648698E-2</v>
      </c>
      <c r="J54" s="235">
        <f t="shared" si="6"/>
        <v>4.3407835937934826E-2</v>
      </c>
      <c r="K54" s="235">
        <f t="shared" si="6"/>
        <v>4.3340829399266138E-2</v>
      </c>
      <c r="L54" s="235">
        <f t="shared" si="6"/>
        <v>4.4899826972836752E-2</v>
      </c>
      <c r="M54" s="235">
        <f t="shared" si="6"/>
        <v>4.3157969670232277E-2</v>
      </c>
      <c r="N54" s="235">
        <f t="shared" si="6"/>
        <v>4.2134659834777127E-2</v>
      </c>
      <c r="O54" s="235">
        <f t="shared" si="6"/>
        <v>4.1186218461847057E-2</v>
      </c>
      <c r="P54" s="235">
        <f t="shared" si="6"/>
        <v>3.9904543044191575E-2</v>
      </c>
      <c r="Q54" s="235">
        <f t="shared" si="6"/>
        <v>4.3076580087420442E-2</v>
      </c>
      <c r="R54" s="235">
        <f t="shared" si="6"/>
        <v>4.4811867708904767E-2</v>
      </c>
      <c r="S54" s="235">
        <f t="shared" si="6"/>
        <v>4.527778183245805E-2</v>
      </c>
      <c r="T54" s="235">
        <f t="shared" si="6"/>
        <v>4.5513745607979925E-2</v>
      </c>
      <c r="U54" s="235">
        <f t="shared" si="6"/>
        <v>4.3302499031928725E-2</v>
      </c>
      <c r="V54" s="235">
        <f t="shared" si="6"/>
        <v>4.1172137291355548E-2</v>
      </c>
      <c r="W54" s="235">
        <f t="shared" si="6"/>
        <v>3.8779882094683672E-2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1.8691995257705072E-2</v>
      </c>
      <c r="C55" s="235">
        <f t="shared" si="7"/>
        <v>1.7652521487329369E-2</v>
      </c>
      <c r="D55" s="235">
        <f t="shared" si="7"/>
        <v>1.8096828317200466E-2</v>
      </c>
      <c r="E55" s="235">
        <f t="shared" si="7"/>
        <v>1.7615875993599813E-2</v>
      </c>
      <c r="F55" s="235">
        <f t="shared" si="7"/>
        <v>1.8305120567277833E-2</v>
      </c>
      <c r="G55" s="235">
        <f t="shared" si="7"/>
        <v>1.7780677211941782E-2</v>
      </c>
      <c r="H55" s="235">
        <f t="shared" si="7"/>
        <v>1.7247204974348201E-2</v>
      </c>
      <c r="I55" s="235">
        <f t="shared" si="7"/>
        <v>1.7887278933309703E-2</v>
      </c>
      <c r="J55" s="235">
        <f t="shared" si="7"/>
        <v>1.9037334336939698E-2</v>
      </c>
      <c r="K55" s="235">
        <f t="shared" si="7"/>
        <v>1.9007947341439145E-2</v>
      </c>
      <c r="L55" s="235">
        <f t="shared" si="7"/>
        <v>1.9691675460965237E-2</v>
      </c>
      <c r="M55" s="235">
        <f t="shared" si="7"/>
        <v>1.8927750719719583E-2</v>
      </c>
      <c r="N55" s="235">
        <f t="shared" si="7"/>
        <v>1.8478958674530029E-2</v>
      </c>
      <c r="O55" s="235">
        <f t="shared" si="7"/>
        <v>1.8063001621493043E-2</v>
      </c>
      <c r="P55" s="235">
        <f t="shared" si="7"/>
        <v>1.750089842260906E-2</v>
      </c>
      <c r="Q55" s="235">
        <f t="shared" si="7"/>
        <v>1.8892055765892611E-2</v>
      </c>
      <c r="R55" s="235">
        <f t="shared" si="7"/>
        <v>1.9653099248184255E-2</v>
      </c>
      <c r="S55" s="235">
        <f t="shared" si="7"/>
        <v>1.9857434773112699E-2</v>
      </c>
      <c r="T55" s="235">
        <f t="shared" si="7"/>
        <v>1.9960921187234779E-2</v>
      </c>
      <c r="U55" s="235">
        <f t="shared" si="7"/>
        <v>1.8991136827795858E-2</v>
      </c>
      <c r="V55" s="235">
        <f t="shared" si="7"/>
        <v>1.8056826055613977E-2</v>
      </c>
      <c r="W55" s="235">
        <f t="shared" si="7"/>
        <v>1.7007656913354947E-2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3.3242604009776064E-2</v>
      </c>
      <c r="C56" s="235">
        <f t="shared" si="8"/>
        <v>3.1732104815011604E-2</v>
      </c>
      <c r="D56" s="235">
        <f t="shared" si="8"/>
        <v>3.2456618822030124E-2</v>
      </c>
      <c r="E56" s="235">
        <f t="shared" si="8"/>
        <v>3.3077455869999974E-2</v>
      </c>
      <c r="F56" s="235">
        <f t="shared" si="8"/>
        <v>3.2599046575643206E-2</v>
      </c>
      <c r="G56" s="235">
        <f t="shared" si="8"/>
        <v>3.2449504316856947E-2</v>
      </c>
      <c r="H56" s="235">
        <f t="shared" si="8"/>
        <v>3.172622084453143E-2</v>
      </c>
      <c r="I56" s="235">
        <f t="shared" si="8"/>
        <v>3.2799180527754733E-2</v>
      </c>
      <c r="J56" s="235">
        <f t="shared" si="8"/>
        <v>3.3968332005552111E-2</v>
      </c>
      <c r="K56" s="235">
        <f t="shared" si="8"/>
        <v>3.3697252050226154E-2</v>
      </c>
      <c r="L56" s="235">
        <f t="shared" si="8"/>
        <v>3.4787558851196672E-2</v>
      </c>
      <c r="M56" s="235">
        <f t="shared" si="8"/>
        <v>3.3757597867520105E-2</v>
      </c>
      <c r="N56" s="235">
        <f t="shared" si="8"/>
        <v>3.3049163312189843E-2</v>
      </c>
      <c r="O56" s="235">
        <f t="shared" si="8"/>
        <v>3.2435626773932115E-2</v>
      </c>
      <c r="P56" s="235">
        <f t="shared" si="8"/>
        <v>3.1371611334108478E-2</v>
      </c>
      <c r="Q56" s="235">
        <f t="shared" si="8"/>
        <v>3.364851550592627E-2</v>
      </c>
      <c r="R56" s="235">
        <f t="shared" si="8"/>
        <v>3.4944871443019894E-2</v>
      </c>
      <c r="S56" s="235">
        <f t="shared" si="8"/>
        <v>3.5453206133696118E-2</v>
      </c>
      <c r="T56" s="235">
        <f t="shared" si="8"/>
        <v>3.5766615414856776E-2</v>
      </c>
      <c r="U56" s="235">
        <f t="shared" si="8"/>
        <v>3.3879432472158653E-2</v>
      </c>
      <c r="V56" s="235">
        <f t="shared" si="8"/>
        <v>3.2324043813126799E-2</v>
      </c>
      <c r="W56" s="235">
        <f t="shared" si="8"/>
        <v>3.0473543967918956E-2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0.16122236701299938</v>
      </c>
      <c r="C57" s="236">
        <f t="shared" si="9"/>
        <v>0.15485289497336066</v>
      </c>
      <c r="D57" s="236">
        <f t="shared" si="9"/>
        <v>0.15711950026428775</v>
      </c>
      <c r="E57" s="236">
        <f t="shared" si="9"/>
        <v>0.16139135648005531</v>
      </c>
      <c r="F57" s="236">
        <f t="shared" si="9"/>
        <v>0.15898047063220916</v>
      </c>
      <c r="G57" s="236">
        <f t="shared" si="9"/>
        <v>0.15823706476890972</v>
      </c>
      <c r="H57" s="236">
        <f t="shared" si="9"/>
        <v>0.15535719509544038</v>
      </c>
      <c r="I57" s="236">
        <f t="shared" si="9"/>
        <v>0.16035578789081367</v>
      </c>
      <c r="J57" s="236">
        <f t="shared" si="9"/>
        <v>0.16547045575314182</v>
      </c>
      <c r="K57" s="236">
        <f t="shared" si="9"/>
        <v>0.1639054291770918</v>
      </c>
      <c r="L57" s="236">
        <f t="shared" si="9"/>
        <v>0.16826448311789582</v>
      </c>
      <c r="M57" s="236">
        <f t="shared" si="9"/>
        <v>0.16379372567355083</v>
      </c>
      <c r="N57" s="236">
        <f t="shared" si="9"/>
        <v>0.16074533296562732</v>
      </c>
      <c r="O57" s="236">
        <f t="shared" si="9"/>
        <v>0.15800685631607228</v>
      </c>
      <c r="P57" s="236">
        <f t="shared" si="9"/>
        <v>0.1524508350231307</v>
      </c>
      <c r="Q57" s="236">
        <f t="shared" si="9"/>
        <v>0.16318982552795094</v>
      </c>
      <c r="R57" s="236">
        <f t="shared" si="9"/>
        <v>0.16908147848709448</v>
      </c>
      <c r="S57" s="236">
        <f t="shared" si="9"/>
        <v>0.17129123696780579</v>
      </c>
      <c r="T57" s="236">
        <f t="shared" si="9"/>
        <v>0.17270633523082651</v>
      </c>
      <c r="U57" s="236">
        <f t="shared" si="9"/>
        <v>0.16406540953073798</v>
      </c>
      <c r="V57" s="236">
        <f t="shared" si="9"/>
        <v>0.15676221097127635</v>
      </c>
      <c r="W57" s="236">
        <f t="shared" si="9"/>
        <v>0.1479127031566235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4.9713342583400759E-2</v>
      </c>
      <c r="C58" s="304">
        <f t="shared" si="10"/>
        <v>6.0346636227336714E-2</v>
      </c>
      <c r="D58" s="304">
        <f t="shared" si="10"/>
        <v>5.3266383689278711E-2</v>
      </c>
      <c r="E58" s="304">
        <f t="shared" si="10"/>
        <v>8.7919838205693351E-2</v>
      </c>
      <c r="F58" s="304">
        <f t="shared" si="10"/>
        <v>5.6203608922580216E-2</v>
      </c>
      <c r="G58" s="304">
        <f t="shared" si="10"/>
        <v>7.2742314537990169E-2</v>
      </c>
      <c r="H58" s="304">
        <f t="shared" si="10"/>
        <v>7.6134927707535979E-2</v>
      </c>
      <c r="I58" s="304">
        <f t="shared" si="10"/>
        <v>8.037184615590931E-2</v>
      </c>
      <c r="J58" s="304">
        <f t="shared" si="10"/>
        <v>5.9164679163759185E-2</v>
      </c>
      <c r="K58" s="304">
        <f t="shared" si="10"/>
        <v>5.5245841515321963E-2</v>
      </c>
      <c r="L58" s="304">
        <f t="shared" si="10"/>
        <v>4.127345301335316E-2</v>
      </c>
      <c r="M58" s="304">
        <f t="shared" si="10"/>
        <v>4.3834933319110786E-2</v>
      </c>
      <c r="N58" s="304">
        <f t="shared" si="10"/>
        <v>5.1117253295595959E-2</v>
      </c>
      <c r="O58" s="304">
        <f t="shared" si="10"/>
        <v>5.137286537402587E-2</v>
      </c>
      <c r="P58" s="304">
        <f t="shared" si="10"/>
        <v>3.8693539448283285E-2</v>
      </c>
      <c r="Q58" s="304">
        <f t="shared" si="10"/>
        <v>3.7335810806024571E-2</v>
      </c>
      <c r="R58" s="304">
        <f t="shared" si="10"/>
        <v>2.6536025129015255E-2</v>
      </c>
      <c r="S58" s="304">
        <f t="shared" si="10"/>
        <v>1.8988448231816529E-2</v>
      </c>
      <c r="T58" s="304">
        <f t="shared" si="10"/>
        <v>1.5104989053538216E-2</v>
      </c>
      <c r="U58" s="304">
        <f t="shared" si="10"/>
        <v>3.1348648953633193E-2</v>
      </c>
      <c r="V58" s="304">
        <f t="shared" si="10"/>
        <v>2.8584568388557368E-2</v>
      </c>
      <c r="W58" s="304">
        <f t="shared" si="10"/>
        <v>2.4019432830133264E-2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0.11150902442959862</v>
      </c>
      <c r="C59" s="304">
        <f t="shared" si="11"/>
        <v>9.4506258746023961E-2</v>
      </c>
      <c r="D59" s="304">
        <f t="shared" si="11"/>
        <v>0.10385311657500904</v>
      </c>
      <c r="E59" s="304">
        <f t="shared" si="11"/>
        <v>7.3471518274361963E-2</v>
      </c>
      <c r="F59" s="304">
        <f t="shared" si="11"/>
        <v>0.10277686170962894</v>
      </c>
      <c r="G59" s="304">
        <f t="shared" si="11"/>
        <v>8.5494750230919542E-2</v>
      </c>
      <c r="H59" s="304">
        <f t="shared" si="11"/>
        <v>7.9222267387904416E-2</v>
      </c>
      <c r="I59" s="304">
        <f t="shared" si="11"/>
        <v>7.9983941734904362E-2</v>
      </c>
      <c r="J59" s="304">
        <f t="shared" si="11"/>
        <v>0.10630577658938264</v>
      </c>
      <c r="K59" s="304">
        <f t="shared" si="11"/>
        <v>0.10865958766176984</v>
      </c>
      <c r="L59" s="304">
        <f t="shared" si="11"/>
        <v>0.12699103010454266</v>
      </c>
      <c r="M59" s="304">
        <f t="shared" si="11"/>
        <v>0.11995879235444003</v>
      </c>
      <c r="N59" s="304">
        <f t="shared" si="11"/>
        <v>0.10962807967003137</v>
      </c>
      <c r="O59" s="304">
        <f t="shared" si="11"/>
        <v>0.1066339909420464</v>
      </c>
      <c r="P59" s="304">
        <f t="shared" si="11"/>
        <v>0.11375729557484741</v>
      </c>
      <c r="Q59" s="304">
        <f t="shared" si="11"/>
        <v>0.12585401472192637</v>
      </c>
      <c r="R59" s="304">
        <f t="shared" si="11"/>
        <v>0.14254545335807922</v>
      </c>
      <c r="S59" s="304">
        <f t="shared" si="11"/>
        <v>0.15230278873598926</v>
      </c>
      <c r="T59" s="304">
        <f t="shared" si="11"/>
        <v>0.15760134617728827</v>
      </c>
      <c r="U59" s="304">
        <f t="shared" si="11"/>
        <v>0.1327167605771048</v>
      </c>
      <c r="V59" s="304">
        <f t="shared" si="11"/>
        <v>0.12817764258271899</v>
      </c>
      <c r="W59" s="304">
        <f t="shared" si="11"/>
        <v>0.12389327032649024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5.8538209293125025E-2</v>
      </c>
      <c r="C60" s="303">
        <f t="shared" si="12"/>
        <v>6.0804208030011915E-2</v>
      </c>
      <c r="D60" s="303">
        <f t="shared" si="12"/>
        <v>6.2906691854781399E-2</v>
      </c>
      <c r="E60" s="303">
        <f t="shared" si="12"/>
        <v>6.776924132677091E-2</v>
      </c>
      <c r="F60" s="303">
        <f t="shared" si="12"/>
        <v>6.132676205664634E-2</v>
      </c>
      <c r="G60" s="303">
        <f t="shared" si="12"/>
        <v>6.5024423214367674E-2</v>
      </c>
      <c r="H60" s="303">
        <f t="shared" si="12"/>
        <v>6.3911654323915587E-2</v>
      </c>
      <c r="I60" s="303">
        <f t="shared" si="12"/>
        <v>6.5981545725507809E-2</v>
      </c>
      <c r="J60" s="303">
        <f t="shared" si="12"/>
        <v>6.5747723289078047E-2</v>
      </c>
      <c r="K60" s="303">
        <f t="shared" si="12"/>
        <v>6.1664443118965094E-2</v>
      </c>
      <c r="L60" s="303">
        <f t="shared" si="12"/>
        <v>6.1195856403773112E-2</v>
      </c>
      <c r="M60" s="303">
        <f t="shared" si="12"/>
        <v>6.4582505734336881E-2</v>
      </c>
      <c r="N60" s="303">
        <f t="shared" si="12"/>
        <v>6.3689041250586956E-2</v>
      </c>
      <c r="O60" s="303">
        <f t="shared" si="12"/>
        <v>6.2457011430863026E-2</v>
      </c>
      <c r="P60" s="303">
        <f t="shared" si="12"/>
        <v>5.9188624092693702E-2</v>
      </c>
      <c r="Q60" s="303">
        <f t="shared" si="12"/>
        <v>6.189435714439237E-2</v>
      </c>
      <c r="R60" s="303">
        <f t="shared" si="12"/>
        <v>6.0218617279219781E-2</v>
      </c>
      <c r="S60" s="303">
        <f t="shared" si="12"/>
        <v>5.712397277210602E-2</v>
      </c>
      <c r="T60" s="303">
        <f t="shared" si="12"/>
        <v>5.4902564380301722E-2</v>
      </c>
      <c r="U60" s="303">
        <f t="shared" si="12"/>
        <v>5.7758635178844914E-2</v>
      </c>
      <c r="V60" s="303">
        <f t="shared" si="12"/>
        <v>5.4626872958870518E-2</v>
      </c>
      <c r="W60" s="303">
        <f t="shared" si="12"/>
        <v>5.3166909886663609E-2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3.753273496495322E-2</v>
      </c>
      <c r="C61" s="304">
        <f t="shared" si="13"/>
        <v>4.0966861517913365E-2</v>
      </c>
      <c r="D61" s="304">
        <f t="shared" si="13"/>
        <v>4.2570047350145558E-2</v>
      </c>
      <c r="E61" s="304">
        <f t="shared" si="13"/>
        <v>4.7973075863948632E-2</v>
      </c>
      <c r="F61" s="304">
        <f t="shared" si="13"/>
        <v>4.0756045295334005E-2</v>
      </c>
      <c r="G61" s="304">
        <f t="shared" si="13"/>
        <v>4.5043059343702507E-2</v>
      </c>
      <c r="H61" s="304">
        <f t="shared" si="13"/>
        <v>4.452978971681594E-2</v>
      </c>
      <c r="I61" s="304">
        <f t="shared" si="13"/>
        <v>4.5880386204851242E-2</v>
      </c>
      <c r="J61" s="304">
        <f t="shared" si="13"/>
        <v>4.4354167802989862E-2</v>
      </c>
      <c r="K61" s="304">
        <f t="shared" si="13"/>
        <v>4.0303911810930598E-2</v>
      </c>
      <c r="L61" s="304">
        <f t="shared" si="13"/>
        <v>3.9066973014318399E-2</v>
      </c>
      <c r="M61" s="304">
        <f t="shared" si="13"/>
        <v>4.3312096858686477E-2</v>
      </c>
      <c r="N61" s="304">
        <f t="shared" si="13"/>
        <v>4.2922970710889796E-2</v>
      </c>
      <c r="O61" s="304">
        <f t="shared" si="13"/>
        <v>4.2158380299250918E-2</v>
      </c>
      <c r="P61" s="304">
        <f t="shared" si="13"/>
        <v>3.9521666795316795E-2</v>
      </c>
      <c r="Q61" s="304">
        <f t="shared" si="13"/>
        <v>4.0664061131275922E-2</v>
      </c>
      <c r="R61" s="304">
        <f t="shared" si="13"/>
        <v>3.8133084620175464E-2</v>
      </c>
      <c r="S61" s="304">
        <f t="shared" si="13"/>
        <v>3.4808814299228441E-2</v>
      </c>
      <c r="T61" s="304">
        <f t="shared" si="13"/>
        <v>3.2471111141392679E-2</v>
      </c>
      <c r="U61" s="304">
        <f t="shared" si="13"/>
        <v>3.6416994995482177E-2</v>
      </c>
      <c r="V61" s="304">
        <f t="shared" si="13"/>
        <v>3.4335181733284835E-2</v>
      </c>
      <c r="W61" s="304">
        <f t="shared" si="13"/>
        <v>3.4054241830075778E-2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2.1005474328171812E-2</v>
      </c>
      <c r="C62" s="304">
        <f t="shared" si="14"/>
        <v>1.9837346512098546E-2</v>
      </c>
      <c r="D62" s="304">
        <f t="shared" si="14"/>
        <v>2.0336644504635848E-2</v>
      </c>
      <c r="E62" s="304">
        <f t="shared" si="14"/>
        <v>1.9796165462822278E-2</v>
      </c>
      <c r="F62" s="304">
        <f t="shared" si="14"/>
        <v>2.0570716761312328E-2</v>
      </c>
      <c r="G62" s="304">
        <f t="shared" si="14"/>
        <v>1.998136387066516E-2</v>
      </c>
      <c r="H62" s="304">
        <f t="shared" si="14"/>
        <v>1.9381864607099644E-2</v>
      </c>
      <c r="I62" s="304">
        <f t="shared" si="14"/>
        <v>2.010115952065656E-2</v>
      </c>
      <c r="J62" s="304">
        <f t="shared" si="14"/>
        <v>2.1393555486088182E-2</v>
      </c>
      <c r="K62" s="304">
        <f t="shared" si="14"/>
        <v>2.1360531308034496E-2</v>
      </c>
      <c r="L62" s="304">
        <f t="shared" si="14"/>
        <v>2.2128883389454714E-2</v>
      </c>
      <c r="M62" s="304">
        <f t="shared" si="14"/>
        <v>2.1270408875650394E-2</v>
      </c>
      <c r="N62" s="304">
        <f t="shared" si="14"/>
        <v>2.076607053969716E-2</v>
      </c>
      <c r="O62" s="304">
        <f t="shared" si="14"/>
        <v>2.0298631131612104E-2</v>
      </c>
      <c r="P62" s="304">
        <f t="shared" si="14"/>
        <v>1.96669572973769E-2</v>
      </c>
      <c r="Q62" s="304">
        <f t="shared" si="14"/>
        <v>2.1230296013116448E-2</v>
      </c>
      <c r="R62" s="304">
        <f t="shared" si="14"/>
        <v>2.2085532659044317E-2</v>
      </c>
      <c r="S62" s="304">
        <f t="shared" si="14"/>
        <v>2.2315158472877582E-2</v>
      </c>
      <c r="T62" s="304">
        <f t="shared" si="14"/>
        <v>2.2431453238909042E-2</v>
      </c>
      <c r="U62" s="304">
        <f t="shared" si="14"/>
        <v>2.1341640183362737E-2</v>
      </c>
      <c r="V62" s="304">
        <f t="shared" si="14"/>
        <v>2.0291691225585686E-2</v>
      </c>
      <c r="W62" s="304">
        <f t="shared" si="14"/>
        <v>1.9112668056587838E-2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0.19741514328122375</v>
      </c>
      <c r="C63" s="303">
        <f t="shared" si="15"/>
        <v>0.18961578976329882</v>
      </c>
      <c r="D63" s="303">
        <f t="shared" si="15"/>
        <v>0.1923912248134137</v>
      </c>
      <c r="E63" s="303">
        <f t="shared" si="15"/>
        <v>0.19762206915925137</v>
      </c>
      <c r="F63" s="303">
        <f t="shared" si="15"/>
        <v>0.19466996403943981</v>
      </c>
      <c r="G63" s="303">
        <f t="shared" si="15"/>
        <v>0.19375967114560369</v>
      </c>
      <c r="H63" s="303">
        <f t="shared" si="15"/>
        <v>0.19023330011686579</v>
      </c>
      <c r="I63" s="303">
        <f t="shared" si="15"/>
        <v>0.19635402598875143</v>
      </c>
      <c r="J63" s="303">
        <f t="shared" si="15"/>
        <v>0.20261688459568386</v>
      </c>
      <c r="K63" s="303">
        <f t="shared" si="15"/>
        <v>0.20070052552296952</v>
      </c>
      <c r="L63" s="303">
        <f t="shared" si="15"/>
        <v>0.20603814259334177</v>
      </c>
      <c r="M63" s="303">
        <f t="shared" si="15"/>
        <v>0.20056374572271529</v>
      </c>
      <c r="N63" s="303">
        <f t="shared" si="15"/>
        <v>0.19683101995791094</v>
      </c>
      <c r="O63" s="303">
        <f t="shared" si="15"/>
        <v>0.19347778324417014</v>
      </c>
      <c r="P63" s="303">
        <f t="shared" si="15"/>
        <v>0.18667449186505808</v>
      </c>
      <c r="Q63" s="303">
        <f t="shared" si="15"/>
        <v>0.19982427615667461</v>
      </c>
      <c r="R63" s="303">
        <f t="shared" si="15"/>
        <v>0.20703854508623809</v>
      </c>
      <c r="S63" s="303">
        <f t="shared" si="15"/>
        <v>0.20974437179731317</v>
      </c>
      <c r="T63" s="303">
        <f t="shared" si="15"/>
        <v>0.2114771451806039</v>
      </c>
      <c r="U63" s="303">
        <f t="shared" si="15"/>
        <v>0.20089641983355672</v>
      </c>
      <c r="V63" s="303">
        <f t="shared" si="15"/>
        <v>0.19195372771993027</v>
      </c>
      <c r="W63" s="303">
        <f t="shared" si="15"/>
        <v>0.18111759570198788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6.087348071436828E-2</v>
      </c>
      <c r="C64" s="304">
        <f t="shared" si="16"/>
        <v>7.3893840278371481E-2</v>
      </c>
      <c r="D64" s="304">
        <f t="shared" si="16"/>
        <v>6.5224143292994363E-2</v>
      </c>
      <c r="E64" s="304">
        <f t="shared" si="16"/>
        <v>0.10765694474166529</v>
      </c>
      <c r="F64" s="304">
        <f t="shared" si="16"/>
        <v>6.8820745619486021E-2</v>
      </c>
      <c r="G64" s="304">
        <f t="shared" si="16"/>
        <v>8.9072221883253269E-2</v>
      </c>
      <c r="H64" s="304">
        <f t="shared" si="16"/>
        <v>9.3226442090860437E-2</v>
      </c>
      <c r="I64" s="304">
        <f t="shared" si="16"/>
        <v>9.841450549703179E-2</v>
      </c>
      <c r="J64" s="304">
        <f t="shared" si="16"/>
        <v>7.2446545914807148E-2</v>
      </c>
      <c r="K64" s="304">
        <f t="shared" si="16"/>
        <v>6.7647969202435043E-2</v>
      </c>
      <c r="L64" s="304">
        <f t="shared" si="16"/>
        <v>5.0538922057167118E-2</v>
      </c>
      <c r="M64" s="304">
        <f t="shared" si="16"/>
        <v>5.3675428554013208E-2</v>
      </c>
      <c r="N64" s="304">
        <f t="shared" si="16"/>
        <v>6.259255505583175E-2</v>
      </c>
      <c r="O64" s="304">
        <f t="shared" si="16"/>
        <v>6.2905549437582683E-2</v>
      </c>
      <c r="P64" s="304">
        <f t="shared" si="16"/>
        <v>4.7379844222387689E-2</v>
      </c>
      <c r="Q64" s="304">
        <f t="shared" si="16"/>
        <v>4.5717319354315798E-2</v>
      </c>
      <c r="R64" s="304">
        <f t="shared" si="16"/>
        <v>3.2493091994712564E-2</v>
      </c>
      <c r="S64" s="304">
        <f t="shared" si="16"/>
        <v>2.3251161100183496E-2</v>
      </c>
      <c r="T64" s="304">
        <f t="shared" si="16"/>
        <v>1.8495904963516187E-2</v>
      </c>
      <c r="U64" s="304">
        <f t="shared" si="16"/>
        <v>3.8386100759550845E-2</v>
      </c>
      <c r="V64" s="304">
        <f t="shared" si="16"/>
        <v>3.5001512312519217E-2</v>
      </c>
      <c r="W64" s="304">
        <f t="shared" si="16"/>
        <v>2.9411550404244799E-2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0.13654166256685546</v>
      </c>
      <c r="C65" s="304">
        <f t="shared" si="17"/>
        <v>0.11572194948492735</v>
      </c>
      <c r="D65" s="304">
        <f t="shared" si="17"/>
        <v>0.12716708152041933</v>
      </c>
      <c r="E65" s="304">
        <f t="shared" si="17"/>
        <v>8.996512441758607E-2</v>
      </c>
      <c r="F65" s="304">
        <f t="shared" si="17"/>
        <v>0.12584921841995378</v>
      </c>
      <c r="G65" s="304">
        <f t="shared" si="17"/>
        <v>0.10468744926235041</v>
      </c>
      <c r="H65" s="304">
        <f t="shared" si="17"/>
        <v>9.700685802600538E-2</v>
      </c>
      <c r="I65" s="304">
        <f t="shared" si="17"/>
        <v>9.7939520491719653E-2</v>
      </c>
      <c r="J65" s="304">
        <f t="shared" si="17"/>
        <v>0.13017033868087674</v>
      </c>
      <c r="K65" s="304">
        <f t="shared" si="17"/>
        <v>0.13305255632053448</v>
      </c>
      <c r="L65" s="304">
        <f t="shared" si="17"/>
        <v>0.15549922053617468</v>
      </c>
      <c r="M65" s="304">
        <f t="shared" si="17"/>
        <v>0.14688831716870207</v>
      </c>
      <c r="N65" s="304">
        <f t="shared" si="17"/>
        <v>0.13423846490207919</v>
      </c>
      <c r="O65" s="304">
        <f t="shared" si="17"/>
        <v>0.13057223380658747</v>
      </c>
      <c r="P65" s="304">
        <f t="shared" si="17"/>
        <v>0.13929464764267038</v>
      </c>
      <c r="Q65" s="304">
        <f t="shared" si="17"/>
        <v>0.15410695680235884</v>
      </c>
      <c r="R65" s="304">
        <f t="shared" si="17"/>
        <v>0.17454545309152553</v>
      </c>
      <c r="S65" s="304">
        <f t="shared" si="17"/>
        <v>0.18649321069712968</v>
      </c>
      <c r="T65" s="304">
        <f t="shared" si="17"/>
        <v>0.19298124021708768</v>
      </c>
      <c r="U65" s="304">
        <f t="shared" si="17"/>
        <v>0.16251031907400584</v>
      </c>
      <c r="V65" s="304">
        <f t="shared" si="17"/>
        <v>0.15695221540741106</v>
      </c>
      <c r="W65" s="304">
        <f t="shared" si="17"/>
        <v>0.15170604529774306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0.27765917507614424</v>
      </c>
      <c r="C66" s="303">
        <f t="shared" si="18"/>
        <v>0.30619428471110449</v>
      </c>
      <c r="D66" s="303">
        <f t="shared" si="18"/>
        <v>0.29186167628430154</v>
      </c>
      <c r="E66" s="303">
        <f t="shared" si="18"/>
        <v>0.28387226114970243</v>
      </c>
      <c r="F66" s="303">
        <f t="shared" si="18"/>
        <v>0.28612932942298763</v>
      </c>
      <c r="G66" s="303">
        <f t="shared" si="18"/>
        <v>0.29186426864176102</v>
      </c>
      <c r="H66" s="303">
        <f t="shared" si="18"/>
        <v>0.30786726907023687</v>
      </c>
      <c r="I66" s="303">
        <f t="shared" si="18"/>
        <v>0.28429359941912574</v>
      </c>
      <c r="J66" s="303">
        <f t="shared" si="18"/>
        <v>0.25525026983615468</v>
      </c>
      <c r="K66" s="303">
        <f t="shared" si="18"/>
        <v>0.26351352402841693</v>
      </c>
      <c r="L66" s="303">
        <f t="shared" si="18"/>
        <v>0.24324857249606327</v>
      </c>
      <c r="M66" s="303">
        <f t="shared" si="18"/>
        <v>0.26195026225866253</v>
      </c>
      <c r="N66" s="303">
        <f t="shared" si="18"/>
        <v>0.27686209886233187</v>
      </c>
      <c r="O66" s="303">
        <f t="shared" si="18"/>
        <v>0.29085052939693362</v>
      </c>
      <c r="P66" s="303">
        <f t="shared" si="18"/>
        <v>0.31571946219253255</v>
      </c>
      <c r="Q66" s="303">
        <f t="shared" si="18"/>
        <v>0.26661013659998822</v>
      </c>
      <c r="R66" s="303">
        <f t="shared" si="18"/>
        <v>0.24281229006742824</v>
      </c>
      <c r="S66" s="303">
        <f t="shared" si="18"/>
        <v>0.23751043598753707</v>
      </c>
      <c r="T66" s="303">
        <f t="shared" si="18"/>
        <v>0.23476509096520121</v>
      </c>
      <c r="U66" s="303">
        <f t="shared" si="18"/>
        <v>0.26712582845942096</v>
      </c>
      <c r="V66" s="303">
        <f t="shared" si="18"/>
        <v>0.30165079097476688</v>
      </c>
      <c r="W66" s="303">
        <f t="shared" si="18"/>
        <v>0.33990972113001583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0.11433073959896949</v>
      </c>
      <c r="C67" s="303">
        <f t="shared" si="19"/>
        <v>0.10797273429657706</v>
      </c>
      <c r="D67" s="303">
        <f t="shared" si="19"/>
        <v>0.11069036437125278</v>
      </c>
      <c r="E67" s="303">
        <f t="shared" si="19"/>
        <v>0.10774858987842868</v>
      </c>
      <c r="F67" s="303">
        <f t="shared" si="19"/>
        <v>0.11196439674049719</v>
      </c>
      <c r="G67" s="303">
        <f t="shared" si="19"/>
        <v>0.10875660667492784</v>
      </c>
      <c r="H67" s="303">
        <f t="shared" si="19"/>
        <v>0.10549359089524808</v>
      </c>
      <c r="I67" s="303">
        <f t="shared" si="19"/>
        <v>0.1094086426656546</v>
      </c>
      <c r="J67" s="303">
        <f t="shared" si="19"/>
        <v>0.11644302733481447</v>
      </c>
      <c r="K67" s="303">
        <f t="shared" si="19"/>
        <v>0.11626327996788821</v>
      </c>
      <c r="L67" s="303">
        <f t="shared" si="19"/>
        <v>0.12044534509856532</v>
      </c>
      <c r="M67" s="303">
        <f t="shared" si="19"/>
        <v>0.11577275239455397</v>
      </c>
      <c r="N67" s="303">
        <f t="shared" si="19"/>
        <v>0.1130276882242908</v>
      </c>
      <c r="O67" s="303">
        <f t="shared" si="19"/>
        <v>0.11048346130472093</v>
      </c>
      <c r="P67" s="303">
        <f t="shared" si="19"/>
        <v>0.10704532248789977</v>
      </c>
      <c r="Q67" s="303">
        <f t="shared" si="19"/>
        <v>0.11555442201223133</v>
      </c>
      <c r="R67" s="303">
        <f t="shared" si="19"/>
        <v>0.12020939131849154</v>
      </c>
      <c r="S67" s="303">
        <f t="shared" si="19"/>
        <v>0.12145922213480217</v>
      </c>
      <c r="T67" s="303">
        <f t="shared" si="19"/>
        <v>0.12209220315699383</v>
      </c>
      <c r="U67" s="303">
        <f t="shared" si="19"/>
        <v>0.11616045742640038</v>
      </c>
      <c r="V67" s="303">
        <f t="shared" si="19"/>
        <v>0.11044568807587823</v>
      </c>
      <c r="W67" s="303">
        <f t="shared" si="19"/>
        <v>0.10402838043455268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7.1607701514930219E-2</v>
      </c>
      <c r="C68" s="237">
        <f t="shared" si="20"/>
        <v>6.7625551591637231E-2</v>
      </c>
      <c r="D68" s="237">
        <f t="shared" si="20"/>
        <v>6.9327659387825563E-2</v>
      </c>
      <c r="E68" s="237">
        <f t="shared" si="20"/>
        <v>6.7485165317155871E-2</v>
      </c>
      <c r="F68" s="237">
        <f t="shared" si="20"/>
        <v>7.0125612151336142E-2</v>
      </c>
      <c r="G68" s="237">
        <f t="shared" si="20"/>
        <v>6.8116507038017027E-2</v>
      </c>
      <c r="H68" s="237">
        <f t="shared" si="20"/>
        <v>6.6072812920324783E-2</v>
      </c>
      <c r="I68" s="237">
        <f t="shared" si="20"/>
        <v>6.8524890634281063E-2</v>
      </c>
      <c r="J68" s="237">
        <f t="shared" si="20"/>
        <v>7.2930670912596821E-2</v>
      </c>
      <c r="K68" s="237">
        <f t="shared" si="20"/>
        <v>7.2818091427463677E-2</v>
      </c>
      <c r="L68" s="237">
        <f t="shared" si="20"/>
        <v>7.5437405118986625E-2</v>
      </c>
      <c r="M68" s="237">
        <f t="shared" si="20"/>
        <v>7.2510863885864904E-2</v>
      </c>
      <c r="N68" s="237">
        <f t="shared" si="20"/>
        <v>7.0791573549486245E-2</v>
      </c>
      <c r="O68" s="237">
        <f t="shared" si="20"/>
        <v>6.9198071727650259E-2</v>
      </c>
      <c r="P68" s="237">
        <f t="shared" si="20"/>
        <v>6.7044694437995753E-2</v>
      </c>
      <c r="Q68" s="237">
        <f t="shared" si="20"/>
        <v>7.2374119061998296E-2</v>
      </c>
      <c r="R68" s="237">
        <f t="shared" si="20"/>
        <v>7.5289622397435876E-2</v>
      </c>
      <c r="S68" s="237">
        <f t="shared" si="20"/>
        <v>7.6072417228926187E-2</v>
      </c>
      <c r="T68" s="237">
        <f t="shared" si="20"/>
        <v>7.6468866305182487E-2</v>
      </c>
      <c r="U68" s="237">
        <f t="shared" si="20"/>
        <v>7.2753691547906452E-2</v>
      </c>
      <c r="V68" s="237">
        <f t="shared" si="20"/>
        <v>6.9174413574946039E-2</v>
      </c>
      <c r="W68" s="237">
        <f t="shared" si="20"/>
        <v>6.5155121373029173E-2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0.55233656549914911</v>
      </c>
      <c r="C72" s="324">
        <f>IF(C$5=0,0,C$5/MAE_fec!C$5)</f>
        <v>0.55259121126225064</v>
      </c>
      <c r="D72" s="324">
        <f>IF(D$5=0,0,D$5/MAE_fec!D$5)</f>
        <v>0.55428563171989442</v>
      </c>
      <c r="E72" s="324">
        <f>IF(E$5=0,0,E$5/MAE_fec!E$5)</f>
        <v>0.53446618338979224</v>
      </c>
      <c r="F72" s="324">
        <f>IF(F$5=0,0,F$5/MAE_fec!F$5)</f>
        <v>0.55012763824085842</v>
      </c>
      <c r="G72" s="324">
        <f>IF(G$5=0,0,G$5/MAE_fec!G$5)</f>
        <v>0.54760400882094518</v>
      </c>
      <c r="H72" s="324">
        <f>IF(H$5=0,0,H$5/MAE_fec!H$5)</f>
        <v>0.54377485024126238</v>
      </c>
      <c r="I72" s="324">
        <f>IF(I$5=0,0,I$5/MAE_fec!I$5)</f>
        <v>0.54097744380166279</v>
      </c>
      <c r="J72" s="324">
        <f>IF(J$5=0,0,J$5/MAE_fec!J$5)</f>
        <v>0.54695908371098778</v>
      </c>
      <c r="K72" s="324">
        <f>IF(K$5=0,0,K$5/MAE_fec!K$5)</f>
        <v>0.54834219530911288</v>
      </c>
      <c r="L72" s="324">
        <f>IF(L$5=0,0,L$5/MAE_fec!L$5)</f>
        <v>0.55259493197600029</v>
      </c>
      <c r="M72" s="324">
        <f>IF(M$5=0,0,M$5/MAE_fec!M$5)</f>
        <v>0.55623272891733577</v>
      </c>
      <c r="N72" s="324">
        <f>IF(N$5=0,0,N$5/MAE_fec!N$5)</f>
        <v>0.55606858477032595</v>
      </c>
      <c r="O72" s="324">
        <f>IF(O$5=0,0,O$5/MAE_fec!O$5)</f>
        <v>0.55852104285787063</v>
      </c>
      <c r="P72" s="324">
        <f>IF(P$5=0,0,P$5/MAE_fec!P$5)</f>
        <v>0.56712559967058263</v>
      </c>
      <c r="Q72" s="324">
        <f>IF(Q$5=0,0,Q$5/MAE_fec!Q$5)</f>
        <v>0.55987657233453103</v>
      </c>
      <c r="R72" s="324">
        <f>IF(R$5=0,0,R$5/MAE_fec!R$5)</f>
        <v>0.56023728669722328</v>
      </c>
      <c r="S72" s="324">
        <f>IF(S$5=0,0,S$5/MAE_fec!S$5)</f>
        <v>0.56312142494847683</v>
      </c>
      <c r="T72" s="324">
        <f>IF(T$5=0,0,T$5/MAE_fec!T$5)</f>
        <v>0.56381970484936683</v>
      </c>
      <c r="U72" s="324">
        <f>IF(U$5=0,0,U$5/MAE_fec!U$5)</f>
        <v>0.56031975933424549</v>
      </c>
      <c r="V72" s="324">
        <f>IF(V$5=0,0,V$5/MAE_fec!V$5)</f>
        <v>0.56745575210989996</v>
      </c>
      <c r="W72" s="324">
        <f>IF(W$5=0,0,W$5/MAE_fec!W$5)</f>
        <v>0.57542114404451505</v>
      </c>
      <c r="DA72" s="95"/>
    </row>
    <row r="73" spans="1:105" ht="12" customHeight="1" x14ac:dyDescent="0.25">
      <c r="A73" s="202" t="s">
        <v>92</v>
      </c>
      <c r="B73" s="337">
        <f>IF(B$6=0,0,B$6/MAE_fec!B$6)</f>
        <v>0.46109375475959796</v>
      </c>
      <c r="C73" s="337">
        <f>IF(C$6=0,0,C$6/MAE_fec!C$6)</f>
        <v>0.46109375475959791</v>
      </c>
      <c r="D73" s="337">
        <f>IF(D$6=0,0,D$6/MAE_fec!D$6)</f>
        <v>0.46109375475959796</v>
      </c>
      <c r="E73" s="337">
        <f>IF(E$6=0,0,E$6/MAE_fec!E$6)</f>
        <v>0.46109375475959802</v>
      </c>
      <c r="F73" s="337">
        <f>IF(F$6=0,0,F$6/MAE_fec!F$6)</f>
        <v>0.46109375475959791</v>
      </c>
      <c r="G73" s="337">
        <f>IF(G$6=0,0,G$6/MAE_fec!G$6)</f>
        <v>0.46109375475959807</v>
      </c>
      <c r="H73" s="337">
        <f>IF(H$6=0,0,H$6/MAE_fec!H$6)</f>
        <v>0.46109375475959802</v>
      </c>
      <c r="I73" s="337">
        <f>IF(I$6=0,0,I$6/MAE_fec!I$6)</f>
        <v>0.46109375475959802</v>
      </c>
      <c r="J73" s="337">
        <f>IF(J$6=0,0,J$6/MAE_fec!J$6)</f>
        <v>0.46109375475959796</v>
      </c>
      <c r="K73" s="337">
        <f>IF(K$6=0,0,K$6/MAE_fec!K$6)</f>
        <v>0.46109375475959785</v>
      </c>
      <c r="L73" s="337">
        <f>IF(L$6=0,0,L$6/MAE_fec!L$6)</f>
        <v>0.46109375475959802</v>
      </c>
      <c r="M73" s="337">
        <f>IF(M$6=0,0,M$6/MAE_fec!M$6)</f>
        <v>0.46109375475959791</v>
      </c>
      <c r="N73" s="337">
        <f>IF(N$6=0,0,N$6/MAE_fec!N$6)</f>
        <v>0.46109375475959813</v>
      </c>
      <c r="O73" s="337">
        <f>IF(O$6=0,0,O$6/MAE_fec!O$6)</f>
        <v>0.46109375475959796</v>
      </c>
      <c r="P73" s="337">
        <f>IF(P$6=0,0,P$6/MAE_fec!P$6)</f>
        <v>0.46109375475959813</v>
      </c>
      <c r="Q73" s="337">
        <f>IF(Q$6=0,0,Q$6/MAE_fec!Q$6)</f>
        <v>0.46109375475959802</v>
      </c>
      <c r="R73" s="337">
        <f>IF(R$6=0,0,R$6/MAE_fec!R$6)</f>
        <v>0.46109375475959807</v>
      </c>
      <c r="S73" s="337">
        <f>IF(S$6=0,0,S$6/MAE_fec!S$6)</f>
        <v>0.46109375475959802</v>
      </c>
      <c r="T73" s="337">
        <f>IF(T$6=0,0,T$6/MAE_fec!T$6)</f>
        <v>0.46109375475959807</v>
      </c>
      <c r="U73" s="337">
        <f>IF(U$6=0,0,U$6/MAE_fec!U$6)</f>
        <v>0.46109375475959791</v>
      </c>
      <c r="V73" s="337">
        <f>IF(V$6=0,0,V$6/MAE_fec!V$6)</f>
        <v>0.46109375475959802</v>
      </c>
      <c r="W73" s="337">
        <f>IF(W$6=0,0,W$6/MAE_fec!W$6)</f>
        <v>0.46109375475959796</v>
      </c>
      <c r="DA73" s="174"/>
    </row>
    <row r="74" spans="1:105" ht="12" customHeight="1" x14ac:dyDescent="0.25">
      <c r="A74" s="202" t="s">
        <v>93</v>
      </c>
      <c r="B74" s="337">
        <f>IF(B$7=0,0,B$7/MAE_fec!B$7)</f>
        <v>0.11972742164573293</v>
      </c>
      <c r="C74" s="337">
        <f>IF(C$7=0,0,C$7/MAE_fec!C$7)</f>
        <v>0.11972742164573293</v>
      </c>
      <c r="D74" s="337">
        <f>IF(D$7=0,0,D$7/MAE_fec!D$7)</f>
        <v>0.11972742164573293</v>
      </c>
      <c r="E74" s="337">
        <f>IF(E$7=0,0,E$7/MAE_fec!E$7)</f>
        <v>0.11972742164573288</v>
      </c>
      <c r="F74" s="337">
        <f>IF(F$7=0,0,F$7/MAE_fec!F$7)</f>
        <v>0.11972742164573294</v>
      </c>
      <c r="G74" s="337">
        <f>IF(G$7=0,0,G$7/MAE_fec!G$7)</f>
        <v>0.11972742164573286</v>
      </c>
      <c r="H74" s="337">
        <f>IF(H$7=0,0,H$7/MAE_fec!H$7)</f>
        <v>0.11972742164573297</v>
      </c>
      <c r="I74" s="337">
        <f>IF(I$7=0,0,I$7/MAE_fec!I$7)</f>
        <v>0.11972742164573291</v>
      </c>
      <c r="J74" s="337">
        <f>IF(J$7=0,0,J$7/MAE_fec!J$7)</f>
        <v>0.11972742164573288</v>
      </c>
      <c r="K74" s="337">
        <f>IF(K$7=0,0,K$7/MAE_fec!K$7)</f>
        <v>0.11972742164573298</v>
      </c>
      <c r="L74" s="337">
        <f>IF(L$7=0,0,L$7/MAE_fec!L$7)</f>
        <v>0.1197274216457329</v>
      </c>
      <c r="M74" s="337">
        <f>IF(M$7=0,0,M$7/MAE_fec!M$7)</f>
        <v>0.11972742164573295</v>
      </c>
      <c r="N74" s="337">
        <f>IF(N$7=0,0,N$7/MAE_fec!N$7)</f>
        <v>0.11972742164573288</v>
      </c>
      <c r="O74" s="337">
        <f>IF(O$7=0,0,O$7/MAE_fec!O$7)</f>
        <v>0.11972742164573288</v>
      </c>
      <c r="P74" s="337">
        <f>IF(P$7=0,0,P$7/MAE_fec!P$7)</f>
        <v>0.11972742164573295</v>
      </c>
      <c r="Q74" s="337">
        <f>IF(Q$7=0,0,Q$7/MAE_fec!Q$7)</f>
        <v>0.1197274216457329</v>
      </c>
      <c r="R74" s="337">
        <f>IF(R$7=0,0,R$7/MAE_fec!R$7)</f>
        <v>0.1197274216457329</v>
      </c>
      <c r="S74" s="337">
        <f>IF(S$7=0,0,S$7/MAE_fec!S$7)</f>
        <v>0.11972742164573288</v>
      </c>
      <c r="T74" s="337">
        <f>IF(T$7=0,0,T$7/MAE_fec!T$7)</f>
        <v>0.11972742164573286</v>
      </c>
      <c r="U74" s="337">
        <f>IF(U$7=0,0,U$7/MAE_fec!U$7)</f>
        <v>0.11972742164573288</v>
      </c>
      <c r="V74" s="337">
        <f>IF(V$7=0,0,V$7/MAE_fec!V$7)</f>
        <v>0.11972742164573295</v>
      </c>
      <c r="W74" s="337">
        <f>IF(W$7=0,0,W$7/MAE_fec!W$7)</f>
        <v>0.119727421645733</v>
      </c>
      <c r="DA74" s="174"/>
    </row>
    <row r="75" spans="1:105" ht="12" customHeight="1" x14ac:dyDescent="0.25">
      <c r="A75" s="202" t="s">
        <v>94</v>
      </c>
      <c r="B75" s="337">
        <f>IF(B$8=0,0,B$8/MAE_fec!B$8)</f>
        <v>0.64156577555294658</v>
      </c>
      <c r="C75" s="337">
        <f>IF(C$8=0,0,C$8/MAE_fec!C$8)</f>
        <v>0.64156577555294625</v>
      </c>
      <c r="D75" s="337">
        <f>IF(D$8=0,0,D$8/MAE_fec!D$8)</f>
        <v>0.64156577555294647</v>
      </c>
      <c r="E75" s="337">
        <f>IF(E$8=0,0,E$8/MAE_fec!E$8)</f>
        <v>0.64156577555294658</v>
      </c>
      <c r="F75" s="337">
        <f>IF(F$8=0,0,F$8/MAE_fec!F$8)</f>
        <v>0.64156577555294647</v>
      </c>
      <c r="G75" s="337">
        <f>IF(G$8=0,0,G$8/MAE_fec!G$8)</f>
        <v>0.64156577555294658</v>
      </c>
      <c r="H75" s="337">
        <f>IF(H$8=0,0,H$8/MAE_fec!H$8)</f>
        <v>0.64156577555294647</v>
      </c>
      <c r="I75" s="337">
        <f>IF(I$8=0,0,I$8/MAE_fec!I$8)</f>
        <v>0.64156577555294614</v>
      </c>
      <c r="J75" s="337">
        <f>IF(J$8=0,0,J$8/MAE_fec!J$8)</f>
        <v>0.64156577555294658</v>
      </c>
      <c r="K75" s="337">
        <f>IF(K$8=0,0,K$8/MAE_fec!K$8)</f>
        <v>0.64156577555294669</v>
      </c>
      <c r="L75" s="337">
        <f>IF(L$8=0,0,L$8/MAE_fec!L$8)</f>
        <v>0.64156577555294692</v>
      </c>
      <c r="M75" s="337">
        <f>IF(M$8=0,0,M$8/MAE_fec!M$8)</f>
        <v>0.64156577555294636</v>
      </c>
      <c r="N75" s="337">
        <f>IF(N$8=0,0,N$8/MAE_fec!N$8)</f>
        <v>0.64156577555294614</v>
      </c>
      <c r="O75" s="337">
        <f>IF(O$8=0,0,O$8/MAE_fec!O$8)</f>
        <v>0.64156577555294636</v>
      </c>
      <c r="P75" s="337">
        <f>IF(P$8=0,0,P$8/MAE_fec!P$8)</f>
        <v>0.64156577555294636</v>
      </c>
      <c r="Q75" s="337">
        <f>IF(Q$8=0,0,Q$8/MAE_fec!Q$8)</f>
        <v>0.64156577555294658</v>
      </c>
      <c r="R75" s="337">
        <f>IF(R$8=0,0,R$8/MAE_fec!R$8)</f>
        <v>0.64156577555294647</v>
      </c>
      <c r="S75" s="337">
        <f>IF(S$8=0,0,S$8/MAE_fec!S$8)</f>
        <v>0.64156577555294669</v>
      </c>
      <c r="T75" s="337">
        <f>IF(T$8=0,0,T$8/MAE_fec!T$8)</f>
        <v>0.64156577555294647</v>
      </c>
      <c r="U75" s="337">
        <f>IF(U$8=0,0,U$8/MAE_fec!U$8)</f>
        <v>0.64156577555294636</v>
      </c>
      <c r="V75" s="337">
        <f>IF(V$8=0,0,V$8/MAE_fec!V$8)</f>
        <v>0.64156577555294647</v>
      </c>
      <c r="W75" s="337">
        <f>IF(W$8=0,0,W$8/MAE_fec!W$8)</f>
        <v>0.64156577555294636</v>
      </c>
      <c r="DA75" s="174"/>
    </row>
    <row r="76" spans="1:105" ht="12" customHeight="1" x14ac:dyDescent="0.25">
      <c r="A76" s="202" t="s">
        <v>95</v>
      </c>
      <c r="B76" s="337">
        <f>IF(B$9=0,0,B$9/MAE_fec!B$9)</f>
        <v>0.45452223436881944</v>
      </c>
      <c r="C76" s="337">
        <f>IF(C$9=0,0,C$9/MAE_fec!C$9)</f>
        <v>0.45452223436881944</v>
      </c>
      <c r="D76" s="337">
        <f>IF(D$9=0,0,D$9/MAE_fec!D$9)</f>
        <v>0.4545222343688195</v>
      </c>
      <c r="E76" s="337">
        <f>IF(E$9=0,0,E$9/MAE_fec!E$9)</f>
        <v>0.45452223436881944</v>
      </c>
      <c r="F76" s="337">
        <f>IF(F$9=0,0,F$9/MAE_fec!F$9)</f>
        <v>0.4545222343688195</v>
      </c>
      <c r="G76" s="337">
        <f>IF(G$9=0,0,G$9/MAE_fec!G$9)</f>
        <v>0.45452223436881944</v>
      </c>
      <c r="H76" s="337">
        <f>IF(H$9=0,0,H$9/MAE_fec!H$9)</f>
        <v>0.45452223436881944</v>
      </c>
      <c r="I76" s="337">
        <f>IF(I$9=0,0,I$9/MAE_fec!I$9)</f>
        <v>0.4545222343688195</v>
      </c>
      <c r="J76" s="337">
        <f>IF(J$9=0,0,J$9/MAE_fec!J$9)</f>
        <v>0.45452223436881939</v>
      </c>
      <c r="K76" s="337">
        <f>IF(K$9=0,0,K$9/MAE_fec!K$9)</f>
        <v>0.4545222343688195</v>
      </c>
      <c r="L76" s="337">
        <f>IF(L$9=0,0,L$9/MAE_fec!L$9)</f>
        <v>0.45452223436881944</v>
      </c>
      <c r="M76" s="337">
        <f>IF(M$9=0,0,M$9/MAE_fec!M$9)</f>
        <v>0.45452223436881956</v>
      </c>
      <c r="N76" s="337">
        <f>IF(N$9=0,0,N$9/MAE_fec!N$9)</f>
        <v>0.4545222343688195</v>
      </c>
      <c r="O76" s="337">
        <f>IF(O$9=0,0,O$9/MAE_fec!O$9)</f>
        <v>0.45452223436881944</v>
      </c>
      <c r="P76" s="337">
        <f>IF(P$9=0,0,P$9/MAE_fec!P$9)</f>
        <v>0.45452223436881939</v>
      </c>
      <c r="Q76" s="337">
        <f>IF(Q$9=0,0,Q$9/MAE_fec!Q$9)</f>
        <v>0.45452223436881944</v>
      </c>
      <c r="R76" s="337">
        <f>IF(R$9=0,0,R$9/MAE_fec!R$9)</f>
        <v>0.45452223436881944</v>
      </c>
      <c r="S76" s="337">
        <f>IF(S$9=0,0,S$9/MAE_fec!S$9)</f>
        <v>0.4545222343688195</v>
      </c>
      <c r="T76" s="337">
        <f>IF(T$9=0,0,T$9/MAE_fec!T$9)</f>
        <v>0.4545222343688195</v>
      </c>
      <c r="U76" s="337">
        <f>IF(U$9=0,0,U$9/MAE_fec!U$9)</f>
        <v>0.45452223436881944</v>
      </c>
      <c r="V76" s="337">
        <f>IF(V$9=0,0,V$9/MAE_fec!V$9)</f>
        <v>0.45452223436881944</v>
      </c>
      <c r="W76" s="337">
        <f>IF(W$9=0,0,W$9/MAE_fec!W$9)</f>
        <v>0.45452223436881944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0.76662811470772507</v>
      </c>
      <c r="C77" s="337">
        <f>IF(C$10=0,0,C$10/MAE_fec!C$10)</f>
        <v>0.75025299529828116</v>
      </c>
      <c r="D77" s="337">
        <f>IF(D$10=0,0,D$10/MAE_fec!D$10)</f>
        <v>0.7488723992620383</v>
      </c>
      <c r="E77" s="337">
        <f>IF(E$10=0,0,E$10/MAE_fec!E$10)</f>
        <v>0.7012280362961969</v>
      </c>
      <c r="F77" s="337">
        <f>IF(F$10=0,0,F$10/MAE_fec!F$10)</f>
        <v>0.73021594498020836</v>
      </c>
      <c r="G77" s="337">
        <f>IF(G$10=0,0,G$10/MAE_fec!G$10)</f>
        <v>0.71505635646709143</v>
      </c>
      <c r="H77" s="337">
        <f>IF(H$10=0,0,H$10/MAE_fec!H$10)</f>
        <v>0.72138926104386825</v>
      </c>
      <c r="I77" s="337">
        <f>IF(I$10=0,0,I$10/MAE_fec!I$10)</f>
        <v>0.72292800523543987</v>
      </c>
      <c r="J77" s="337">
        <f>IF(J$10=0,0,J$10/MAE_fec!J$10)</f>
        <v>0.74494493126300387</v>
      </c>
      <c r="K77" s="337">
        <f>IF(K$10=0,0,K$10/MAE_fec!K$10)</f>
        <v>0.74899725761636615</v>
      </c>
      <c r="L77" s="337">
        <f>IF(L$10=0,0,L$10/MAE_fec!L$10)</f>
        <v>0.76963135689971696</v>
      </c>
      <c r="M77" s="337">
        <f>IF(M$10=0,0,M$10/MAE_fec!M$10)</f>
        <v>0.76238542840093659</v>
      </c>
      <c r="N77" s="337">
        <f>IF(N$10=0,0,N$10/MAE_fec!N$10)</f>
        <v>0.75540119958341112</v>
      </c>
      <c r="O77" s="337">
        <f>IF(O$10=0,0,O$10/MAE_fec!O$10)</f>
        <v>0.76432610111029864</v>
      </c>
      <c r="P77" s="337">
        <f>IF(P$10=0,0,P$10/MAE_fec!P$10)</f>
        <v>0.77216363956330447</v>
      </c>
      <c r="Q77" s="337">
        <f>IF(Q$10=0,0,Q$10/MAE_fec!Q$10)</f>
        <v>0.77630962502696288</v>
      </c>
      <c r="R77" s="337">
        <f>IF(R$10=0,0,R$10/MAE_fec!R$10)</f>
        <v>0.78879398774110732</v>
      </c>
      <c r="S77" s="337">
        <f>IF(S$10=0,0,S$10/MAE_fec!S$10)</f>
        <v>0.79760809563979762</v>
      </c>
      <c r="T77" s="337">
        <f>IF(T$10=0,0,T$10/MAE_fec!T$10)</f>
        <v>0.80184300637064077</v>
      </c>
      <c r="U77" s="337">
        <f>IF(U$10=0,0,U$10/MAE_fec!U$10)</f>
        <v>0.78919774964837031</v>
      </c>
      <c r="V77" s="337">
        <f>IF(V$10=0,0,V$10/MAE_fec!V$10)</f>
        <v>0.7927847347738286</v>
      </c>
      <c r="W77" s="337">
        <f>IF(W$10=0,0,W$10/MAE_fec!W$10)</f>
        <v>0.78932850884781758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0.55330413460455086</v>
      </c>
      <c r="C78" s="355">
        <f>IF(C$16=0,0,C$16/MAE_fec!C$16)</f>
        <v>0.54355728758607391</v>
      </c>
      <c r="D78" s="355">
        <f>IF(D$16=0,0,D$16/MAE_fec!D$16)</f>
        <v>0.55298642652214769</v>
      </c>
      <c r="E78" s="355">
        <f>IF(E$16=0,0,E$16/MAE_fec!E$16)</f>
        <v>0.52787751088765889</v>
      </c>
      <c r="F78" s="355">
        <f>IF(F$16=0,0,F$16/MAE_fec!F$16)</f>
        <v>0.54943447621940955</v>
      </c>
      <c r="G78" s="355">
        <f>IF(G$16=0,0,G$16/MAE_fec!G$16)</f>
        <v>0.53798000961652859</v>
      </c>
      <c r="H78" s="355">
        <f>IF(H$16=0,0,H$16/MAE_fec!H$16)</f>
        <v>0.5321745258176459</v>
      </c>
      <c r="I78" s="355">
        <f>IF(I$16=0,0,I$16/MAE_fec!I$16)</f>
        <v>0.52872631830028405</v>
      </c>
      <c r="J78" s="355">
        <f>IF(J$16=0,0,J$16/MAE_fec!J$16)</f>
        <v>0.55433404678348785</v>
      </c>
      <c r="K78" s="355">
        <f>IF(K$16=0,0,K$16/MAE_fec!K$16)</f>
        <v>0.55046744964578365</v>
      </c>
      <c r="L78" s="355">
        <f>IF(L$16=0,0,L$16/MAE_fec!L$16)</f>
        <v>0.56593200057103399</v>
      </c>
      <c r="M78" s="355">
        <f>IF(M$16=0,0,M$16/MAE_fec!M$16)</f>
        <v>0.57072385906655865</v>
      </c>
      <c r="N78" s="355">
        <f>IF(N$16=0,0,N$16/MAE_fec!N$16)</f>
        <v>0.56146859357585188</v>
      </c>
      <c r="O78" s="355">
        <f>IF(O$16=0,0,O$16/MAE_fec!O$16)</f>
        <v>0.56128653971148446</v>
      </c>
      <c r="P78" s="355">
        <f>IF(P$16=0,0,P$16/MAE_fec!P$16)</f>
        <v>0.57129037503393076</v>
      </c>
      <c r="Q78" s="355">
        <f>IF(Q$16=0,0,Q$16/MAE_fec!Q$16)</f>
        <v>0.57465053552572132</v>
      </c>
      <c r="R78" s="355">
        <f>IF(R$16=0,0,R$16/MAE_fec!R$16)</f>
        <v>0.58444495738859348</v>
      </c>
      <c r="S78" s="355">
        <f>IF(S$16=0,0,S$16/MAE_fec!S$16)</f>
        <v>0.59080769988228099</v>
      </c>
      <c r="T78" s="355">
        <f>IF(T$16=0,0,T$16/MAE_fec!T$16)</f>
        <v>0.59413087179832402</v>
      </c>
      <c r="U78" s="355">
        <f>IF(U$16=0,0,U$16/MAE_fec!U$16)</f>
        <v>0.57811027001530702</v>
      </c>
      <c r="V78" s="355">
        <f>IF(V$16=0,0,V$16/MAE_fec!V$16)</f>
        <v>0.57943932347820215</v>
      </c>
      <c r="W78" s="355">
        <f>IF(W$16=0,0,W$16/MAE_fec!W$16)</f>
        <v>0.58316820563978378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0.45099505255819317</v>
      </c>
      <c r="C79" s="351">
        <f>IF(C$24=0,0,C$24/MAE_fec!C$24)</f>
        <v>0.44794410396688189</v>
      </c>
      <c r="D79" s="351">
        <f>IF(D$24=0,0,D$24/MAE_fec!D$24)</f>
        <v>0.44766835446614472</v>
      </c>
      <c r="E79" s="351">
        <f>IF(E$24=0,0,E$24/MAE_fec!E$24)</f>
        <v>0.4447915976065977</v>
      </c>
      <c r="F79" s="351">
        <f>IF(F$24=0,0,F$24/MAE_fec!F$24)</f>
        <v>0.44879933272207406</v>
      </c>
      <c r="G79" s="351">
        <f>IF(G$24=0,0,G$24/MAE_fec!G$24)</f>
        <v>0.44618779183642915</v>
      </c>
      <c r="H79" s="351">
        <f>IF(H$24=0,0,H$24/MAE_fec!H$24)</f>
        <v>0.44581625599707342</v>
      </c>
      <c r="I79" s="351">
        <f>IF(I$24=0,0,I$24/MAE_fec!I$24)</f>
        <v>0.4459441485495873</v>
      </c>
      <c r="J79" s="351">
        <f>IF(J$24=0,0,J$24/MAE_fec!J$24)</f>
        <v>0.44786404259703622</v>
      </c>
      <c r="K79" s="351">
        <f>IF(K$24=0,0,K$24/MAE_fec!K$24)</f>
        <v>0.44982591708751751</v>
      </c>
      <c r="L79" s="351">
        <f>IF(L$24=0,0,L$24/MAE_fec!L$24)</f>
        <v>0.45125671034743448</v>
      </c>
      <c r="M79" s="351">
        <f>IF(M$24=0,0,M$24/MAE_fec!M$24)</f>
        <v>0.44823286132837348</v>
      </c>
      <c r="N79" s="351">
        <f>IF(N$24=0,0,N$24/MAE_fec!N$24)</f>
        <v>0.44792592270636428</v>
      </c>
      <c r="O79" s="351">
        <f>IF(O$24=0,0,O$24/MAE_fec!O$24)</f>
        <v>0.44782807694676757</v>
      </c>
      <c r="P79" s="351">
        <f>IF(P$24=0,0,P$24/MAE_fec!P$24)</f>
        <v>0.4485052608006932</v>
      </c>
      <c r="Q79" s="351">
        <f>IF(Q$24=0,0,Q$24/MAE_fec!Q$24)</f>
        <v>0.44950813343864243</v>
      </c>
      <c r="R79" s="351">
        <f>IF(R$24=0,0,R$24/MAE_fec!R$24)</f>
        <v>0.45174313762417501</v>
      </c>
      <c r="S79" s="351">
        <f>IF(S$24=0,0,S$24/MAE_fec!S$24)</f>
        <v>0.45401396549435197</v>
      </c>
      <c r="T79" s="351">
        <f>IF(T$24=0,0,T$24/MAE_fec!T$24)</f>
        <v>0.45573286402091551</v>
      </c>
      <c r="U79" s="351">
        <f>IF(U$24=0,0,U$24/MAE_fec!U$24)</f>
        <v>0.45200254806855222</v>
      </c>
      <c r="V79" s="351">
        <f>IF(V$24=0,0,V$24/MAE_fec!V$24)</f>
        <v>0.45218849791183774</v>
      </c>
      <c r="W79" s="351">
        <f>IF(W$24=0,0,W$24/MAE_fec!W$24)</f>
        <v>0.45105640404068459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0.47426068680390066</v>
      </c>
      <c r="C80" s="351">
        <f>IF(C$27=0,0,C$27/MAE_fec!C$27)</f>
        <v>0.46590624650234919</v>
      </c>
      <c r="D80" s="351">
        <f>IF(D$27=0,0,D$27/MAE_fec!D$27)</f>
        <v>0.47398836559041252</v>
      </c>
      <c r="E80" s="351">
        <f>IF(E$27=0,0,E$27/MAE_fec!E$27)</f>
        <v>0.4524664379037075</v>
      </c>
      <c r="F80" s="351">
        <f>IF(F$27=0,0,F$27/MAE_fec!F$27)</f>
        <v>0.47094383675949381</v>
      </c>
      <c r="G80" s="351">
        <f>IF(G$27=0,0,G$27/MAE_fec!G$27)</f>
        <v>0.46112572252845307</v>
      </c>
      <c r="H80" s="351">
        <f>IF(H$27=0,0,H$27/MAE_fec!H$27)</f>
        <v>0.45614959355798212</v>
      </c>
      <c r="I80" s="351">
        <f>IF(I$27=0,0,I$27/MAE_fec!I$27)</f>
        <v>0.45319398711452913</v>
      </c>
      <c r="J80" s="351">
        <f>IF(J$27=0,0,J$27/MAE_fec!J$27)</f>
        <v>0.4751434686715611</v>
      </c>
      <c r="K80" s="351">
        <f>IF(K$27=0,0,K$27/MAE_fec!K$27)</f>
        <v>0.4718292425535287</v>
      </c>
      <c r="L80" s="351">
        <f>IF(L$27=0,0,L$27/MAE_fec!L$27)</f>
        <v>0.48508457191802901</v>
      </c>
      <c r="M80" s="351">
        <f>IF(M$27=0,0,M$27/MAE_fec!M$27)</f>
        <v>0.48919187919990748</v>
      </c>
      <c r="N80" s="351">
        <f>IF(N$27=0,0,N$27/MAE_fec!N$27)</f>
        <v>0.48125879449358716</v>
      </c>
      <c r="O80" s="351">
        <f>IF(O$27=0,0,O$27/MAE_fec!O$27)</f>
        <v>0.48110274832412964</v>
      </c>
      <c r="P80" s="351">
        <f>IF(P$27=0,0,P$27/MAE_fec!P$27)</f>
        <v>0.48967746431479769</v>
      </c>
      <c r="Q80" s="351">
        <f>IF(Q$27=0,0,Q$27/MAE_fec!Q$27)</f>
        <v>0.4925576018791894</v>
      </c>
      <c r="R80" s="351">
        <f>IF(R$27=0,0,R$27/MAE_fec!R$27)</f>
        <v>0.50095282061879443</v>
      </c>
      <c r="S80" s="351">
        <f>IF(S$27=0,0,S$27/MAE_fec!S$27)</f>
        <v>0.50640659989909786</v>
      </c>
      <c r="T80" s="351">
        <f>IF(T$27=0,0,T$27/MAE_fec!T$27)</f>
        <v>0.50925503296999208</v>
      </c>
      <c r="U80" s="351">
        <f>IF(U$27=0,0,U$27/MAE_fec!U$27)</f>
        <v>0.49552308858454891</v>
      </c>
      <c r="V80" s="351">
        <f>IF(V$27=0,0,V$27/MAE_fec!V$27)</f>
        <v>0.49666227726703049</v>
      </c>
      <c r="W80" s="351">
        <f>IF(W$27=0,0,W$27/MAE_fec!W$27)</f>
        <v>0.49985846197695738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0.67642545659139208</v>
      </c>
      <c r="C81" s="351">
        <f>IF(C$35=0,0,C$35/MAE_fec!C$35)</f>
        <v>0.68132085315656088</v>
      </c>
      <c r="D81" s="351">
        <f>IF(D$35=0,0,D$35/MAE_fec!D$35)</f>
        <v>0.68262708707591702</v>
      </c>
      <c r="E81" s="351">
        <f>IF(E$35=0,0,E$35/MAE_fec!E$35)</f>
        <v>0.6456459559693718</v>
      </c>
      <c r="F81" s="351">
        <f>IF(F$35=0,0,F$35/MAE_fec!F$35)</f>
        <v>0.67278279479771086</v>
      </c>
      <c r="G81" s="351">
        <f>IF(G$35=0,0,G$35/MAE_fec!G$35)</f>
        <v>0.68383260144369118</v>
      </c>
      <c r="H81" s="351">
        <f>IF(H$35=0,0,H$35/MAE_fec!H$35)</f>
        <v>0.6640658166782929</v>
      </c>
      <c r="I81" s="351">
        <f>IF(I$35=0,0,I$35/MAE_fec!I$35)</f>
        <v>0.67405674289486095</v>
      </c>
      <c r="J81" s="351">
        <f>IF(J$35=0,0,J$35/MAE_fec!J$35)</f>
        <v>0.66793241258452019</v>
      </c>
      <c r="K81" s="351">
        <f>IF(K$35=0,0,K$35/MAE_fec!K$35)</f>
        <v>0.6748218919781227</v>
      </c>
      <c r="L81" s="351">
        <f>IF(L$35=0,0,L$35/MAE_fec!L$35)</f>
        <v>0.67609778651238284</v>
      </c>
      <c r="M81" s="351">
        <f>IF(M$35=0,0,M$35/MAE_fec!M$35)</f>
        <v>0.67738988657388388</v>
      </c>
      <c r="N81" s="351">
        <f>IF(N$35=0,0,N$35/MAE_fec!N$35)</f>
        <v>0.68560270657890054</v>
      </c>
      <c r="O81" s="351">
        <f>IF(O$35=0,0,O$35/MAE_fec!O$35)</f>
        <v>0.68736646227306863</v>
      </c>
      <c r="P81" s="351">
        <f>IF(P$35=0,0,P$35/MAE_fec!P$35)</f>
        <v>0.69163451463931425</v>
      </c>
      <c r="Q81" s="351">
        <f>IF(Q$35=0,0,Q$35/MAE_fec!Q$35)</f>
        <v>0.68250517936582555</v>
      </c>
      <c r="R81" s="351">
        <f>IF(R$35=0,0,R$35/MAE_fec!R$35)</f>
        <v>0.67663214679845152</v>
      </c>
      <c r="S81" s="351">
        <f>IF(S$35=0,0,S$35/MAE_fec!S$35)</f>
        <v>0.67888311680592894</v>
      </c>
      <c r="T81" s="351">
        <f>IF(T$35=0,0,T$35/MAE_fec!T$35)</f>
        <v>0.67436509403227629</v>
      </c>
      <c r="U81" s="351">
        <f>IF(U$35=0,0,U$35/MAE_fec!U$35)</f>
        <v>0.67244823102991436</v>
      </c>
      <c r="V81" s="351">
        <f>IF(V$35=0,0,V$35/MAE_fec!V$35)</f>
        <v>0.68234781750764195</v>
      </c>
      <c r="W81" s="351">
        <f>IF(W$35=0,0,W$35/MAE_fec!W$35)</f>
        <v>0.68949974831153638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0.60235786543961911</v>
      </c>
      <c r="C82" s="351">
        <f>IF(C$46=0,0,C$46/MAE_fec!C$46)</f>
        <v>0.60235786543961922</v>
      </c>
      <c r="D82" s="351">
        <f>IF(D$46=0,0,D$46/MAE_fec!D$46)</f>
        <v>0.602357865439619</v>
      </c>
      <c r="E82" s="351">
        <f>IF(E$46=0,0,E$46/MAE_fec!E$46)</f>
        <v>0.602357865439619</v>
      </c>
      <c r="F82" s="351">
        <f>IF(F$46=0,0,F$46/MAE_fec!F$46)</f>
        <v>0.60235786543961933</v>
      </c>
      <c r="G82" s="351">
        <f>IF(G$46=0,0,G$46/MAE_fec!G$46)</f>
        <v>0.60235786543961922</v>
      </c>
      <c r="H82" s="351">
        <f>IF(H$46=0,0,H$46/MAE_fec!H$46)</f>
        <v>0.60235786543961922</v>
      </c>
      <c r="I82" s="351">
        <f>IF(I$46=0,0,I$46/MAE_fec!I$46)</f>
        <v>0.602357865439619</v>
      </c>
      <c r="J82" s="351">
        <f>IF(J$46=0,0,J$46/MAE_fec!J$46)</f>
        <v>0.60235786543961922</v>
      </c>
      <c r="K82" s="351">
        <f>IF(K$46=0,0,K$46/MAE_fec!K$46)</f>
        <v>0.60235786543961922</v>
      </c>
      <c r="L82" s="351">
        <f>IF(L$46=0,0,L$46/MAE_fec!L$46)</f>
        <v>0.60235786543961922</v>
      </c>
      <c r="M82" s="351">
        <f>IF(M$46=0,0,M$46/MAE_fec!M$46)</f>
        <v>0.60235786543961922</v>
      </c>
      <c r="N82" s="351">
        <f>IF(N$46=0,0,N$46/MAE_fec!N$46)</f>
        <v>0.602357865439619</v>
      </c>
      <c r="O82" s="351">
        <f>IF(O$46=0,0,O$46/MAE_fec!O$46)</f>
        <v>0.60235786543961922</v>
      </c>
      <c r="P82" s="351">
        <f>IF(P$46=0,0,P$46/MAE_fec!P$46)</f>
        <v>0.60235786543961911</v>
      </c>
      <c r="Q82" s="351">
        <f>IF(Q$46=0,0,Q$46/MAE_fec!Q$46)</f>
        <v>0.60235786543961889</v>
      </c>
      <c r="R82" s="351">
        <f>IF(R$46=0,0,R$46/MAE_fec!R$46)</f>
        <v>0.60235786543961922</v>
      </c>
      <c r="S82" s="351">
        <f>IF(S$46=0,0,S$46/MAE_fec!S$46)</f>
        <v>0.602357865439619</v>
      </c>
      <c r="T82" s="351">
        <f>IF(T$46=0,0,T$46/MAE_fec!T$46)</f>
        <v>0.60235786543961922</v>
      </c>
      <c r="U82" s="351">
        <f>IF(U$46=0,0,U$46/MAE_fec!U$46)</f>
        <v>0.60235786543961911</v>
      </c>
      <c r="V82" s="351">
        <f>IF(V$46=0,0,V$46/MAE_fec!V$46)</f>
        <v>0.60235786543961911</v>
      </c>
      <c r="W82" s="351">
        <f>IF(W$46=0,0,W$46/MAE_fec!W$46)</f>
        <v>0.60235786543961922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0.55713799969121902</v>
      </c>
      <c r="C83" s="339">
        <f>IF(C$47=0,0,C$47/MAE_fec!C$47)</f>
        <v>0.55713799969121891</v>
      </c>
      <c r="D83" s="339">
        <f>IF(D$47=0,0,D$47/MAE_fec!D$47)</f>
        <v>0.55713799969121913</v>
      </c>
      <c r="E83" s="339">
        <f>IF(E$47=0,0,E$47/MAE_fec!E$47)</f>
        <v>0.55713799969121924</v>
      </c>
      <c r="F83" s="339">
        <f>IF(F$47=0,0,F$47/MAE_fec!F$47)</f>
        <v>0.55713799969121891</v>
      </c>
      <c r="G83" s="339">
        <f>IF(G$47=0,0,G$47/MAE_fec!G$47)</f>
        <v>0.55713799969121902</v>
      </c>
      <c r="H83" s="339">
        <f>IF(H$47=0,0,H$47/MAE_fec!H$47)</f>
        <v>0.55713799969121891</v>
      </c>
      <c r="I83" s="339">
        <f>IF(I$47=0,0,I$47/MAE_fec!I$47)</f>
        <v>0.55713799969121891</v>
      </c>
      <c r="J83" s="339">
        <f>IF(J$47=0,0,J$47/MAE_fec!J$47)</f>
        <v>0.5571379996912188</v>
      </c>
      <c r="K83" s="339">
        <f>IF(K$47=0,0,K$47/MAE_fec!K$47)</f>
        <v>0.55713799969121891</v>
      </c>
      <c r="L83" s="339">
        <f>IF(L$47=0,0,L$47/MAE_fec!L$47)</f>
        <v>0.55713799969121913</v>
      </c>
      <c r="M83" s="339">
        <f>IF(M$47=0,0,M$47/MAE_fec!M$47)</f>
        <v>0.55713799969121913</v>
      </c>
      <c r="N83" s="339">
        <f>IF(N$47=0,0,N$47/MAE_fec!N$47)</f>
        <v>0.55713799969121913</v>
      </c>
      <c r="O83" s="339">
        <f>IF(O$47=0,0,O$47/MAE_fec!O$47)</f>
        <v>0.55713799969121891</v>
      </c>
      <c r="P83" s="339">
        <f>IF(P$47=0,0,P$47/MAE_fec!P$47)</f>
        <v>0.55713799969121891</v>
      </c>
      <c r="Q83" s="339">
        <f>IF(Q$47=0,0,Q$47/MAE_fec!Q$47)</f>
        <v>0.55713799969121913</v>
      </c>
      <c r="R83" s="339">
        <f>IF(R$47=0,0,R$47/MAE_fec!R$47)</f>
        <v>0.55713799969121902</v>
      </c>
      <c r="S83" s="339">
        <f>IF(S$47=0,0,S$47/MAE_fec!S$47)</f>
        <v>0.55713799969121913</v>
      </c>
      <c r="T83" s="339">
        <f>IF(T$47=0,0,T$47/MAE_fec!T$47)</f>
        <v>0.55713799969121902</v>
      </c>
      <c r="U83" s="339">
        <f>IF(U$47=0,0,U$47/MAE_fec!U$47)</f>
        <v>0.55713799969121935</v>
      </c>
      <c r="V83" s="339">
        <f>IF(V$47=0,0,V$47/MAE_fec!V$47)</f>
        <v>0.55713799969121924</v>
      </c>
      <c r="W83" s="339">
        <f>IF(W$47=0,0,W$47/MAE_fec!W$47)</f>
        <v>0.55713799969121891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EE: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14.15462363987953</v>
      </c>
      <c r="C5" s="225">
        <v>16.982063640039289</v>
      </c>
      <c r="D5" s="225">
        <v>17.392838399983059</v>
      </c>
      <c r="E5" s="225">
        <v>36.994624559604318</v>
      </c>
      <c r="F5" s="225">
        <v>23.292089999915628</v>
      </c>
      <c r="G5" s="225">
        <v>31.26950999994278</v>
      </c>
      <c r="H5" s="225">
        <v>34.583897160068858</v>
      </c>
      <c r="I5" s="225">
        <v>39.474379079824317</v>
      </c>
      <c r="J5" s="225">
        <v>27.972705239778719</v>
      </c>
      <c r="K5" s="225">
        <v>26.50549715970476</v>
      </c>
      <c r="L5" s="225">
        <v>24.554659319480699</v>
      </c>
      <c r="M5" s="225">
        <v>22.87196999987103</v>
      </c>
      <c r="N5" s="225">
        <v>26.958855239915319</v>
      </c>
      <c r="O5" s="225">
        <v>24.171000479963929</v>
      </c>
      <c r="P5" s="225">
        <v>17.563665240069351</v>
      </c>
      <c r="Q5" s="225">
        <v>17.00827523981182</v>
      </c>
      <c r="R5" s="225">
        <v>15.039165239828611</v>
      </c>
      <c r="S5" s="225">
        <v>11.8958597998403</v>
      </c>
      <c r="T5" s="225">
        <v>10.58089823973282</v>
      </c>
      <c r="U5" s="225">
        <v>13.26382739987757</v>
      </c>
      <c r="V5" s="225">
        <v>12.00905208002456</v>
      </c>
      <c r="W5" s="225">
        <v>12.91414320012138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0.31047391304786248</v>
      </c>
      <c r="C10" s="262">
        <v>0.45757130202289348</v>
      </c>
      <c r="D10" s="262">
        <v>0.54388921843747828</v>
      </c>
      <c r="E10" s="262">
        <v>1.395047104222336</v>
      </c>
      <c r="F10" s="262">
        <v>0.90301897135158971</v>
      </c>
      <c r="G10" s="262">
        <v>1.2497546721822981</v>
      </c>
      <c r="H10" s="262">
        <v>1.2432694621746609</v>
      </c>
      <c r="I10" s="262">
        <v>1.309134546344046</v>
      </c>
      <c r="J10" s="262">
        <v>0.92183413395244551</v>
      </c>
      <c r="K10" s="262">
        <v>0.78595321177872557</v>
      </c>
      <c r="L10" s="262">
        <v>0.61585339795668403</v>
      </c>
      <c r="M10" s="262">
        <v>0.75952172857566513</v>
      </c>
      <c r="N10" s="262">
        <v>0.86861935169392968</v>
      </c>
      <c r="O10" s="262">
        <v>0.67067493246486576</v>
      </c>
      <c r="P10" s="262">
        <v>0.5064122429627913</v>
      </c>
      <c r="Q10" s="262">
        <v>0.44727298914721958</v>
      </c>
      <c r="R10" s="262">
        <v>0.32429570139337199</v>
      </c>
      <c r="S10" s="262">
        <v>0.20162095614176981</v>
      </c>
      <c r="T10" s="262">
        <v>0.15009707798819399</v>
      </c>
      <c r="U10" s="262">
        <v>0.24764228709063241</v>
      </c>
      <c r="V10" s="262">
        <v>0.20650210747872461</v>
      </c>
      <c r="W10" s="262">
        <v>0.29543492119687442</v>
      </c>
      <c r="DA10" s="68" t="s">
        <v>2643</v>
      </c>
    </row>
    <row r="11" spans="1:105" ht="12" customHeight="1" x14ac:dyDescent="0.25">
      <c r="A11" s="37" t="s">
        <v>160</v>
      </c>
      <c r="B11" s="228">
        <v>0.1644079240916991</v>
      </c>
      <c r="C11" s="228">
        <v>0.17334276504385229</v>
      </c>
      <c r="D11" s="228">
        <v>0.1539313024265572</v>
      </c>
      <c r="E11" s="228">
        <v>0.60438476152555287</v>
      </c>
      <c r="F11" s="228">
        <v>0.58638451010829906</v>
      </c>
      <c r="G11" s="228">
        <v>0.59672787883157541</v>
      </c>
      <c r="H11" s="228">
        <v>0.50339051246869726</v>
      </c>
      <c r="I11" s="228">
        <v>0.49894811248749837</v>
      </c>
      <c r="J11" s="228">
        <v>0.2900245508150624</v>
      </c>
      <c r="K11" s="228">
        <v>0.45708613074402932</v>
      </c>
      <c r="L11" s="228">
        <v>0.28070292601136221</v>
      </c>
      <c r="M11" s="228">
        <v>0</v>
      </c>
      <c r="N11" s="228">
        <v>0.14864544305258279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3.4434653632253988E-2</v>
      </c>
      <c r="V11" s="228">
        <v>1.59983834604841E-2</v>
      </c>
      <c r="W11" s="228">
        <v>1.6194814744334221E-2</v>
      </c>
      <c r="DA11" s="69" t="s">
        <v>2644</v>
      </c>
    </row>
    <row r="12" spans="1:105" ht="12" customHeight="1" x14ac:dyDescent="0.25">
      <c r="A12" s="37" t="s">
        <v>162</v>
      </c>
      <c r="B12" s="228">
        <v>0.14606598895616349</v>
      </c>
      <c r="C12" s="228">
        <v>0.28422853697904121</v>
      </c>
      <c r="D12" s="228">
        <v>0.38995791601092111</v>
      </c>
      <c r="E12" s="228">
        <v>0.7906623426967837</v>
      </c>
      <c r="F12" s="228">
        <v>0.31663446124329059</v>
      </c>
      <c r="G12" s="228">
        <v>0.65302679335072267</v>
      </c>
      <c r="H12" s="228">
        <v>0.73987894970596335</v>
      </c>
      <c r="I12" s="228">
        <v>0.81018643385654765</v>
      </c>
      <c r="J12" s="228">
        <v>0.63180958313738311</v>
      </c>
      <c r="K12" s="228">
        <v>0.32886708103469631</v>
      </c>
      <c r="L12" s="228">
        <v>0.33515047194532183</v>
      </c>
      <c r="M12" s="228">
        <v>0.75952172857566513</v>
      </c>
      <c r="N12" s="228">
        <v>0.7199739086413468</v>
      </c>
      <c r="O12" s="228">
        <v>0.67067493246486576</v>
      </c>
      <c r="P12" s="228">
        <v>0.5064122429627913</v>
      </c>
      <c r="Q12" s="228">
        <v>0.44727298914721958</v>
      </c>
      <c r="R12" s="228">
        <v>0.32429570139337199</v>
      </c>
      <c r="S12" s="228">
        <v>0.20162095614176981</v>
      </c>
      <c r="T12" s="228">
        <v>0.15009707798819399</v>
      </c>
      <c r="U12" s="228">
        <v>0.2132076334583784</v>
      </c>
      <c r="V12" s="228">
        <v>0.19050372401824051</v>
      </c>
      <c r="W12" s="228">
        <v>0.27924010645254022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3.5595378197068102</v>
      </c>
      <c r="C16" s="263">
        <f t="shared" si="0"/>
        <v>4.5090094769123494</v>
      </c>
      <c r="D16" s="263">
        <f t="shared" si="0"/>
        <v>4.34130633360156</v>
      </c>
      <c r="E16" s="263">
        <f t="shared" si="0"/>
        <v>9.0419719718114422</v>
      </c>
      <c r="F16" s="263">
        <f t="shared" si="0"/>
        <v>5.8529007402417834</v>
      </c>
      <c r="G16" s="263">
        <f t="shared" si="0"/>
        <v>8.1002617641445251</v>
      </c>
      <c r="H16" s="263">
        <f t="shared" si="0"/>
        <v>9.3569789080270009</v>
      </c>
      <c r="I16" s="263">
        <f t="shared" si="0"/>
        <v>10.4235344438639</v>
      </c>
      <c r="J16" s="263">
        <f t="shared" si="0"/>
        <v>6.581341985554829</v>
      </c>
      <c r="K16" s="263">
        <f t="shared" si="0"/>
        <v>6.4463364095888638</v>
      </c>
      <c r="L16" s="263">
        <f t="shared" si="0"/>
        <v>5.3703429862200682</v>
      </c>
      <c r="M16" s="263">
        <f t="shared" si="0"/>
        <v>4.9228260185459796</v>
      </c>
      <c r="N16" s="263">
        <f t="shared" si="0"/>
        <v>6.2952631493340574</v>
      </c>
      <c r="O16" s="263">
        <f t="shared" si="0"/>
        <v>5.787565169887853</v>
      </c>
      <c r="P16" s="263">
        <f t="shared" si="0"/>
        <v>4.0569652260102851</v>
      </c>
      <c r="Q16" s="263">
        <f t="shared" si="0"/>
        <v>3.6152908021150081</v>
      </c>
      <c r="R16" s="263">
        <f t="shared" si="0"/>
        <v>2.8032604814118871</v>
      </c>
      <c r="S16" s="263">
        <f t="shared" si="0"/>
        <v>2.0095907966928541</v>
      </c>
      <c r="T16" s="263">
        <f t="shared" si="0"/>
        <v>1.676167724535947</v>
      </c>
      <c r="U16" s="263">
        <f t="shared" si="0"/>
        <v>2.8244099420644249</v>
      </c>
      <c r="V16" s="263">
        <f t="shared" si="0"/>
        <v>2.6568288693763842</v>
      </c>
      <c r="W16" s="263">
        <f t="shared" si="0"/>
        <v>2.7805931905644101</v>
      </c>
      <c r="DA16" s="70"/>
    </row>
    <row r="17" spans="1:105" ht="12" customHeight="1" x14ac:dyDescent="0.25">
      <c r="A17" s="60" t="s">
        <v>2558</v>
      </c>
      <c r="B17" s="331">
        <v>3.5595378197068102</v>
      </c>
      <c r="C17" s="331">
        <v>4.5090094769123494</v>
      </c>
      <c r="D17" s="331">
        <v>4.34130633360156</v>
      </c>
      <c r="E17" s="331">
        <v>9.0419719718114422</v>
      </c>
      <c r="F17" s="331">
        <v>5.8529007402417834</v>
      </c>
      <c r="G17" s="331">
        <v>8.1002617641445251</v>
      </c>
      <c r="H17" s="331">
        <v>9.3569789080270009</v>
      </c>
      <c r="I17" s="331">
        <v>10.4235344438639</v>
      </c>
      <c r="J17" s="331">
        <v>6.581341985554829</v>
      </c>
      <c r="K17" s="331">
        <v>6.4463364095888638</v>
      </c>
      <c r="L17" s="331">
        <v>5.3703429862200682</v>
      </c>
      <c r="M17" s="331">
        <v>4.9228260185459796</v>
      </c>
      <c r="N17" s="331">
        <v>6.2952631493340574</v>
      </c>
      <c r="O17" s="331">
        <v>5.787565169887853</v>
      </c>
      <c r="P17" s="331">
        <v>4.0569652260102851</v>
      </c>
      <c r="Q17" s="331">
        <v>3.6152908021150081</v>
      </c>
      <c r="R17" s="331">
        <v>2.8032604814118871</v>
      </c>
      <c r="S17" s="331">
        <v>2.0095907966928541</v>
      </c>
      <c r="T17" s="331">
        <v>1.676167724535947</v>
      </c>
      <c r="U17" s="331">
        <v>2.8244099420644249</v>
      </c>
      <c r="V17" s="331">
        <v>2.6568288693763842</v>
      </c>
      <c r="W17" s="331">
        <v>2.7805931905644101</v>
      </c>
      <c r="DA17" s="72" t="s">
        <v>2649</v>
      </c>
    </row>
    <row r="18" spans="1:105" ht="12" customHeight="1" x14ac:dyDescent="0.25">
      <c r="A18" s="59" t="s">
        <v>30</v>
      </c>
      <c r="B18" s="232">
        <v>0.94152915088477696</v>
      </c>
      <c r="C18" s="232">
        <v>1.0010005771281461</v>
      </c>
      <c r="D18" s="232">
        <v>0.97486683324714063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0.88640341650920773</v>
      </c>
      <c r="C19" s="232">
        <v>0.94239284111412769</v>
      </c>
      <c r="D19" s="232">
        <v>0</v>
      </c>
      <c r="E19" s="232">
        <v>0</v>
      </c>
      <c r="F19" s="232">
        <v>0</v>
      </c>
      <c r="G19" s="232">
        <v>0</v>
      </c>
      <c r="H19" s="232">
        <v>0.96203303864978429</v>
      </c>
      <c r="I19" s="232">
        <v>0.92423931627178169</v>
      </c>
      <c r="J19" s="232">
        <v>0.86381056337479623</v>
      </c>
      <c r="K19" s="232">
        <v>0.86782479508810784</v>
      </c>
      <c r="L19" s="232">
        <v>0.801287192201107</v>
      </c>
      <c r="M19" s="232">
        <v>0</v>
      </c>
      <c r="N19" s="232">
        <v>0.8895338856150149</v>
      </c>
      <c r="O19" s="232">
        <v>1.8254052767357849</v>
      </c>
      <c r="P19" s="232">
        <v>0.94078374261031283</v>
      </c>
      <c r="Q19" s="232">
        <v>0.8563668558453944</v>
      </c>
      <c r="R19" s="232">
        <v>0.78892239854165147</v>
      </c>
      <c r="S19" s="232">
        <v>0.75670907751719896</v>
      </c>
      <c r="T19" s="232">
        <v>0.74157519798641913</v>
      </c>
      <c r="U19" s="232">
        <v>1.3611945337066429</v>
      </c>
      <c r="V19" s="232">
        <v>1.443118577520635</v>
      </c>
      <c r="W19" s="232">
        <v>0.96257958501853813</v>
      </c>
      <c r="DA19" s="71" t="s">
        <v>2651</v>
      </c>
    </row>
    <row r="20" spans="1:105" ht="12" customHeight="1" x14ac:dyDescent="0.25">
      <c r="A20" s="59" t="s">
        <v>160</v>
      </c>
      <c r="B20" s="232">
        <v>0.91695183690085702</v>
      </c>
      <c r="C20" s="232">
        <v>0.97193809944953713</v>
      </c>
      <c r="D20" s="232">
        <v>0.95276831983999466</v>
      </c>
      <c r="E20" s="232">
        <v>3.9173086395174721</v>
      </c>
      <c r="F20" s="232">
        <v>3.8006403432945302</v>
      </c>
      <c r="G20" s="232">
        <v>3.8676806961305821</v>
      </c>
      <c r="H20" s="232">
        <v>2.9821570777348998</v>
      </c>
      <c r="I20" s="232">
        <v>2.866432318914601</v>
      </c>
      <c r="J20" s="232">
        <v>1.7988317219053109</v>
      </c>
      <c r="K20" s="232">
        <v>2.7041219371398322</v>
      </c>
      <c r="L20" s="232">
        <v>1.687791015733356</v>
      </c>
      <c r="M20" s="232">
        <v>0</v>
      </c>
      <c r="N20" s="232">
        <v>0.92507381957449997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0.20346006478989281</v>
      </c>
      <c r="V20" s="232">
        <v>9.4030045969602891E-2</v>
      </c>
      <c r="W20" s="232">
        <v>9.9657797477754648E-2</v>
      </c>
      <c r="DA20" s="71" t="s">
        <v>2652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1.0296405362013561</v>
      </c>
      <c r="I21" s="232">
        <v>1.978381670800148</v>
      </c>
      <c r="J21" s="232">
        <v>0</v>
      </c>
      <c r="K21" s="232">
        <v>0.92881174704503633</v>
      </c>
      <c r="L21" s="232">
        <v>0.86609534807734478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2653</v>
      </c>
    </row>
    <row r="22" spans="1:105" ht="12" customHeight="1" x14ac:dyDescent="0.25">
      <c r="A22" s="59" t="s">
        <v>162</v>
      </c>
      <c r="B22" s="232">
        <v>0.81465341541196823</v>
      </c>
      <c r="C22" s="232">
        <v>1.593677959220539</v>
      </c>
      <c r="D22" s="232">
        <v>2.4136711805144242</v>
      </c>
      <c r="E22" s="232">
        <v>5.1246633322939692</v>
      </c>
      <c r="F22" s="232">
        <v>2.0522603969472528</v>
      </c>
      <c r="G22" s="232">
        <v>4.2325810680139444</v>
      </c>
      <c r="H22" s="232">
        <v>4.3831482554409611</v>
      </c>
      <c r="I22" s="232">
        <v>4.6544811378773643</v>
      </c>
      <c r="J22" s="232">
        <v>3.918699700274721</v>
      </c>
      <c r="K22" s="232">
        <v>1.9455779303158871</v>
      </c>
      <c r="L22" s="232">
        <v>2.0151694302082608</v>
      </c>
      <c r="M22" s="232">
        <v>4.9228260185459796</v>
      </c>
      <c r="N22" s="232">
        <v>4.4806554441445421</v>
      </c>
      <c r="O22" s="232">
        <v>3.9621598931520681</v>
      </c>
      <c r="P22" s="232">
        <v>3.1161814833999721</v>
      </c>
      <c r="Q22" s="232">
        <v>2.758923946269614</v>
      </c>
      <c r="R22" s="232">
        <v>2.0143380828702351</v>
      </c>
      <c r="S22" s="232">
        <v>1.2528817191756549</v>
      </c>
      <c r="T22" s="232">
        <v>0.93459252654952751</v>
      </c>
      <c r="U22" s="232">
        <v>1.2597553435678901</v>
      </c>
      <c r="V22" s="232">
        <v>1.1196802458861459</v>
      </c>
      <c r="W22" s="232">
        <v>1.7183558080681181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2.3147482042664409</v>
      </c>
      <c r="C24" s="263">
        <f t="shared" si="1"/>
        <v>2.7874339677542408</v>
      </c>
      <c r="D24" s="263">
        <f t="shared" si="1"/>
        <v>3.268252170933124</v>
      </c>
      <c r="E24" s="263">
        <f t="shared" si="1"/>
        <v>5.0057861278092313</v>
      </c>
      <c r="F24" s="263">
        <f t="shared" si="1"/>
        <v>3.984282883105545</v>
      </c>
      <c r="G24" s="263">
        <f t="shared" si="1"/>
        <v>5.0111857212655568</v>
      </c>
      <c r="H24" s="263">
        <f t="shared" si="1"/>
        <v>5.4158170263449428</v>
      </c>
      <c r="I24" s="263">
        <f t="shared" si="1"/>
        <v>5.7853715633103553</v>
      </c>
      <c r="J24" s="263">
        <f t="shared" si="1"/>
        <v>5.1762508803872969</v>
      </c>
      <c r="K24" s="263">
        <f t="shared" si="1"/>
        <v>4.3927543023382238</v>
      </c>
      <c r="L24" s="263">
        <f t="shared" si="1"/>
        <v>4.8852281726906543</v>
      </c>
      <c r="M24" s="263">
        <f t="shared" si="1"/>
        <v>5.6747944630931233</v>
      </c>
      <c r="N24" s="263">
        <f t="shared" si="1"/>
        <v>5.7715336447705532</v>
      </c>
      <c r="O24" s="263">
        <f t="shared" si="1"/>
        <v>5.2944670777356349</v>
      </c>
      <c r="P24" s="263">
        <f t="shared" si="1"/>
        <v>4.6762435446511894</v>
      </c>
      <c r="Q24" s="263">
        <f t="shared" si="1"/>
        <v>4.4402950603093707</v>
      </c>
      <c r="R24" s="263">
        <f t="shared" si="1"/>
        <v>4.5131414923838653</v>
      </c>
      <c r="S24" s="263">
        <f t="shared" si="1"/>
        <v>4.0695300219526311</v>
      </c>
      <c r="T24" s="263">
        <f t="shared" si="1"/>
        <v>3.941366691780444</v>
      </c>
      <c r="U24" s="263">
        <f t="shared" si="1"/>
        <v>3.484635752982796</v>
      </c>
      <c r="V24" s="263">
        <f t="shared" si="1"/>
        <v>3.3982209507321071</v>
      </c>
      <c r="W24" s="263">
        <f t="shared" si="1"/>
        <v>4.3250644220848438</v>
      </c>
      <c r="DA24" s="70"/>
    </row>
    <row r="25" spans="1:105" ht="12" customHeight="1" x14ac:dyDescent="0.25">
      <c r="A25" s="60" t="s">
        <v>2568</v>
      </c>
      <c r="B25" s="264">
        <v>2.3147482042664409</v>
      </c>
      <c r="C25" s="264">
        <v>2.7874339677542408</v>
      </c>
      <c r="D25" s="264">
        <v>3.268252170933124</v>
      </c>
      <c r="E25" s="264">
        <v>5.0057861278092313</v>
      </c>
      <c r="F25" s="264">
        <v>3.984282883105545</v>
      </c>
      <c r="G25" s="264">
        <v>5.0111857212655568</v>
      </c>
      <c r="H25" s="264">
        <v>5.4158170263449428</v>
      </c>
      <c r="I25" s="264">
        <v>5.7853715633103553</v>
      </c>
      <c r="J25" s="264">
        <v>5.1762508803872969</v>
      </c>
      <c r="K25" s="264">
        <v>4.3927543023382238</v>
      </c>
      <c r="L25" s="264">
        <v>4.8852281726906543</v>
      </c>
      <c r="M25" s="264">
        <v>5.6747944630931233</v>
      </c>
      <c r="N25" s="264">
        <v>5.7715336447705532</v>
      </c>
      <c r="O25" s="264">
        <v>5.2944670777356349</v>
      </c>
      <c r="P25" s="264">
        <v>4.6762435446511894</v>
      </c>
      <c r="Q25" s="264">
        <v>4.4402950603093707</v>
      </c>
      <c r="R25" s="264">
        <v>4.5131414923838653</v>
      </c>
      <c r="S25" s="264">
        <v>4.0695300219526311</v>
      </c>
      <c r="T25" s="264">
        <v>3.941366691780444</v>
      </c>
      <c r="U25" s="264">
        <v>3.484635752982796</v>
      </c>
      <c r="V25" s="264">
        <v>3.3982209507321071</v>
      </c>
      <c r="W25" s="264">
        <v>4.3250644220848438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5.0850540281525856</v>
      </c>
      <c r="C27" s="263">
        <f t="shared" si="2"/>
        <v>6.441442109874786</v>
      </c>
      <c r="D27" s="263">
        <f t="shared" si="2"/>
        <v>6.2018661908593717</v>
      </c>
      <c r="E27" s="263">
        <f t="shared" si="2"/>
        <v>12.91710281687349</v>
      </c>
      <c r="F27" s="263">
        <f t="shared" si="2"/>
        <v>8.3612867717739778</v>
      </c>
      <c r="G27" s="263">
        <f t="shared" si="2"/>
        <v>11.571802520206459</v>
      </c>
      <c r="H27" s="263">
        <f t="shared" si="2"/>
        <v>13.367112725752859</v>
      </c>
      <c r="I27" s="263">
        <f t="shared" si="2"/>
        <v>14.890763491234139</v>
      </c>
      <c r="J27" s="263">
        <f t="shared" si="2"/>
        <v>9.4019171222211817</v>
      </c>
      <c r="K27" s="263">
        <f t="shared" si="2"/>
        <v>9.2090520136983773</v>
      </c>
      <c r="L27" s="263">
        <f t="shared" si="2"/>
        <v>7.6719185517429551</v>
      </c>
      <c r="M27" s="263">
        <f t="shared" si="2"/>
        <v>7.0326085979228274</v>
      </c>
      <c r="N27" s="263">
        <f t="shared" si="2"/>
        <v>8.9932330704772241</v>
      </c>
      <c r="O27" s="263">
        <f t="shared" si="2"/>
        <v>8.2679502426969318</v>
      </c>
      <c r="P27" s="263">
        <f t="shared" si="2"/>
        <v>5.7956646085861232</v>
      </c>
      <c r="Q27" s="263">
        <f t="shared" si="2"/>
        <v>5.1647011458785839</v>
      </c>
      <c r="R27" s="263">
        <f t="shared" si="2"/>
        <v>4.0046578305884104</v>
      </c>
      <c r="S27" s="263">
        <f t="shared" si="2"/>
        <v>2.8708439952755058</v>
      </c>
      <c r="T27" s="263">
        <f t="shared" si="2"/>
        <v>2.3945253207656378</v>
      </c>
      <c r="U27" s="263">
        <f t="shared" si="2"/>
        <v>4.0348713458063221</v>
      </c>
      <c r="V27" s="263">
        <f t="shared" si="2"/>
        <v>3.795469813394833</v>
      </c>
      <c r="W27" s="263">
        <f t="shared" si="2"/>
        <v>3.972275986520585</v>
      </c>
      <c r="DA27" s="70"/>
    </row>
    <row r="28" spans="1:105" ht="12" customHeight="1" x14ac:dyDescent="0.25">
      <c r="A28" s="60" t="s">
        <v>2573</v>
      </c>
      <c r="B28" s="331">
        <v>5.0850540281525856</v>
      </c>
      <c r="C28" s="331">
        <v>6.441442109874786</v>
      </c>
      <c r="D28" s="331">
        <v>6.2018661908593717</v>
      </c>
      <c r="E28" s="331">
        <v>12.91710281687349</v>
      </c>
      <c r="F28" s="331">
        <v>8.3612867717739778</v>
      </c>
      <c r="G28" s="331">
        <v>11.571802520206459</v>
      </c>
      <c r="H28" s="331">
        <v>13.367112725752859</v>
      </c>
      <c r="I28" s="331">
        <v>14.890763491234139</v>
      </c>
      <c r="J28" s="331">
        <v>9.4019171222211817</v>
      </c>
      <c r="K28" s="331">
        <v>9.2090520136983773</v>
      </c>
      <c r="L28" s="331">
        <v>7.6719185517429551</v>
      </c>
      <c r="M28" s="331">
        <v>7.0326085979228274</v>
      </c>
      <c r="N28" s="331">
        <v>8.9932330704772241</v>
      </c>
      <c r="O28" s="331">
        <v>8.2679502426969318</v>
      </c>
      <c r="P28" s="331">
        <v>5.7956646085861232</v>
      </c>
      <c r="Q28" s="331">
        <v>5.1647011458785839</v>
      </c>
      <c r="R28" s="331">
        <v>4.0046578305884104</v>
      </c>
      <c r="S28" s="331">
        <v>2.8708439952755058</v>
      </c>
      <c r="T28" s="331">
        <v>2.3945253207656378</v>
      </c>
      <c r="U28" s="331">
        <v>4.0348713458063221</v>
      </c>
      <c r="V28" s="331">
        <v>3.795469813394833</v>
      </c>
      <c r="W28" s="331">
        <v>3.972275986520585</v>
      </c>
      <c r="DA28" s="72" t="s">
        <v>2658</v>
      </c>
    </row>
    <row r="29" spans="1:105" ht="12" customHeight="1" x14ac:dyDescent="0.25">
      <c r="A29" s="59" t="s">
        <v>30</v>
      </c>
      <c r="B29" s="232">
        <v>1.3450416441211099</v>
      </c>
      <c r="C29" s="232">
        <v>1.4300008244687801</v>
      </c>
      <c r="D29" s="232">
        <v>1.392666904638773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1.266290595013154</v>
      </c>
      <c r="C30" s="232">
        <v>1.3462754873058971</v>
      </c>
      <c r="D30" s="232">
        <v>0</v>
      </c>
      <c r="E30" s="232">
        <v>0</v>
      </c>
      <c r="F30" s="232">
        <v>0</v>
      </c>
      <c r="G30" s="232">
        <v>0</v>
      </c>
      <c r="H30" s="232">
        <v>1.3743329123568351</v>
      </c>
      <c r="I30" s="232">
        <v>1.3203418803882601</v>
      </c>
      <c r="J30" s="232">
        <v>1.234015090535423</v>
      </c>
      <c r="K30" s="232">
        <v>1.239749707268726</v>
      </c>
      <c r="L30" s="232">
        <v>1.144695988858724</v>
      </c>
      <c r="M30" s="232">
        <v>0</v>
      </c>
      <c r="N30" s="232">
        <v>1.2707626937357359</v>
      </c>
      <c r="O30" s="232">
        <v>2.607721823908264</v>
      </c>
      <c r="P30" s="232">
        <v>1.34397677515759</v>
      </c>
      <c r="Q30" s="232">
        <v>1.2233812226362779</v>
      </c>
      <c r="R30" s="232">
        <v>1.127031997916645</v>
      </c>
      <c r="S30" s="232">
        <v>1.0810129678817131</v>
      </c>
      <c r="T30" s="232">
        <v>1.0593931399805989</v>
      </c>
      <c r="U30" s="232">
        <v>1.9445636195809191</v>
      </c>
      <c r="V30" s="232">
        <v>2.061597967886621</v>
      </c>
      <c r="W30" s="232">
        <v>1.3751136928836261</v>
      </c>
      <c r="DA30" s="71" t="s">
        <v>2660</v>
      </c>
    </row>
    <row r="31" spans="1:105" ht="12" customHeight="1" x14ac:dyDescent="0.25">
      <c r="A31" s="59" t="s">
        <v>160</v>
      </c>
      <c r="B31" s="232">
        <v>1.3099311955726529</v>
      </c>
      <c r="C31" s="232">
        <v>1.3884829992136241</v>
      </c>
      <c r="D31" s="232">
        <v>1.361097599771421</v>
      </c>
      <c r="E31" s="232">
        <v>5.596155199310676</v>
      </c>
      <c r="F31" s="232">
        <v>5.4294862047064729</v>
      </c>
      <c r="G31" s="232">
        <v>5.5252581373294021</v>
      </c>
      <c r="H31" s="232">
        <v>4.2602243967641424</v>
      </c>
      <c r="I31" s="232">
        <v>4.0949033127351449</v>
      </c>
      <c r="J31" s="232">
        <v>2.5697596027218732</v>
      </c>
      <c r="K31" s="232">
        <v>3.8630313387711901</v>
      </c>
      <c r="L31" s="232">
        <v>2.4111300224762231</v>
      </c>
      <c r="M31" s="232">
        <v>0</v>
      </c>
      <c r="N31" s="232">
        <v>1.321534027963571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0.29065723541413252</v>
      </c>
      <c r="V31" s="232">
        <v>0.13432863709943271</v>
      </c>
      <c r="W31" s="232">
        <v>0.14236828211107799</v>
      </c>
      <c r="DA31" s="71" t="s">
        <v>2661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1.4709150517162231</v>
      </c>
      <c r="I32" s="232">
        <v>2.826259529714497</v>
      </c>
      <c r="J32" s="232">
        <v>0</v>
      </c>
      <c r="K32" s="232">
        <v>1.326873924350052</v>
      </c>
      <c r="L32" s="232">
        <v>1.2372790686819211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2662</v>
      </c>
    </row>
    <row r="33" spans="1:105" ht="12" customHeight="1" x14ac:dyDescent="0.25">
      <c r="A33" s="59" t="s">
        <v>162</v>
      </c>
      <c r="B33" s="232">
        <v>1.1637905934456689</v>
      </c>
      <c r="C33" s="232">
        <v>2.2766827988864851</v>
      </c>
      <c r="D33" s="232">
        <v>3.4481016864491778</v>
      </c>
      <c r="E33" s="232">
        <v>7.3209476175628128</v>
      </c>
      <c r="F33" s="232">
        <v>2.9318005670675049</v>
      </c>
      <c r="G33" s="232">
        <v>6.0465443828770624</v>
      </c>
      <c r="H33" s="232">
        <v>6.2616403649156593</v>
      </c>
      <c r="I33" s="232">
        <v>6.649258768396237</v>
      </c>
      <c r="J33" s="232">
        <v>5.5981424289638859</v>
      </c>
      <c r="K33" s="232">
        <v>2.779397043308411</v>
      </c>
      <c r="L33" s="232">
        <v>2.8788134717260858</v>
      </c>
      <c r="M33" s="232">
        <v>7.0326085979228274</v>
      </c>
      <c r="N33" s="232">
        <v>6.4009363487779174</v>
      </c>
      <c r="O33" s="232">
        <v>5.6602284187886678</v>
      </c>
      <c r="P33" s="232">
        <v>4.451687833428533</v>
      </c>
      <c r="Q33" s="232">
        <v>3.9413199232423062</v>
      </c>
      <c r="R33" s="232">
        <v>2.877625832671765</v>
      </c>
      <c r="S33" s="232">
        <v>1.789831027393793</v>
      </c>
      <c r="T33" s="232">
        <v>1.3351321807850389</v>
      </c>
      <c r="U33" s="232">
        <v>1.79965049081127</v>
      </c>
      <c r="V33" s="232">
        <v>1.5995432084087799</v>
      </c>
      <c r="W33" s="232">
        <v>2.4547940115258822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2.8848096747058301</v>
      </c>
      <c r="C35" s="263">
        <v>2.786606783475019</v>
      </c>
      <c r="D35" s="263">
        <v>3.037524486151526</v>
      </c>
      <c r="E35" s="263">
        <v>8.634716538887826</v>
      </c>
      <c r="F35" s="263">
        <v>4.1906006334427364</v>
      </c>
      <c r="G35" s="263">
        <v>5.336505322143938</v>
      </c>
      <c r="H35" s="263">
        <v>5.2007190377693924</v>
      </c>
      <c r="I35" s="263">
        <v>7.0655750350718787</v>
      </c>
      <c r="J35" s="263">
        <v>5.8913611176629637</v>
      </c>
      <c r="K35" s="263">
        <v>5.6714012223005659</v>
      </c>
      <c r="L35" s="263">
        <v>6.0113162108703317</v>
      </c>
      <c r="M35" s="263">
        <v>4.4822191917334333</v>
      </c>
      <c r="N35" s="263">
        <v>5.0302060236395523</v>
      </c>
      <c r="O35" s="263">
        <v>4.1503430571786479</v>
      </c>
      <c r="P35" s="263">
        <v>2.5283796178589601</v>
      </c>
      <c r="Q35" s="263">
        <v>3.3407152423616431</v>
      </c>
      <c r="R35" s="263">
        <v>3.39380973405108</v>
      </c>
      <c r="S35" s="263">
        <v>2.7442740297775381</v>
      </c>
      <c r="T35" s="263">
        <v>2.4187414246626</v>
      </c>
      <c r="U35" s="263">
        <v>2.6722680719333982</v>
      </c>
      <c r="V35" s="263">
        <v>1.952030339042512</v>
      </c>
      <c r="W35" s="263">
        <v>1.540774679754664</v>
      </c>
      <c r="DA35" s="70" t="s">
        <v>2665</v>
      </c>
    </row>
    <row r="36" spans="1:105" ht="12" customHeight="1" x14ac:dyDescent="0.25">
      <c r="A36" s="46" t="s">
        <v>30</v>
      </c>
      <c r="B36" s="231">
        <v>0.76305760496560482</v>
      </c>
      <c r="C36" s="231">
        <v>0.61862699840626723</v>
      </c>
      <c r="D36" s="231">
        <v>0.68209466210797898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0.7183812284508011</v>
      </c>
      <c r="C38" s="231">
        <v>0.58240691158298308</v>
      </c>
      <c r="D38" s="231">
        <v>0</v>
      </c>
      <c r="E38" s="231">
        <v>0</v>
      </c>
      <c r="F38" s="231">
        <v>0</v>
      </c>
      <c r="G38" s="231">
        <v>0</v>
      </c>
      <c r="H38" s="231">
        <v>0.53470928899678916</v>
      </c>
      <c r="I38" s="231">
        <v>0.62649404332577752</v>
      </c>
      <c r="J38" s="231">
        <v>0.77324958606657068</v>
      </c>
      <c r="K38" s="231">
        <v>0.76350073761033121</v>
      </c>
      <c r="L38" s="231">
        <v>0.8969242188815203</v>
      </c>
      <c r="M38" s="231">
        <v>0</v>
      </c>
      <c r="N38" s="231">
        <v>0.7107786606387505</v>
      </c>
      <c r="O38" s="231">
        <v>1.309023379340096</v>
      </c>
      <c r="P38" s="231">
        <v>0.58631472224084424</v>
      </c>
      <c r="Q38" s="231">
        <v>0.7913271614837627</v>
      </c>
      <c r="R38" s="231">
        <v>0.95512084350900583</v>
      </c>
      <c r="S38" s="231">
        <v>1.0333531945632</v>
      </c>
      <c r="T38" s="231">
        <v>1.0701069019621581</v>
      </c>
      <c r="U38" s="231">
        <v>1.287871366667056</v>
      </c>
      <c r="V38" s="231">
        <v>1.0602908145970911</v>
      </c>
      <c r="W38" s="231">
        <v>0.53338196212163969</v>
      </c>
      <c r="DA38" s="73" t="s">
        <v>2668</v>
      </c>
    </row>
    <row r="39" spans="1:105" ht="12" customHeight="1" x14ac:dyDescent="0.25">
      <c r="A39" s="46" t="s">
        <v>160</v>
      </c>
      <c r="B39" s="231">
        <v>0.74313904341343862</v>
      </c>
      <c r="C39" s="231">
        <v>0.60066613630152432</v>
      </c>
      <c r="D39" s="231">
        <v>0.66663277795983478</v>
      </c>
      <c r="E39" s="231">
        <v>2.4198713996013339</v>
      </c>
      <c r="F39" s="231">
        <v>2.7212089418485732</v>
      </c>
      <c r="G39" s="231">
        <v>2.5480532876870581</v>
      </c>
      <c r="H39" s="231">
        <v>1.65751801305117</v>
      </c>
      <c r="I39" s="231">
        <v>1.943006255826083</v>
      </c>
      <c r="J39" s="231">
        <v>1.6102441245131951</v>
      </c>
      <c r="K39" s="231">
        <v>2.3790505932535928</v>
      </c>
      <c r="L39" s="231">
        <v>1.889236035663415</v>
      </c>
      <c r="M39" s="231">
        <v>0</v>
      </c>
      <c r="N39" s="231">
        <v>0.73917670940048752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0.19250032615808191</v>
      </c>
      <c r="V39" s="231">
        <v>6.9085933471247654E-2</v>
      </c>
      <c r="W39" s="231">
        <v>5.522210566971672E-2</v>
      </c>
      <c r="DA39" s="73" t="s">
        <v>2669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0.57228633208606827</v>
      </c>
      <c r="I40" s="231">
        <v>1.341042639454997</v>
      </c>
      <c r="J40" s="231">
        <v>0</v>
      </c>
      <c r="K40" s="231">
        <v>0.81715624856976776</v>
      </c>
      <c r="L40" s="231">
        <v>0.96946750317734254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3.0491445597346631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2671</v>
      </c>
    </row>
    <row r="42" spans="1:105" ht="12" customHeight="1" x14ac:dyDescent="0.25">
      <c r="A42" s="46" t="s">
        <v>162</v>
      </c>
      <c r="B42" s="231">
        <v>0.66023179787598618</v>
      </c>
      <c r="C42" s="231">
        <v>0.98490673718424449</v>
      </c>
      <c r="D42" s="231">
        <v>1.6887970460837121</v>
      </c>
      <c r="E42" s="231">
        <v>3.165700579551828</v>
      </c>
      <c r="F42" s="231">
        <v>1.4693916915941629</v>
      </c>
      <c r="G42" s="231">
        <v>2.7884520344568799</v>
      </c>
      <c r="H42" s="231">
        <v>2.436205403635364</v>
      </c>
      <c r="I42" s="231">
        <v>3.155032096465022</v>
      </c>
      <c r="J42" s="231">
        <v>3.5078674070831979</v>
      </c>
      <c r="K42" s="231">
        <v>1.7116936428668741</v>
      </c>
      <c r="L42" s="231">
        <v>2.2556884531480539</v>
      </c>
      <c r="M42" s="231">
        <v>4.4822191917334333</v>
      </c>
      <c r="N42" s="231">
        <v>3.5802506536003138</v>
      </c>
      <c r="O42" s="231">
        <v>2.8413196778385519</v>
      </c>
      <c r="P42" s="231">
        <v>1.942064895618115</v>
      </c>
      <c r="Q42" s="231">
        <v>2.5493880808778799</v>
      </c>
      <c r="R42" s="231">
        <v>2.4386888905420738</v>
      </c>
      <c r="S42" s="231">
        <v>1.7109208352143379</v>
      </c>
      <c r="T42" s="231">
        <v>1.3486345227004419</v>
      </c>
      <c r="U42" s="231">
        <v>1.19189637910826</v>
      </c>
      <c r="V42" s="231">
        <v>0.82265359097417368</v>
      </c>
      <c r="W42" s="231">
        <v>0.95217061196330788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</v>
      </c>
      <c r="D51" s="234">
        <f t="shared" si="3"/>
        <v>1</v>
      </c>
      <c r="E51" s="234">
        <f t="shared" si="3"/>
        <v>1.0000000000000002</v>
      </c>
      <c r="F51" s="234">
        <f t="shared" si="3"/>
        <v>1.0000000000000002</v>
      </c>
      <c r="G51" s="234">
        <f t="shared" si="3"/>
        <v>0.99999999999999989</v>
      </c>
      <c r="H51" s="234">
        <f t="shared" si="3"/>
        <v>0.99999999999999989</v>
      </c>
      <c r="I51" s="234">
        <f t="shared" si="3"/>
        <v>1</v>
      </c>
      <c r="J51" s="234">
        <f t="shared" si="3"/>
        <v>0.99999999999999989</v>
      </c>
      <c r="K51" s="234">
        <f t="shared" si="3"/>
        <v>0.99999999999999978</v>
      </c>
      <c r="L51" s="234">
        <f t="shared" si="3"/>
        <v>0.99999999999999967</v>
      </c>
      <c r="M51" s="234">
        <f t="shared" si="3"/>
        <v>1</v>
      </c>
      <c r="N51" s="234">
        <f t="shared" si="3"/>
        <v>0.99999999999999989</v>
      </c>
      <c r="O51" s="234">
        <f t="shared" si="3"/>
        <v>1.0000000000000002</v>
      </c>
      <c r="P51" s="234">
        <f t="shared" si="3"/>
        <v>0.99999999999999989</v>
      </c>
      <c r="Q51" s="234">
        <f t="shared" si="3"/>
        <v>1.0000000000000002</v>
      </c>
      <c r="R51" s="234">
        <f t="shared" si="3"/>
        <v>1.0000000000000002</v>
      </c>
      <c r="S51" s="234">
        <f t="shared" si="3"/>
        <v>1</v>
      </c>
      <c r="T51" s="234">
        <f t="shared" si="3"/>
        <v>1.0000000000000004</v>
      </c>
      <c r="U51" s="234">
        <f t="shared" si="3"/>
        <v>1.0000000000000002</v>
      </c>
      <c r="V51" s="234">
        <f t="shared" si="3"/>
        <v>1</v>
      </c>
      <c r="W51" s="234">
        <f t="shared" si="3"/>
        <v>0.99999999999999978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2.1934452017016322E-2</v>
      </c>
      <c r="C56" s="302">
        <f t="shared" si="8"/>
        <v>2.6944387426747086E-2</v>
      </c>
      <c r="D56" s="302">
        <f t="shared" si="8"/>
        <v>3.1270871719132863E-2</v>
      </c>
      <c r="E56" s="302">
        <f t="shared" si="8"/>
        <v>3.7709454301250972E-2</v>
      </c>
      <c r="F56" s="302">
        <f t="shared" si="8"/>
        <v>3.8769340636879764E-2</v>
      </c>
      <c r="G56" s="302">
        <f t="shared" si="8"/>
        <v>3.9967197189357463E-2</v>
      </c>
      <c r="H56" s="302">
        <f t="shared" si="8"/>
        <v>3.5949374254158971E-2</v>
      </c>
      <c r="I56" s="302">
        <f t="shared" si="8"/>
        <v>3.3164158040250358E-2</v>
      </c>
      <c r="J56" s="302">
        <f t="shared" si="8"/>
        <v>3.2954772377236756E-2</v>
      </c>
      <c r="K56" s="302">
        <f t="shared" si="8"/>
        <v>2.9652460659126162E-2</v>
      </c>
      <c r="L56" s="302">
        <f t="shared" si="8"/>
        <v>2.5080918042633571E-2</v>
      </c>
      <c r="M56" s="302">
        <f t="shared" si="8"/>
        <v>3.3207534312958087E-2</v>
      </c>
      <c r="N56" s="302">
        <f t="shared" si="8"/>
        <v>3.2220186798134168E-2</v>
      </c>
      <c r="O56" s="302">
        <f t="shared" si="8"/>
        <v>2.7747090279560765E-2</v>
      </c>
      <c r="P56" s="302">
        <f t="shared" si="8"/>
        <v>2.8832947795399435E-2</v>
      </c>
      <c r="Q56" s="302">
        <f t="shared" si="8"/>
        <v>2.629737482730014E-2</v>
      </c>
      <c r="R56" s="302">
        <f t="shared" si="8"/>
        <v>2.1563411015295669E-2</v>
      </c>
      <c r="S56" s="302">
        <f t="shared" si="8"/>
        <v>1.6948834261183588E-2</v>
      </c>
      <c r="T56" s="302">
        <f t="shared" si="8"/>
        <v>1.4185665015145645E-2</v>
      </c>
      <c r="U56" s="302">
        <f t="shared" si="8"/>
        <v>1.867049982065646E-2</v>
      </c>
      <c r="V56" s="302">
        <f t="shared" si="8"/>
        <v>1.7195537674635705E-2</v>
      </c>
      <c r="W56" s="302">
        <f t="shared" si="8"/>
        <v>2.2876850335227631E-2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0.25147527128012748</v>
      </c>
      <c r="C57" s="303">
        <f t="shared" si="9"/>
        <v>0.26551599219551136</v>
      </c>
      <c r="D57" s="303">
        <f t="shared" si="9"/>
        <v>0.2496030971923357</v>
      </c>
      <c r="E57" s="303">
        <f t="shared" si="9"/>
        <v>0.24441312973033053</v>
      </c>
      <c r="F57" s="303">
        <f t="shared" si="9"/>
        <v>0.25128276338718358</v>
      </c>
      <c r="G57" s="303">
        <f t="shared" si="9"/>
        <v>0.25904664844953912</v>
      </c>
      <c r="H57" s="303">
        <f t="shared" si="9"/>
        <v>0.27055883449800228</v>
      </c>
      <c r="I57" s="303">
        <f t="shared" si="9"/>
        <v>0.26405822426707798</v>
      </c>
      <c r="J57" s="303">
        <f t="shared" si="9"/>
        <v>0.23527727937431664</v>
      </c>
      <c r="K57" s="303">
        <f t="shared" si="9"/>
        <v>0.24320752675369431</v>
      </c>
      <c r="L57" s="303">
        <f t="shared" si="9"/>
        <v>0.2187097331038696</v>
      </c>
      <c r="M57" s="303">
        <f t="shared" si="9"/>
        <v>0.21523401869509878</v>
      </c>
      <c r="N57" s="303">
        <f t="shared" si="9"/>
        <v>0.23351374134066649</v>
      </c>
      <c r="O57" s="303">
        <f t="shared" si="9"/>
        <v>0.23944251603012215</v>
      </c>
      <c r="P57" s="303">
        <f t="shared" si="9"/>
        <v>0.23098625318562868</v>
      </c>
      <c r="Q57" s="303">
        <f t="shared" si="9"/>
        <v>0.21256069478771017</v>
      </c>
      <c r="R57" s="303">
        <f t="shared" si="9"/>
        <v>0.18639734564442045</v>
      </c>
      <c r="S57" s="303">
        <f t="shared" si="9"/>
        <v>0.16893195031769226</v>
      </c>
      <c r="T57" s="303">
        <f t="shared" si="9"/>
        <v>0.15841450192212342</v>
      </c>
      <c r="U57" s="303">
        <f t="shared" si="9"/>
        <v>0.21294079430575938</v>
      </c>
      <c r="V57" s="303">
        <f t="shared" si="9"/>
        <v>0.22123551897952554</v>
      </c>
      <c r="W57" s="303">
        <f t="shared" si="9"/>
        <v>0.21531379569480655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0.25147527128012748</v>
      </c>
      <c r="C58" s="304">
        <f t="shared" si="10"/>
        <v>0.26551599219551136</v>
      </c>
      <c r="D58" s="304">
        <f t="shared" si="10"/>
        <v>0.2496030971923357</v>
      </c>
      <c r="E58" s="304">
        <f t="shared" si="10"/>
        <v>0.24441312973033053</v>
      </c>
      <c r="F58" s="304">
        <f t="shared" si="10"/>
        <v>0.25128276338718358</v>
      </c>
      <c r="G58" s="304">
        <f t="shared" si="10"/>
        <v>0.25904664844953912</v>
      </c>
      <c r="H58" s="304">
        <f t="shared" si="10"/>
        <v>0.27055883449800228</v>
      </c>
      <c r="I58" s="304">
        <f t="shared" si="10"/>
        <v>0.26405822426707798</v>
      </c>
      <c r="J58" s="304">
        <f t="shared" si="10"/>
        <v>0.23527727937431664</v>
      </c>
      <c r="K58" s="304">
        <f t="shared" si="10"/>
        <v>0.24320752675369431</v>
      </c>
      <c r="L58" s="304">
        <f t="shared" si="10"/>
        <v>0.2187097331038696</v>
      </c>
      <c r="M58" s="304">
        <f t="shared" si="10"/>
        <v>0.21523401869509878</v>
      </c>
      <c r="N58" s="304">
        <f t="shared" si="10"/>
        <v>0.23351374134066649</v>
      </c>
      <c r="O58" s="304">
        <f t="shared" si="10"/>
        <v>0.23944251603012215</v>
      </c>
      <c r="P58" s="304">
        <f t="shared" si="10"/>
        <v>0.23098625318562868</v>
      </c>
      <c r="Q58" s="304">
        <f t="shared" si="10"/>
        <v>0.21256069478771017</v>
      </c>
      <c r="R58" s="304">
        <f t="shared" si="10"/>
        <v>0.18639734564442045</v>
      </c>
      <c r="S58" s="304">
        <f t="shared" si="10"/>
        <v>0.16893195031769226</v>
      </c>
      <c r="T58" s="304">
        <f t="shared" si="10"/>
        <v>0.15841450192212342</v>
      </c>
      <c r="U58" s="304">
        <f t="shared" si="10"/>
        <v>0.21294079430575938</v>
      </c>
      <c r="V58" s="304">
        <f t="shared" si="10"/>
        <v>0.22123551897952554</v>
      </c>
      <c r="W58" s="304">
        <f t="shared" si="10"/>
        <v>0.21531379569480655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0.16353300964815634</v>
      </c>
      <c r="C60" s="303">
        <f t="shared" si="12"/>
        <v>0.16413988469470792</v>
      </c>
      <c r="D60" s="303">
        <f t="shared" si="12"/>
        <v>0.18790792484660279</v>
      </c>
      <c r="E60" s="303">
        <f t="shared" si="12"/>
        <v>0.13531117526937192</v>
      </c>
      <c r="F60" s="303">
        <f t="shared" si="12"/>
        <v>0.17105733676625745</v>
      </c>
      <c r="G60" s="303">
        <f t="shared" si="12"/>
        <v>0.16025789087436057</v>
      </c>
      <c r="H60" s="303">
        <f t="shared" si="12"/>
        <v>0.15659938500505766</v>
      </c>
      <c r="I60" s="303">
        <f t="shared" si="12"/>
        <v>0.14656016631981189</v>
      </c>
      <c r="J60" s="303">
        <f t="shared" si="12"/>
        <v>0.18504648856866315</v>
      </c>
      <c r="K60" s="303">
        <f t="shared" si="12"/>
        <v>0.16572993428006139</v>
      </c>
      <c r="L60" s="303">
        <f t="shared" si="12"/>
        <v>0.19895320513833833</v>
      </c>
      <c r="M60" s="303">
        <f t="shared" si="12"/>
        <v>0.24811131105563369</v>
      </c>
      <c r="N60" s="303">
        <f t="shared" si="12"/>
        <v>0.2140867478758969</v>
      </c>
      <c r="O60" s="303">
        <f t="shared" si="12"/>
        <v>0.21904211545253902</v>
      </c>
      <c r="P60" s="303">
        <f t="shared" si="12"/>
        <v>0.26624531273705404</v>
      </c>
      <c r="Q60" s="303">
        <f t="shared" si="12"/>
        <v>0.26106674531676372</v>
      </c>
      <c r="R60" s="303">
        <f t="shared" si="12"/>
        <v>0.30009255303822285</v>
      </c>
      <c r="S60" s="303">
        <f t="shared" si="12"/>
        <v>0.34209633355020408</v>
      </c>
      <c r="T60" s="303">
        <f t="shared" si="12"/>
        <v>0.37249830803400374</v>
      </c>
      <c r="U60" s="303">
        <f t="shared" si="12"/>
        <v>0.26271721185206015</v>
      </c>
      <c r="V60" s="303">
        <f t="shared" si="12"/>
        <v>0.28297162241344509</v>
      </c>
      <c r="W60" s="303">
        <f t="shared" si="12"/>
        <v>0.33490912676608636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0.16353300964815634</v>
      </c>
      <c r="C61" s="304">
        <f t="shared" si="13"/>
        <v>0.16413988469470792</v>
      </c>
      <c r="D61" s="304">
        <f t="shared" si="13"/>
        <v>0.18790792484660279</v>
      </c>
      <c r="E61" s="304">
        <f t="shared" si="13"/>
        <v>0.13531117526937192</v>
      </c>
      <c r="F61" s="304">
        <f t="shared" si="13"/>
        <v>0.17105733676625745</v>
      </c>
      <c r="G61" s="304">
        <f t="shared" si="13"/>
        <v>0.16025789087436057</v>
      </c>
      <c r="H61" s="304">
        <f t="shared" si="13"/>
        <v>0.15659938500505766</v>
      </c>
      <c r="I61" s="304">
        <f t="shared" si="13"/>
        <v>0.14656016631981189</v>
      </c>
      <c r="J61" s="304">
        <f t="shared" si="13"/>
        <v>0.18504648856866315</v>
      </c>
      <c r="K61" s="304">
        <f t="shared" si="13"/>
        <v>0.16572993428006139</v>
      </c>
      <c r="L61" s="304">
        <f t="shared" si="13"/>
        <v>0.19895320513833833</v>
      </c>
      <c r="M61" s="304">
        <f t="shared" si="13"/>
        <v>0.24811131105563369</v>
      </c>
      <c r="N61" s="304">
        <f t="shared" si="13"/>
        <v>0.2140867478758969</v>
      </c>
      <c r="O61" s="304">
        <f t="shared" si="13"/>
        <v>0.21904211545253902</v>
      </c>
      <c r="P61" s="304">
        <f t="shared" si="13"/>
        <v>0.26624531273705404</v>
      </c>
      <c r="Q61" s="304">
        <f t="shared" si="13"/>
        <v>0.26106674531676372</v>
      </c>
      <c r="R61" s="304">
        <f t="shared" si="13"/>
        <v>0.30009255303822285</v>
      </c>
      <c r="S61" s="304">
        <f t="shared" si="13"/>
        <v>0.34209633355020408</v>
      </c>
      <c r="T61" s="304">
        <f t="shared" si="13"/>
        <v>0.37249830803400374</v>
      </c>
      <c r="U61" s="304">
        <f t="shared" si="13"/>
        <v>0.26271721185206015</v>
      </c>
      <c r="V61" s="304">
        <f t="shared" si="13"/>
        <v>0.28297162241344509</v>
      </c>
      <c r="W61" s="304">
        <f t="shared" si="13"/>
        <v>0.33490912676608636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0.35925038754303923</v>
      </c>
      <c r="C63" s="303">
        <f t="shared" si="15"/>
        <v>0.37930856027930204</v>
      </c>
      <c r="D63" s="303">
        <f t="shared" si="15"/>
        <v>0.35657585313190815</v>
      </c>
      <c r="E63" s="303">
        <f t="shared" si="15"/>
        <v>0.34916161390047218</v>
      </c>
      <c r="F63" s="303">
        <f t="shared" si="15"/>
        <v>0.35897537626740517</v>
      </c>
      <c r="G63" s="303">
        <f t="shared" si="15"/>
        <v>0.37006664064219857</v>
      </c>
      <c r="H63" s="303">
        <f t="shared" si="15"/>
        <v>0.38651262071143183</v>
      </c>
      <c r="I63" s="303">
        <f t="shared" si="15"/>
        <v>0.37722603466725413</v>
      </c>
      <c r="J63" s="303">
        <f t="shared" si="15"/>
        <v>0.33611039910616658</v>
      </c>
      <c r="K63" s="303">
        <f t="shared" si="15"/>
        <v>0.34743932393384902</v>
      </c>
      <c r="L63" s="303">
        <f t="shared" si="15"/>
        <v>0.31244247586267088</v>
      </c>
      <c r="M63" s="303">
        <f t="shared" si="15"/>
        <v>0.30747716956442678</v>
      </c>
      <c r="N63" s="303">
        <f t="shared" si="15"/>
        <v>0.33359105905809494</v>
      </c>
      <c r="O63" s="303">
        <f t="shared" si="15"/>
        <v>0.3420607371858887</v>
      </c>
      <c r="P63" s="303">
        <f t="shared" si="15"/>
        <v>0.32998036169375539</v>
      </c>
      <c r="Q63" s="303">
        <f t="shared" si="15"/>
        <v>0.30365813541101455</v>
      </c>
      <c r="R63" s="303">
        <f t="shared" si="15"/>
        <v>0.26628192234917208</v>
      </c>
      <c r="S63" s="303">
        <f t="shared" si="15"/>
        <v>0.24133135759670321</v>
      </c>
      <c r="T63" s="303">
        <f t="shared" si="15"/>
        <v>0.22630643131731909</v>
      </c>
      <c r="U63" s="303">
        <f t="shared" si="15"/>
        <v>0.30420113472251348</v>
      </c>
      <c r="V63" s="303">
        <f t="shared" si="15"/>
        <v>0.3160507413993221</v>
      </c>
      <c r="W63" s="303">
        <f t="shared" si="15"/>
        <v>0.30759113670686644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0.35925038754303923</v>
      </c>
      <c r="C64" s="304">
        <f t="shared" si="16"/>
        <v>0.37930856027930204</v>
      </c>
      <c r="D64" s="304">
        <f t="shared" si="16"/>
        <v>0.35657585313190815</v>
      </c>
      <c r="E64" s="304">
        <f t="shared" si="16"/>
        <v>0.34916161390047218</v>
      </c>
      <c r="F64" s="304">
        <f t="shared" si="16"/>
        <v>0.35897537626740517</v>
      </c>
      <c r="G64" s="304">
        <f t="shared" si="16"/>
        <v>0.37006664064219857</v>
      </c>
      <c r="H64" s="304">
        <f t="shared" si="16"/>
        <v>0.38651262071143183</v>
      </c>
      <c r="I64" s="304">
        <f t="shared" si="16"/>
        <v>0.37722603466725413</v>
      </c>
      <c r="J64" s="304">
        <f t="shared" si="16"/>
        <v>0.33611039910616658</v>
      </c>
      <c r="K64" s="304">
        <f t="shared" si="16"/>
        <v>0.34743932393384902</v>
      </c>
      <c r="L64" s="304">
        <f t="shared" si="16"/>
        <v>0.31244247586267088</v>
      </c>
      <c r="M64" s="304">
        <f t="shared" si="16"/>
        <v>0.30747716956442678</v>
      </c>
      <c r="N64" s="304">
        <f t="shared" si="16"/>
        <v>0.33359105905809494</v>
      </c>
      <c r="O64" s="304">
        <f t="shared" si="16"/>
        <v>0.3420607371858887</v>
      </c>
      <c r="P64" s="304">
        <f t="shared" si="16"/>
        <v>0.32998036169375539</v>
      </c>
      <c r="Q64" s="304">
        <f t="shared" si="16"/>
        <v>0.30365813541101455</v>
      </c>
      <c r="R64" s="304">
        <f t="shared" si="16"/>
        <v>0.26628192234917208</v>
      </c>
      <c r="S64" s="304">
        <f t="shared" si="16"/>
        <v>0.24133135759670321</v>
      </c>
      <c r="T64" s="304">
        <f t="shared" si="16"/>
        <v>0.22630643131731909</v>
      </c>
      <c r="U64" s="304">
        <f t="shared" si="16"/>
        <v>0.30420113472251348</v>
      </c>
      <c r="V64" s="304">
        <f t="shared" si="16"/>
        <v>0.3160507413993221</v>
      </c>
      <c r="W64" s="304">
        <f t="shared" si="16"/>
        <v>0.30759113670686644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0.2038068795116606</v>
      </c>
      <c r="C66" s="303">
        <f t="shared" si="18"/>
        <v>0.16409117540373155</v>
      </c>
      <c r="D66" s="303">
        <f t="shared" si="18"/>
        <v>0.17464225311002055</v>
      </c>
      <c r="E66" s="303">
        <f t="shared" si="18"/>
        <v>0.23340462679857454</v>
      </c>
      <c r="F66" s="303">
        <f t="shared" si="18"/>
        <v>0.17991518294227424</v>
      </c>
      <c r="G66" s="303">
        <f t="shared" si="18"/>
        <v>0.1706616228445442</v>
      </c>
      <c r="H66" s="303">
        <f t="shared" si="18"/>
        <v>0.15037978553134923</v>
      </c>
      <c r="I66" s="303">
        <f t="shared" si="18"/>
        <v>0.1789914167056057</v>
      </c>
      <c r="J66" s="303">
        <f t="shared" si="18"/>
        <v>0.21061106057361678</v>
      </c>
      <c r="K66" s="303">
        <f t="shared" si="18"/>
        <v>0.21397075437326898</v>
      </c>
      <c r="L66" s="303">
        <f t="shared" si="18"/>
        <v>0.2448136678524874</v>
      </c>
      <c r="M66" s="303">
        <f t="shared" si="18"/>
        <v>0.1959699663718826</v>
      </c>
      <c r="N66" s="303">
        <f t="shared" si="18"/>
        <v>0.18658826492720737</v>
      </c>
      <c r="O66" s="303">
        <f t="shared" si="18"/>
        <v>0.17170754105188954</v>
      </c>
      <c r="P66" s="303">
        <f t="shared" si="18"/>
        <v>0.14395512458816237</v>
      </c>
      <c r="Q66" s="303">
        <f t="shared" si="18"/>
        <v>0.19641704965721174</v>
      </c>
      <c r="R66" s="303">
        <f t="shared" si="18"/>
        <v>0.22566476795288914</v>
      </c>
      <c r="S66" s="303">
        <f t="shared" si="18"/>
        <v>0.23069152427421677</v>
      </c>
      <c r="T66" s="303">
        <f t="shared" si="18"/>
        <v>0.2285950937114084</v>
      </c>
      <c r="U66" s="303">
        <f t="shared" si="18"/>
        <v>0.2014703592990108</v>
      </c>
      <c r="V66" s="303">
        <f t="shared" si="18"/>
        <v>0.16254657953307167</v>
      </c>
      <c r="W66" s="303">
        <f t="shared" si="18"/>
        <v>0.11930909049701278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0.70972977616158561</v>
      </c>
      <c r="C72" s="322">
        <f>IF(C$5=0,0,C$5/MAE_fec!C$5)</f>
        <v>0.77215945129626817</v>
      </c>
      <c r="D72" s="322">
        <f>IF(D$5=0,0,D$5/MAE_fec!D$5)</f>
        <v>0.70303525831115843</v>
      </c>
      <c r="E72" s="322">
        <f>IF(E$5=0,0,E$5/MAE_fec!E$5)</f>
        <v>1.0608856594745428</v>
      </c>
      <c r="F72" s="322">
        <f>IF(F$5=0,0,F$5/MAE_fec!F$5)</f>
        <v>0.73383469830881798</v>
      </c>
      <c r="G72" s="322">
        <f>IF(G$5=0,0,G$5/MAE_fec!G$5)</f>
        <v>0.8617068092622634</v>
      </c>
      <c r="H72" s="322">
        <f>IF(H$5=0,0,H$5/MAE_fec!H$5)</f>
        <v>0.8656935026755731</v>
      </c>
      <c r="I72" s="322">
        <f>IF(I$5=0,0,I$5/MAE_fec!I$5)</f>
        <v>0.94814491826300684</v>
      </c>
      <c r="J72" s="322">
        <f>IF(J$5=0,0,J$5/MAE_fec!J$5)</f>
        <v>0.7339946165547433</v>
      </c>
      <c r="K72" s="322">
        <f>IF(K$5=0,0,K$5/MAE_fec!K$5)</f>
        <v>0.74659032322819519</v>
      </c>
      <c r="L72" s="322">
        <f>IF(L$5=0,0,L$5/MAE_fec!L$5)</f>
        <v>0.60750543616934571</v>
      </c>
      <c r="M72" s="322">
        <f>IF(M$5=0,0,M$5/MAE_fec!M$5)</f>
        <v>0.54363027375256734</v>
      </c>
      <c r="N72" s="322">
        <f>IF(N$5=0,0,N$5/MAE_fec!N$5)</f>
        <v>0.62418423518774446</v>
      </c>
      <c r="O72" s="322">
        <f>IF(O$5=0,0,O$5/MAE_fec!O$5)</f>
        <v>0.60183893565379265</v>
      </c>
      <c r="P72" s="322">
        <f>IF(P$5=0,0,P$5/MAE_fec!P$5)</f>
        <v>0.47132120737260613</v>
      </c>
      <c r="Q72" s="322">
        <f>IF(Q$5=0,0,Q$5/MAE_fec!Q$5)</f>
        <v>0.48824290191517355</v>
      </c>
      <c r="R72" s="322">
        <f>IF(R$5=0,0,R$5/MAE_fec!R$5)</f>
        <v>0.39856868824933056</v>
      </c>
      <c r="S72" s="322">
        <f>IF(S$5=0,0,S$5/MAE_fec!S$5)</f>
        <v>0.3207947927445346</v>
      </c>
      <c r="T72" s="322">
        <f>IF(T$5=0,0,T$5/MAE_fec!T$5)</f>
        <v>0.27516775721113829</v>
      </c>
      <c r="U72" s="322">
        <f>IF(U$5=0,0,U$5/MAE_fec!U$5)</f>
        <v>0.43484648747702881</v>
      </c>
      <c r="V72" s="322">
        <f>IF(V$5=0,0,V$5/MAE_fec!V$5)</f>
        <v>0.38548982266560766</v>
      </c>
      <c r="W72" s="322">
        <f>IF(W$5=0,0,W$5/MAE_fec!W$5)</f>
        <v>0.32757782686554732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0.64998857934030063</v>
      </c>
      <c r="C77" s="334">
        <f>IF(C$10=0,0,C$10/MAE_fec!C$10)</f>
        <v>0.89018483315615626</v>
      </c>
      <c r="D77" s="334">
        <f>IF(D$10=0,0,D$10/MAE_fec!D$10)</f>
        <v>0.91514101997982378</v>
      </c>
      <c r="E77" s="334">
        <f>IF(E$10=0,0,E$10/MAE_fec!E$10)</f>
        <v>1.5868130652796879</v>
      </c>
      <c r="F77" s="334">
        <f>IF(F$10=0,0,F$10/MAE_fec!F$10)</f>
        <v>1.1584294958561188</v>
      </c>
      <c r="G77" s="334">
        <f>IF(G$10=0,0,G$10/MAE_fec!G$10)</f>
        <v>1.3858901361027767</v>
      </c>
      <c r="H77" s="334">
        <f>IF(H$10=0,0,H$10/MAE_fec!H$10)</f>
        <v>1.3013307908358738</v>
      </c>
      <c r="I77" s="334">
        <f>IF(I$10=0,0,I$10/MAE_fec!I$10)</f>
        <v>1.2811400151374297</v>
      </c>
      <c r="J77" s="334">
        <f>IF(J$10=0,0,J$10/MAE_fec!J$10)</f>
        <v>0.96985386172296939</v>
      </c>
      <c r="K77" s="334">
        <f>IF(K$10=0,0,K$10/MAE_fec!K$10)</f>
        <v>0.89738161918038828</v>
      </c>
      <c r="L77" s="334">
        <f>IF(L$10=0,0,L$10/MAE_fec!L$10)</f>
        <v>0.61002200263065953</v>
      </c>
      <c r="M77" s="334">
        <f>IF(M$10=0,0,M$10/MAE_fec!M$10)</f>
        <v>0.73297097296537161</v>
      </c>
      <c r="N77" s="334">
        <f>IF(N$10=0,0,N$10/MAE_fec!N$10)</f>
        <v>0.82666526620997982</v>
      </c>
      <c r="O77" s="334">
        <f>IF(O$10=0,0,O$10/MAE_fec!O$10)</f>
        <v>0.70455448504439144</v>
      </c>
      <c r="P77" s="334">
        <f>IF(P$10=0,0,P$10/MAE_fec!P$10)</f>
        <v>0.58979256990762652</v>
      </c>
      <c r="Q77" s="334">
        <f>IF(Q$10=0,0,Q$10/MAE_fec!Q$10)</f>
        <v>0.52908457660187624</v>
      </c>
      <c r="R77" s="334">
        <f>IF(R$10=0,0,R$10/MAE_fec!R$10)</f>
        <v>0.34628108760747445</v>
      </c>
      <c r="S77" s="334">
        <f>IF(S$10=0,0,S$10/MAE_fec!S$10)</f>
        <v>0.21721965987210654</v>
      </c>
      <c r="T77" s="334">
        <f>IF(T$10=0,0,T$10/MAE_fec!T$10)</f>
        <v>0.15520956973743832</v>
      </c>
      <c r="U77" s="334">
        <f>IF(U$10=0,0,U$10/MAE_fec!U$10)</f>
        <v>0.33752479678693464</v>
      </c>
      <c r="V77" s="334">
        <f>IF(V$10=0,0,V$10/MAE_fec!V$10)</f>
        <v>0.28650108197564322</v>
      </c>
      <c r="W77" s="334">
        <f>IF(W$10=0,0,W$10/MAE_fec!W$10)</f>
        <v>0.33733370561061793</v>
      </c>
      <c r="DA77" s="68"/>
    </row>
    <row r="78" spans="1:105" ht="12" customHeight="1" x14ac:dyDescent="0.25">
      <c r="A78" s="203" t="s">
        <v>2557</v>
      </c>
      <c r="B78" s="350">
        <f>IF(B$16=0,0,B$16/MAE_fec!B$16)</f>
        <v>1.1089785314681775</v>
      </c>
      <c r="C78" s="350">
        <f>IF(C$16=0,0,C$16/MAE_fec!C$16)</f>
        <v>1.3023259555152313</v>
      </c>
      <c r="D78" s="350">
        <f>IF(D$16=0,0,D$16/MAE_fec!D$16)</f>
        <v>1.1142376712103141</v>
      </c>
      <c r="E78" s="350">
        <f>IF(E$16=0,0,E$16/MAE_fec!E$16)</f>
        <v>1.5868130652796886</v>
      </c>
      <c r="F78" s="350">
        <f>IF(F$16=0,0,F$16/MAE_fec!F$16)</f>
        <v>1.1584294958561185</v>
      </c>
      <c r="G78" s="350">
        <f>IF(G$16=0,0,G$16/MAE_fec!G$16)</f>
        <v>1.3858901361027767</v>
      </c>
      <c r="H78" s="350">
        <f>IF(H$16=0,0,H$16/MAE_fec!H$16)</f>
        <v>1.4754668966634708</v>
      </c>
      <c r="I78" s="350">
        <f>IF(I$16=0,0,I$16/MAE_fec!I$16)</f>
        <v>1.5259543845218067</v>
      </c>
      <c r="J78" s="350">
        <f>IF(J$16=0,0,J$16/MAE_fec!J$16)</f>
        <v>1.0577161005292104</v>
      </c>
      <c r="K78" s="350">
        <f>IF(K$16=0,0,K$16/MAE_fec!K$16)</f>
        <v>1.1121055431621782</v>
      </c>
      <c r="L78" s="350">
        <f>IF(L$16=0,0,L$16/MAE_fec!L$16)</f>
        <v>0.80869205717686266</v>
      </c>
      <c r="M78" s="350">
        <f>IF(M$16=0,0,M$16/MAE_fec!M$16)</f>
        <v>0.73297097296537161</v>
      </c>
      <c r="N78" s="350">
        <f>IF(N$16=0,0,N$16/MAE_fec!N$16)</f>
        <v>0.91555401915415491</v>
      </c>
      <c r="O78" s="350">
        <f>IF(O$16=0,0,O$16/MAE_fec!O$16)</f>
        <v>0.91653847942467825</v>
      </c>
      <c r="P78" s="350">
        <f>IF(P$16=0,0,P$16/MAE_fec!P$16)</f>
        <v>0.7193677499891008</v>
      </c>
      <c r="Q78" s="350">
        <f>IF(Q$16=0,0,Q$16/MAE_fec!Q$16)</f>
        <v>0.65273566329252075</v>
      </c>
      <c r="R78" s="350">
        <f>IF(R$16=0,0,R$16/MAE_fec!R$16)</f>
        <v>0.45837241105633919</v>
      </c>
      <c r="S78" s="350">
        <f>IF(S$16=0,0,S$16/MAE_fec!S$16)</f>
        <v>0.3319311847528516</v>
      </c>
      <c r="T78" s="350">
        <f>IF(T$16=0,0,T$16/MAE_fec!T$16)</f>
        <v>0.26596597512908499</v>
      </c>
      <c r="U78" s="350">
        <f>IF(U$16=0,0,U$16/MAE_fec!U$16)</f>
        <v>0.58230773080025444</v>
      </c>
      <c r="V78" s="350">
        <f>IF(V$16=0,0,V$16/MAE_fec!V$16)</f>
        <v>0.55552339398488415</v>
      </c>
      <c r="W78" s="350">
        <f>IF(W$16=0,0,W$16/MAE_fec!W$16)</f>
        <v>0.48326896105650619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1.6189260269500054</v>
      </c>
      <c r="C79" s="350">
        <f>IF(C$24=0,0,C$24/MAE_fec!C$24)</f>
        <v>1.6896911548825813</v>
      </c>
      <c r="D79" s="350">
        <f>IF(D$24=0,0,D$24/MAE_fec!D$24)</f>
        <v>1.6960870177144225</v>
      </c>
      <c r="E79" s="350">
        <f>IF(E$24=0,0,E$24/MAE_fec!E$24)</f>
        <v>1.7628118611865569</v>
      </c>
      <c r="F79" s="350">
        <f>IF(F$24=0,0,F$24/MAE_fec!F$24)</f>
        <v>1.6698545793187902</v>
      </c>
      <c r="G79" s="350">
        <f>IF(G$24=0,0,G$24/MAE_fec!G$24)</f>
        <v>1.730427879504884</v>
      </c>
      <c r="H79" s="350">
        <f>IF(H$24=0,0,H$24/MAE_fec!H$24)</f>
        <v>1.7390454554543466</v>
      </c>
      <c r="I79" s="350">
        <f>IF(I$24=0,0,I$24/MAE_fec!I$24)</f>
        <v>1.7360790558021066</v>
      </c>
      <c r="J79" s="350">
        <f>IF(J$24=0,0,J$24/MAE_fec!J$24)</f>
        <v>1.6915481357231423</v>
      </c>
      <c r="K79" s="350">
        <f>IF(K$24=0,0,K$24/MAE_fec!K$24)</f>
        <v>1.6460435016228021</v>
      </c>
      <c r="L79" s="350">
        <f>IF(L$24=0,0,L$24/MAE_fec!L$24)</f>
        <v>1.6128570138624219</v>
      </c>
      <c r="M79" s="350">
        <f>IF(M$24=0,0,M$24/MAE_fec!M$24)</f>
        <v>1.6829935816472918</v>
      </c>
      <c r="N79" s="350">
        <f>IF(N$24=0,0,N$24/MAE_fec!N$24)</f>
        <v>1.6901128595386912</v>
      </c>
      <c r="O79" s="350">
        <f>IF(O$24=0,0,O$24/MAE_fec!O$24)</f>
        <v>1.6923823398292623</v>
      </c>
      <c r="P79" s="350">
        <f>IF(P$24=0,0,P$24/MAE_fec!P$24)</f>
        <v>1.6766754209406924</v>
      </c>
      <c r="Q79" s="350">
        <f>IF(Q$24=0,0,Q$24/MAE_fec!Q$24)</f>
        <v>1.6534143241373318</v>
      </c>
      <c r="R79" s="350">
        <f>IF(R$24=0,0,R$24/MAE_fec!R$24)</f>
        <v>1.6015745922029794</v>
      </c>
      <c r="S79" s="350">
        <f>IF(S$24=0,0,S$24/MAE_fec!S$24)</f>
        <v>1.5489039489795626</v>
      </c>
      <c r="T79" s="350">
        <f>IF(T$24=0,0,T$24/MAE_fec!T$24)</f>
        <v>1.5090350129765751</v>
      </c>
      <c r="U79" s="350">
        <f>IF(U$24=0,0,U$24/MAE_fec!U$24)</f>
        <v>1.5955577050828003</v>
      </c>
      <c r="V79" s="350">
        <f>IF(V$24=0,0,V$24/MAE_fec!V$24)</f>
        <v>1.5912446974868593</v>
      </c>
      <c r="W79" s="350">
        <f>IF(W$24=0,0,W$24/MAE_fec!W$24)</f>
        <v>1.617503011983539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1.108978531468177</v>
      </c>
      <c r="C80" s="350">
        <f>IF(C$27=0,0,C$27/MAE_fec!C$27)</f>
        <v>1.3023259555152316</v>
      </c>
      <c r="D80" s="350">
        <f>IF(D$27=0,0,D$27/MAE_fec!D$27)</f>
        <v>1.1142376712103139</v>
      </c>
      <c r="E80" s="350">
        <f>IF(E$27=0,0,E$27/MAE_fec!E$27)</f>
        <v>1.5868130652796886</v>
      </c>
      <c r="F80" s="350">
        <f>IF(F$27=0,0,F$27/MAE_fec!F$27)</f>
        <v>1.1584294958561183</v>
      </c>
      <c r="G80" s="350">
        <f>IF(G$27=0,0,G$27/MAE_fec!G$27)</f>
        <v>1.3858901361027764</v>
      </c>
      <c r="H80" s="350">
        <f>IF(H$27=0,0,H$27/MAE_fec!H$27)</f>
        <v>1.4754668966634705</v>
      </c>
      <c r="I80" s="350">
        <f>IF(I$27=0,0,I$27/MAE_fec!I$27)</f>
        <v>1.5259543845218062</v>
      </c>
      <c r="J80" s="350">
        <f>IF(J$27=0,0,J$27/MAE_fec!J$27)</f>
        <v>1.0577161005292104</v>
      </c>
      <c r="K80" s="350">
        <f>IF(K$27=0,0,K$27/MAE_fec!K$27)</f>
        <v>1.1121055431621782</v>
      </c>
      <c r="L80" s="350">
        <f>IF(L$27=0,0,L$27/MAE_fec!L$27)</f>
        <v>0.80869205717686266</v>
      </c>
      <c r="M80" s="350">
        <f>IF(M$27=0,0,M$27/MAE_fec!M$27)</f>
        <v>0.73297097296537173</v>
      </c>
      <c r="N80" s="350">
        <f>IF(N$27=0,0,N$27/MAE_fec!N$27)</f>
        <v>0.9155540191541548</v>
      </c>
      <c r="O80" s="350">
        <f>IF(O$27=0,0,O$27/MAE_fec!O$27)</f>
        <v>0.91653847942467814</v>
      </c>
      <c r="P80" s="350">
        <f>IF(P$27=0,0,P$27/MAE_fec!P$27)</f>
        <v>0.71936774998910058</v>
      </c>
      <c r="Q80" s="350">
        <f>IF(Q$27=0,0,Q$27/MAE_fec!Q$27)</f>
        <v>0.65273566329252053</v>
      </c>
      <c r="R80" s="350">
        <f>IF(R$27=0,0,R$27/MAE_fec!R$27)</f>
        <v>0.45837241105633925</v>
      </c>
      <c r="S80" s="350">
        <f>IF(S$27=0,0,S$27/MAE_fec!S$27)</f>
        <v>0.3319311847528516</v>
      </c>
      <c r="T80" s="350">
        <f>IF(T$27=0,0,T$27/MAE_fec!T$27)</f>
        <v>0.26596597512908493</v>
      </c>
      <c r="U80" s="350">
        <f>IF(U$27=0,0,U$27/MAE_fec!U$27)</f>
        <v>0.58230773080025466</v>
      </c>
      <c r="V80" s="350">
        <f>IF(V$27=0,0,V$27/MAE_fec!V$27)</f>
        <v>0.55552339398488393</v>
      </c>
      <c r="W80" s="350">
        <f>IF(W$27=0,0,W$27/MAE_fec!W$27)</f>
        <v>0.48326896105650613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0.63799310467900139</v>
      </c>
      <c r="C81" s="350">
        <f>IF(C$35=0,0,C$35/MAE_fec!C$35)</f>
        <v>0.51020280936842999</v>
      </c>
      <c r="D81" s="350">
        <f>IF(D$35=0,0,D$35/MAE_fec!D$35)</f>
        <v>0.51808289729874613</v>
      </c>
      <c r="E81" s="350">
        <f>IF(E$35=0,0,E$35/MAE_fec!E$35)</f>
        <v>1.0537298573660727</v>
      </c>
      <c r="F81" s="350">
        <f>IF(F$35=0,0,F$35/MAE_fec!F$35)</f>
        <v>0.56430655221062709</v>
      </c>
      <c r="G81" s="350">
        <f>IF(G$35=0,0,G$35/MAE_fec!G$35)</f>
        <v>0.62921294498309666</v>
      </c>
      <c r="H81" s="350">
        <f>IF(H$35=0,0,H$35/MAE_fec!H$35)</f>
        <v>0.51639509386733096</v>
      </c>
      <c r="I81" s="350">
        <f>IF(I$35=0,0,I$35/MAE_fec!I$35)</f>
        <v>0.74380166316405993</v>
      </c>
      <c r="J81" s="350">
        <f>IF(J$35=0,0,J$35/MAE_fec!J$35)</f>
        <v>0.73958061492601201</v>
      </c>
      <c r="K81" s="350">
        <f>IF(K$35=0,0,K$35/MAE_fec!K$35)</f>
        <v>0.7460558879060506</v>
      </c>
      <c r="L81" s="350">
        <f>IF(L$35=0,0,L$35/MAE_fec!L$35)</f>
        <v>0.74806294971004095</v>
      </c>
      <c r="M81" s="350">
        <f>IF(M$35=0,0,M$35/MAE_fec!M$35)</f>
        <v>0.49528649170083294</v>
      </c>
      <c r="N81" s="350">
        <f>IF(N$35=0,0,N$35/MAE_fec!N$35)</f>
        <v>0.51865405556072952</v>
      </c>
      <c r="O81" s="350">
        <f>IF(O$35=0,0,O$35/MAE_fec!O$35)</f>
        <v>0.43726889919899531</v>
      </c>
      <c r="P81" s="350">
        <f>IF(P$35=0,0,P$35/MAE_fec!P$35)</f>
        <v>0.26208379162887546</v>
      </c>
      <c r="Q81" s="350">
        <f>IF(Q$35=0,0,Q$35/MAE_fec!Q$35)</f>
        <v>0.43848235390571971</v>
      </c>
      <c r="R81" s="350">
        <f>IF(R$35=0,0,R$35/MAE_fec!R$35)</f>
        <v>0.44738033407570593</v>
      </c>
      <c r="S81" s="350">
        <f>IF(S$35=0,0,S$35/MAE_fec!S$35)</f>
        <v>0.37563773131170103</v>
      </c>
      <c r="T81" s="350">
        <f>IF(T$35=0,0,T$35/MAE_fec!T$35)</f>
        <v>0.32046880651950366</v>
      </c>
      <c r="U81" s="350">
        <f>IF(U$35=0,0,U$35/MAE_fec!U$35)</f>
        <v>0.39359915990498429</v>
      </c>
      <c r="V81" s="350">
        <f>IF(V$35=0,0,V$35/MAE_fec!V$35)</f>
        <v>0.24978139540559016</v>
      </c>
      <c r="W81" s="350">
        <f>IF(W$35=0,0,W$35/MAE_fec!W$35)</f>
        <v>0.13777573709843174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EE: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276.25071427163988</v>
      </c>
      <c r="C3" s="205">
        <v>311.68926751182181</v>
      </c>
      <c r="D3" s="205">
        <v>317.66913996035709</v>
      </c>
      <c r="E3" s="205">
        <v>307.24139673556022</v>
      </c>
      <c r="F3" s="205">
        <v>293.53891809941621</v>
      </c>
      <c r="G3" s="205">
        <v>258.56949245458293</v>
      </c>
      <c r="H3" s="205">
        <v>252.33055302446209</v>
      </c>
      <c r="I3" s="205">
        <v>224.89650285316461</v>
      </c>
      <c r="J3" s="205">
        <v>198.99096562243341</v>
      </c>
      <c r="K3" s="205">
        <v>156.54871406413449</v>
      </c>
      <c r="L3" s="205">
        <v>159.65718219911449</v>
      </c>
      <c r="M3" s="205">
        <v>163.39060813242179</v>
      </c>
      <c r="N3" s="205">
        <v>169.7129346734753</v>
      </c>
      <c r="O3" s="205">
        <v>159.60578919639261</v>
      </c>
      <c r="P3" s="205">
        <v>171.08812044603681</v>
      </c>
      <c r="Q3" s="205">
        <v>172.8</v>
      </c>
      <c r="R3" s="205">
        <v>176.77561282212449</v>
      </c>
      <c r="S3" s="205">
        <v>182.16026682630641</v>
      </c>
      <c r="T3" s="205">
        <v>170.90839853843849</v>
      </c>
      <c r="U3" s="205">
        <v>160.01324007212361</v>
      </c>
      <c r="V3" s="205">
        <v>159.18045705279749</v>
      </c>
      <c r="W3" s="205">
        <v>143.21515139065781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494.05047302211392</v>
      </c>
      <c r="C5" s="205">
        <v>518.52120178196049</v>
      </c>
      <c r="D5" s="205">
        <v>485.85151972881238</v>
      </c>
      <c r="E5" s="205">
        <v>576.94370090206746</v>
      </c>
      <c r="F5" s="205">
        <v>488.68502971663571</v>
      </c>
      <c r="G5" s="205">
        <v>487.14216692634437</v>
      </c>
      <c r="H5" s="205">
        <v>517.44038601174714</v>
      </c>
      <c r="I5" s="205">
        <v>503.55085120232337</v>
      </c>
      <c r="J5" s="205">
        <v>383.44181658081891</v>
      </c>
      <c r="K5" s="205">
        <v>294.34981458898181</v>
      </c>
      <c r="L5" s="205">
        <v>286.86336704908308</v>
      </c>
      <c r="M5" s="205">
        <v>263.64996305984857</v>
      </c>
      <c r="N5" s="205">
        <v>252.0244904227458</v>
      </c>
      <c r="O5" s="205">
        <v>228.19424179121029</v>
      </c>
      <c r="P5" s="205">
        <v>256.40131683175127</v>
      </c>
      <c r="Q5" s="205">
        <v>231.47274088254471</v>
      </c>
      <c r="R5" s="205">
        <v>201.63035774991039</v>
      </c>
      <c r="S5" s="205">
        <v>155.17588075483761</v>
      </c>
      <c r="T5" s="205">
        <v>156.7654899272043</v>
      </c>
      <c r="U5" s="205">
        <v>162.26199093611581</v>
      </c>
      <c r="V5" s="205">
        <v>149.16107089943449</v>
      </c>
      <c r="W5" s="205">
        <v>196.32138294826831</v>
      </c>
      <c r="DA5" s="112" t="s">
        <v>2679</v>
      </c>
    </row>
    <row r="6" spans="1:105" ht="12" customHeight="1" x14ac:dyDescent="0.25">
      <c r="A6" s="154" t="s">
        <v>2114</v>
      </c>
      <c r="B6" s="340">
        <v>617.56309127764234</v>
      </c>
      <c r="C6" s="340">
        <v>586.68493671376018</v>
      </c>
      <c r="D6" s="340">
        <v>586.68493671376018</v>
      </c>
      <c r="E6" s="340">
        <v>617.56309127764234</v>
      </c>
      <c r="F6" s="340">
        <v>586.68493671376018</v>
      </c>
      <c r="G6" s="340">
        <v>586.68493671376018</v>
      </c>
      <c r="H6" s="340">
        <v>555.80678214987802</v>
      </c>
      <c r="I6" s="340">
        <v>555.80678214987802</v>
      </c>
      <c r="J6" s="340">
        <v>555.80678214987802</v>
      </c>
      <c r="K6" s="340">
        <v>524.92862758599586</v>
      </c>
      <c r="L6" s="340">
        <v>494.05047302211369</v>
      </c>
      <c r="M6" s="340">
        <v>494.05047302211369</v>
      </c>
      <c r="N6" s="340">
        <v>463.17231845823159</v>
      </c>
      <c r="O6" s="340">
        <v>432.29416389434948</v>
      </c>
      <c r="P6" s="340">
        <v>432.29416389434948</v>
      </c>
      <c r="Q6" s="340">
        <v>401.41600933046738</v>
      </c>
      <c r="R6" s="340">
        <v>370.53785476658533</v>
      </c>
      <c r="S6" s="340">
        <v>370.53785476658533</v>
      </c>
      <c r="T6" s="340">
        <v>339.65970020270322</v>
      </c>
      <c r="U6" s="340">
        <v>308.78154563882111</v>
      </c>
      <c r="V6" s="340">
        <v>308.78154563882111</v>
      </c>
      <c r="W6" s="340">
        <v>277.90339107493901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61.75630912776424</v>
      </c>
      <c r="F7" s="342">
        <v>0</v>
      </c>
      <c r="G7" s="342">
        <v>0</v>
      </c>
      <c r="H7" s="342">
        <v>0</v>
      </c>
      <c r="I7" s="342">
        <v>30.87815456388212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30.878154563882163</v>
      </c>
      <c r="D8" s="344">
        <f t="shared" si="0"/>
        <v>0</v>
      </c>
      <c r="E8" s="344">
        <f t="shared" si="0"/>
        <v>30.878154563882049</v>
      </c>
      <c r="F8" s="344">
        <f t="shared" si="0"/>
        <v>30.878154563882163</v>
      </c>
      <c r="G8" s="344">
        <f t="shared" si="0"/>
        <v>0</v>
      </c>
      <c r="H8" s="344">
        <f t="shared" si="0"/>
        <v>30.878154563882163</v>
      </c>
      <c r="I8" s="344">
        <f t="shared" si="0"/>
        <v>30.878154563882163</v>
      </c>
      <c r="J8" s="344">
        <f t="shared" si="0"/>
        <v>0</v>
      </c>
      <c r="K8" s="344">
        <f t="shared" si="0"/>
        <v>30.878154563882163</v>
      </c>
      <c r="L8" s="344">
        <f t="shared" si="0"/>
        <v>30.878154563882163</v>
      </c>
      <c r="M8" s="344">
        <f t="shared" si="0"/>
        <v>0</v>
      </c>
      <c r="N8" s="344">
        <f t="shared" si="0"/>
        <v>30.878154563882106</v>
      </c>
      <c r="O8" s="344">
        <f t="shared" si="0"/>
        <v>30.878154563882106</v>
      </c>
      <c r="P8" s="344">
        <f t="shared" si="0"/>
        <v>0</v>
      </c>
      <c r="Q8" s="344">
        <f t="shared" si="0"/>
        <v>30.878154563882106</v>
      </c>
      <c r="R8" s="344">
        <f t="shared" si="0"/>
        <v>30.878154563882049</v>
      </c>
      <c r="S8" s="344">
        <f t="shared" si="0"/>
        <v>0</v>
      </c>
      <c r="T8" s="344">
        <f t="shared" si="0"/>
        <v>30.878154563882106</v>
      </c>
      <c r="U8" s="344">
        <f t="shared" si="0"/>
        <v>30.878154563882106</v>
      </c>
      <c r="V8" s="344">
        <f t="shared" si="0"/>
        <v>0</v>
      </c>
      <c r="W8" s="344">
        <f t="shared" si="0"/>
        <v>30.878154563882106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123.51261825552842</v>
      </c>
      <c r="C9" s="345">
        <f t="shared" si="1"/>
        <v>68.163734931799695</v>
      </c>
      <c r="D9" s="345">
        <f t="shared" si="1"/>
        <v>100.8334169849478</v>
      </c>
      <c r="E9" s="345">
        <f t="shared" si="1"/>
        <v>40.619390375574881</v>
      </c>
      <c r="F9" s="345">
        <f t="shared" si="1"/>
        <v>97.999906997124469</v>
      </c>
      <c r="G9" s="345">
        <f t="shared" si="1"/>
        <v>99.542769787415807</v>
      </c>
      <c r="H9" s="345">
        <f t="shared" si="1"/>
        <v>38.366396138130881</v>
      </c>
      <c r="I9" s="345">
        <f t="shared" si="1"/>
        <v>52.255930947554646</v>
      </c>
      <c r="J9" s="345">
        <f t="shared" si="1"/>
        <v>172.36496556905911</v>
      </c>
      <c r="K9" s="345">
        <f t="shared" si="1"/>
        <v>230.57881299701404</v>
      </c>
      <c r="L9" s="345">
        <f t="shared" si="1"/>
        <v>207.18710597303061</v>
      </c>
      <c r="M9" s="345">
        <f t="shared" si="1"/>
        <v>230.40050996226512</v>
      </c>
      <c r="N9" s="345">
        <f t="shared" si="1"/>
        <v>211.14782803548579</v>
      </c>
      <c r="O9" s="345">
        <f t="shared" si="1"/>
        <v>204.09992210313919</v>
      </c>
      <c r="P9" s="345">
        <f t="shared" si="1"/>
        <v>175.89284706259821</v>
      </c>
      <c r="Q9" s="345">
        <f t="shared" si="1"/>
        <v>169.94326844792266</v>
      </c>
      <c r="R9" s="345">
        <f t="shared" si="1"/>
        <v>168.90749701667494</v>
      </c>
      <c r="S9" s="345">
        <f t="shared" si="1"/>
        <v>215.36197401174772</v>
      </c>
      <c r="T9" s="345">
        <f t="shared" si="1"/>
        <v>182.89421027549892</v>
      </c>
      <c r="U9" s="345">
        <f t="shared" si="1"/>
        <v>146.51955470270531</v>
      </c>
      <c r="V9" s="345">
        <f t="shared" si="1"/>
        <v>159.62047473938662</v>
      </c>
      <c r="W9" s="345">
        <f t="shared" si="1"/>
        <v>81.582008126670701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51.000773860705067</v>
      </c>
      <c r="C12" s="212">
        <v>52.86852966466035</v>
      </c>
      <c r="D12" s="212">
        <v>51.459329320722262</v>
      </c>
      <c r="E12" s="212">
        <v>63.76122098022357</v>
      </c>
      <c r="F12" s="212">
        <v>52.894754944110048</v>
      </c>
      <c r="G12" s="212">
        <v>45.690111779879622</v>
      </c>
      <c r="H12" s="212">
        <v>45.054772141014617</v>
      </c>
      <c r="I12" s="212">
        <v>39.660361134995703</v>
      </c>
      <c r="J12" s="212">
        <v>28.288907996560621</v>
      </c>
      <c r="K12" s="212">
        <v>21.656147893379192</v>
      </c>
      <c r="L12" s="212">
        <v>19.86964746345658</v>
      </c>
      <c r="M12" s="212">
        <v>16.294496990541699</v>
      </c>
      <c r="N12" s="212">
        <v>15.80008598452279</v>
      </c>
      <c r="O12" s="212">
        <v>13.941874462596729</v>
      </c>
      <c r="P12" s="212">
        <v>14.80171969045572</v>
      </c>
      <c r="Q12" s="212">
        <v>13.25631986242476</v>
      </c>
      <c r="R12" s="212">
        <v>11.40292347377472</v>
      </c>
      <c r="S12" s="212">
        <v>8.7294067067927763</v>
      </c>
      <c r="T12" s="212">
        <v>8.7884780739466883</v>
      </c>
      <c r="U12" s="212">
        <v>9.02347377472055</v>
      </c>
      <c r="V12" s="212">
        <v>8.7070507308684437</v>
      </c>
      <c r="W12" s="212">
        <v>10.93834909716251</v>
      </c>
      <c r="DA12" s="109" t="s">
        <v>2682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0.63422184006878757</v>
      </c>
      <c r="F13" s="215">
        <v>0</v>
      </c>
      <c r="G13" s="215">
        <v>0.64858125537403266</v>
      </c>
      <c r="H13" s="215">
        <v>0.64858125537403266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3.79286328460877</v>
      </c>
      <c r="C14" s="206">
        <f t="shared" si="2"/>
        <v>4.8031814273430777</v>
      </c>
      <c r="D14" s="206">
        <f t="shared" si="2"/>
        <v>3.79286328460877</v>
      </c>
      <c r="E14" s="206">
        <f t="shared" si="2"/>
        <v>5.8134995700773864</v>
      </c>
      <c r="F14" s="206">
        <f t="shared" si="2"/>
        <v>4.8652622527944969</v>
      </c>
      <c r="G14" s="206">
        <f t="shared" si="2"/>
        <v>4.8652622527944969</v>
      </c>
      <c r="H14" s="206">
        <f t="shared" si="2"/>
        <v>4.8652622527944969</v>
      </c>
      <c r="I14" s="206">
        <f t="shared" si="2"/>
        <v>7.0101461736887369</v>
      </c>
      <c r="J14" s="206">
        <f t="shared" si="2"/>
        <v>1.958555460017197</v>
      </c>
      <c r="K14" s="206">
        <f t="shared" si="2"/>
        <v>1.010318142734308</v>
      </c>
      <c r="L14" s="206">
        <f t="shared" si="2"/>
        <v>0</v>
      </c>
      <c r="M14" s="206">
        <f t="shared" si="2"/>
        <v>0.93671539122957859</v>
      </c>
      <c r="N14" s="206">
        <f t="shared" si="2"/>
        <v>0.93671539122957859</v>
      </c>
      <c r="O14" s="206">
        <f t="shared" si="2"/>
        <v>0.93671539122957859</v>
      </c>
      <c r="P14" s="206">
        <f t="shared" si="2"/>
        <v>0.93671539122957859</v>
      </c>
      <c r="Q14" s="206">
        <f t="shared" si="2"/>
        <v>0.93671539122957859</v>
      </c>
      <c r="R14" s="206">
        <f t="shared" si="2"/>
        <v>0.93671539122957859</v>
      </c>
      <c r="S14" s="206">
        <f t="shared" si="2"/>
        <v>0</v>
      </c>
      <c r="T14" s="206">
        <f t="shared" si="2"/>
        <v>0</v>
      </c>
      <c r="U14" s="206">
        <f t="shared" si="2"/>
        <v>1.1765262252794495</v>
      </c>
      <c r="V14" s="206">
        <f t="shared" si="2"/>
        <v>0.21134995700773856</v>
      </c>
      <c r="W14" s="206">
        <f t="shared" si="2"/>
        <v>0.57738607050730861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0.23912295786758381</v>
      </c>
      <c r="V16" s="206">
        <v>0.17386070507308679</v>
      </c>
      <c r="W16" s="206">
        <v>0.10868443680137579</v>
      </c>
      <c r="DA16" s="71" t="s">
        <v>2685</v>
      </c>
    </row>
    <row r="17" spans="1:105" ht="12" customHeight="1" x14ac:dyDescent="0.25">
      <c r="A17" s="18" t="s">
        <v>69</v>
      </c>
      <c r="B17" s="206">
        <v>0</v>
      </c>
      <c r="C17" s="206">
        <v>1.010318142734308</v>
      </c>
      <c r="D17" s="206">
        <v>0</v>
      </c>
      <c r="E17" s="206">
        <v>2.020636285468616</v>
      </c>
      <c r="F17" s="206">
        <v>2.020636285468616</v>
      </c>
      <c r="G17" s="206">
        <v>2.020636285468616</v>
      </c>
      <c r="H17" s="206">
        <v>2.020636285468616</v>
      </c>
      <c r="I17" s="206">
        <v>6.0619088564058474</v>
      </c>
      <c r="J17" s="206">
        <v>1.010318142734308</v>
      </c>
      <c r="K17" s="206">
        <v>1.010318142734308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</v>
      </c>
      <c r="U17" s="206">
        <v>0</v>
      </c>
      <c r="V17" s="206">
        <v>0</v>
      </c>
      <c r="W17" s="206">
        <v>0</v>
      </c>
      <c r="DA17" s="71" t="s">
        <v>2686</v>
      </c>
    </row>
    <row r="18" spans="1:105" ht="12" customHeight="1" x14ac:dyDescent="0.25">
      <c r="A18" s="18" t="s">
        <v>70</v>
      </c>
      <c r="B18" s="206">
        <v>3.79286328460877</v>
      </c>
      <c r="C18" s="206">
        <v>3.79286328460877</v>
      </c>
      <c r="D18" s="206">
        <v>3.79286328460877</v>
      </c>
      <c r="E18" s="206">
        <v>3.79286328460877</v>
      </c>
      <c r="F18" s="206">
        <v>2.8446259673258809</v>
      </c>
      <c r="G18" s="206">
        <v>2.8446259673258809</v>
      </c>
      <c r="H18" s="206">
        <v>2.8446259673258809</v>
      </c>
      <c r="I18" s="206">
        <v>0.94823731728288907</v>
      </c>
      <c r="J18" s="206">
        <v>0.94823731728288907</v>
      </c>
      <c r="K18" s="206">
        <v>0</v>
      </c>
      <c r="L18" s="206">
        <v>0</v>
      </c>
      <c r="M18" s="206">
        <v>0.93671539122957859</v>
      </c>
      <c r="N18" s="206">
        <v>0.93671539122957859</v>
      </c>
      <c r="O18" s="206">
        <v>0.93671539122957859</v>
      </c>
      <c r="P18" s="206">
        <v>0.93671539122957859</v>
      </c>
      <c r="Q18" s="206">
        <v>0.93671539122957859</v>
      </c>
      <c r="R18" s="206">
        <v>0.93671539122957859</v>
      </c>
      <c r="S18" s="206">
        <v>0</v>
      </c>
      <c r="T18" s="206">
        <v>0</v>
      </c>
      <c r="U18" s="206">
        <v>0.93740326741186575</v>
      </c>
      <c r="V18" s="206">
        <v>3.748925193465176E-2</v>
      </c>
      <c r="W18" s="206">
        <v>0.46870163370593287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4.9656061908856399</v>
      </c>
      <c r="C20" s="206">
        <f t="shared" si="3"/>
        <v>11.822871883061049</v>
      </c>
      <c r="D20" s="206">
        <f t="shared" si="3"/>
        <v>11.715391229578669</v>
      </c>
      <c r="E20" s="206">
        <f t="shared" si="3"/>
        <v>20.72226999140155</v>
      </c>
      <c r="F20" s="206">
        <f t="shared" si="3"/>
        <v>10.68357695614789</v>
      </c>
      <c r="G20" s="206">
        <f t="shared" si="3"/>
        <v>9.8667239896818568</v>
      </c>
      <c r="H20" s="206">
        <f t="shared" si="3"/>
        <v>8.4909716251074805</v>
      </c>
      <c r="I20" s="206">
        <f t="shared" si="3"/>
        <v>8.3834909716251076</v>
      </c>
      <c r="J20" s="206">
        <f t="shared" si="3"/>
        <v>4.815133276010318</v>
      </c>
      <c r="K20" s="206">
        <f t="shared" si="3"/>
        <v>2.6225279449699048</v>
      </c>
      <c r="L20" s="206">
        <f t="shared" si="3"/>
        <v>3.632846087704213</v>
      </c>
      <c r="M20" s="206">
        <f t="shared" si="3"/>
        <v>2.2355975924333622</v>
      </c>
      <c r="N20" s="206">
        <f t="shared" si="3"/>
        <v>2.2570937231298371</v>
      </c>
      <c r="O20" s="206">
        <f t="shared" si="3"/>
        <v>2.1711092003439378</v>
      </c>
      <c r="P20" s="206">
        <f t="shared" si="3"/>
        <v>2.2570937231298371</v>
      </c>
      <c r="Q20" s="206">
        <f t="shared" si="3"/>
        <v>1.9346517626827171</v>
      </c>
      <c r="R20" s="206">
        <f t="shared" si="3"/>
        <v>2.407566638005159</v>
      </c>
      <c r="S20" s="206">
        <f t="shared" si="3"/>
        <v>2.0464316423043849</v>
      </c>
      <c r="T20" s="206">
        <f t="shared" si="3"/>
        <v>1.8953568357695609</v>
      </c>
      <c r="U20" s="206">
        <f t="shared" si="3"/>
        <v>1.5698194325021499</v>
      </c>
      <c r="V20" s="206">
        <f t="shared" si="3"/>
        <v>1.6243336199484091</v>
      </c>
      <c r="W20" s="206">
        <f t="shared" si="3"/>
        <v>2.2655202063628539</v>
      </c>
      <c r="DA20" s="71"/>
    </row>
    <row r="21" spans="1:105" ht="12" customHeight="1" x14ac:dyDescent="0.25">
      <c r="A21" s="18" t="s">
        <v>72</v>
      </c>
      <c r="B21" s="206">
        <v>4.9656061908856399</v>
      </c>
      <c r="C21" s="206">
        <v>11.822871883061049</v>
      </c>
      <c r="D21" s="206">
        <v>11.715391229578669</v>
      </c>
      <c r="E21" s="206">
        <v>20.72226999140155</v>
      </c>
      <c r="F21" s="206">
        <v>10.68357695614789</v>
      </c>
      <c r="G21" s="206">
        <v>9.8667239896818568</v>
      </c>
      <c r="H21" s="206">
        <v>8.4909716251074805</v>
      </c>
      <c r="I21" s="206">
        <v>8.3834909716251076</v>
      </c>
      <c r="J21" s="206">
        <v>4.815133276010318</v>
      </c>
      <c r="K21" s="206">
        <v>2.6225279449699048</v>
      </c>
      <c r="L21" s="206">
        <v>3.632846087704213</v>
      </c>
      <c r="M21" s="206">
        <v>2.2355975924333622</v>
      </c>
      <c r="N21" s="206">
        <v>2.2570937231298371</v>
      </c>
      <c r="O21" s="206">
        <v>2.1711092003439378</v>
      </c>
      <c r="P21" s="206">
        <v>2.2570937231298371</v>
      </c>
      <c r="Q21" s="206">
        <v>1.9346517626827171</v>
      </c>
      <c r="R21" s="206">
        <v>2.407566638005159</v>
      </c>
      <c r="S21" s="206">
        <v>2.0464316423043849</v>
      </c>
      <c r="T21" s="206">
        <v>1.8953568357695609</v>
      </c>
      <c r="U21" s="206">
        <v>1.5698194325021499</v>
      </c>
      <c r="V21" s="206">
        <v>1.6243336199484091</v>
      </c>
      <c r="W21" s="206">
        <v>2.2655202063628539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0.52545141874462586</v>
      </c>
      <c r="C23" s="206">
        <f t="shared" si="4"/>
        <v>0.14333619948409279</v>
      </c>
      <c r="D23" s="206">
        <f t="shared" si="4"/>
        <v>0.14333619948409279</v>
      </c>
      <c r="E23" s="206">
        <f t="shared" si="4"/>
        <v>0.2149613069647463</v>
      </c>
      <c r="F23" s="206">
        <f t="shared" si="4"/>
        <v>0.2149613069647463</v>
      </c>
      <c r="G23" s="206">
        <f t="shared" si="4"/>
        <v>0.19105760963026661</v>
      </c>
      <c r="H23" s="206">
        <f t="shared" si="4"/>
        <v>0.28658641444539978</v>
      </c>
      <c r="I23" s="206">
        <f t="shared" si="4"/>
        <v>0.23886500429922611</v>
      </c>
      <c r="J23" s="206">
        <f t="shared" si="4"/>
        <v>0.19105760963026661</v>
      </c>
      <c r="K23" s="206">
        <f t="shared" si="4"/>
        <v>0.23886500429922611</v>
      </c>
      <c r="L23" s="206">
        <f t="shared" si="4"/>
        <v>0.23886500429922611</v>
      </c>
      <c r="M23" s="206">
        <f t="shared" si="4"/>
        <v>0.23886500429922611</v>
      </c>
      <c r="N23" s="206">
        <f t="shared" si="4"/>
        <v>0.2149613069647463</v>
      </c>
      <c r="O23" s="206">
        <f t="shared" si="4"/>
        <v>0.14333619948409279</v>
      </c>
      <c r="P23" s="206">
        <f t="shared" si="4"/>
        <v>0.2149613069647463</v>
      </c>
      <c r="Q23" s="206">
        <f t="shared" si="4"/>
        <v>0.28658641444539978</v>
      </c>
      <c r="R23" s="206">
        <f t="shared" si="4"/>
        <v>7.1625107480653469E-2</v>
      </c>
      <c r="S23" s="206">
        <f t="shared" si="4"/>
        <v>0.14333619948409279</v>
      </c>
      <c r="T23" s="206">
        <f t="shared" si="4"/>
        <v>0.1194325021496131</v>
      </c>
      <c r="U23" s="206">
        <f t="shared" si="4"/>
        <v>0.1231298366294067</v>
      </c>
      <c r="V23" s="206">
        <f t="shared" si="4"/>
        <v>9.4582975064488387E-2</v>
      </c>
      <c r="W23" s="206">
        <f t="shared" si="4"/>
        <v>8.8650042992261383E-2</v>
      </c>
      <c r="DA23" s="71"/>
    </row>
    <row r="24" spans="1:105" ht="12" customHeight="1" x14ac:dyDescent="0.25">
      <c r="A24" s="18" t="s">
        <v>73</v>
      </c>
      <c r="B24" s="206">
        <v>0.52545141874462586</v>
      </c>
      <c r="C24" s="206">
        <v>0.14333619948409279</v>
      </c>
      <c r="D24" s="206">
        <v>0.14333619948409279</v>
      </c>
      <c r="E24" s="206">
        <v>0.2149613069647463</v>
      </c>
      <c r="F24" s="206">
        <v>0.2149613069647463</v>
      </c>
      <c r="G24" s="206">
        <v>0.19105760963026661</v>
      </c>
      <c r="H24" s="206">
        <v>0.28658641444539978</v>
      </c>
      <c r="I24" s="206">
        <v>0.23886500429922611</v>
      </c>
      <c r="J24" s="206">
        <v>0.19105760963026661</v>
      </c>
      <c r="K24" s="206">
        <v>0.23886500429922611</v>
      </c>
      <c r="L24" s="206">
        <v>0.23886500429922611</v>
      </c>
      <c r="M24" s="206">
        <v>0.23886500429922611</v>
      </c>
      <c r="N24" s="206">
        <v>0.2149613069647463</v>
      </c>
      <c r="O24" s="206">
        <v>0.14333619948409279</v>
      </c>
      <c r="P24" s="206">
        <v>0.2149613069647463</v>
      </c>
      <c r="Q24" s="206">
        <v>0.28658641444539978</v>
      </c>
      <c r="R24" s="206">
        <v>7.1625107480653469E-2</v>
      </c>
      <c r="S24" s="206">
        <v>0.14333619948409279</v>
      </c>
      <c r="T24" s="206">
        <v>0.1194325021496131</v>
      </c>
      <c r="U24" s="206">
        <v>0.1231298366294067</v>
      </c>
      <c r="V24" s="206">
        <v>9.4582975064488387E-2</v>
      </c>
      <c r="W24" s="206">
        <v>8.8650042992261383E-2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2696</v>
      </c>
    </row>
    <row r="30" spans="1:105" ht="12" customHeight="1" x14ac:dyDescent="0.25">
      <c r="A30" s="14" t="s">
        <v>79</v>
      </c>
      <c r="B30" s="206">
        <v>15.835511607910581</v>
      </c>
      <c r="C30" s="206">
        <v>14.688993981083399</v>
      </c>
      <c r="D30" s="206">
        <v>14.99948409286328</v>
      </c>
      <c r="E30" s="206">
        <v>14.450214961306971</v>
      </c>
      <c r="F30" s="206">
        <v>14.688993981083399</v>
      </c>
      <c r="G30" s="206">
        <v>13.351504729148751</v>
      </c>
      <c r="H30" s="206">
        <v>13.99638865004299</v>
      </c>
      <c r="I30" s="206">
        <v>11.130180567497851</v>
      </c>
      <c r="J30" s="206">
        <v>9.8882201203783318</v>
      </c>
      <c r="K30" s="206">
        <v>7.8102321582115213</v>
      </c>
      <c r="L30" s="206">
        <v>5.4218400687876178</v>
      </c>
      <c r="M30" s="206">
        <v>2.2212381771281171</v>
      </c>
      <c r="N30" s="206">
        <v>2.2451418744625968</v>
      </c>
      <c r="O30" s="206">
        <v>1.146431642304385</v>
      </c>
      <c r="P30" s="206">
        <v>1.5047291487532239</v>
      </c>
      <c r="Q30" s="206">
        <v>1.671883061049011</v>
      </c>
      <c r="R30" s="206">
        <v>1.6241616509028369</v>
      </c>
      <c r="S30" s="206">
        <v>1.5525365434221841</v>
      </c>
      <c r="T30" s="206">
        <v>1.5286328460877039</v>
      </c>
      <c r="U30" s="206">
        <v>1.6002579535683581</v>
      </c>
      <c r="V30" s="206">
        <v>1.671883061049011</v>
      </c>
      <c r="W30" s="206">
        <v>1.6241616509028369</v>
      </c>
      <c r="DA30" s="71" t="s">
        <v>2697</v>
      </c>
    </row>
    <row r="31" spans="1:105" ht="12" customHeight="1" x14ac:dyDescent="0.25">
      <c r="A31" s="21" t="s">
        <v>38</v>
      </c>
      <c r="B31" s="209">
        <v>25.88134135855546</v>
      </c>
      <c r="C31" s="209">
        <v>21.41014617368873</v>
      </c>
      <c r="D31" s="209">
        <v>20.80825451418745</v>
      </c>
      <c r="E31" s="209">
        <v>21.926053310404129</v>
      </c>
      <c r="F31" s="209">
        <v>22.44196044711952</v>
      </c>
      <c r="G31" s="209">
        <v>16.766981943250219</v>
      </c>
      <c r="H31" s="209">
        <v>16.766981943250219</v>
      </c>
      <c r="I31" s="209">
        <v>12.89767841788478</v>
      </c>
      <c r="J31" s="209">
        <v>11.4359415305245</v>
      </c>
      <c r="K31" s="209">
        <v>9.9742046431642297</v>
      </c>
      <c r="L31" s="209">
        <v>10.576096302665521</v>
      </c>
      <c r="M31" s="209">
        <v>10.662080825451421</v>
      </c>
      <c r="N31" s="209">
        <v>10.146173688736029</v>
      </c>
      <c r="O31" s="209">
        <v>9.5442820292347363</v>
      </c>
      <c r="P31" s="209">
        <v>9.8882201203783318</v>
      </c>
      <c r="Q31" s="209">
        <v>8.4264832330180557</v>
      </c>
      <c r="R31" s="209">
        <v>6.3628546861564912</v>
      </c>
      <c r="S31" s="209">
        <v>4.9871023215821149</v>
      </c>
      <c r="T31" s="209">
        <v>5.2450558899398114</v>
      </c>
      <c r="U31" s="209">
        <v>4.5537403267411856</v>
      </c>
      <c r="V31" s="209">
        <v>5.1049011177987964</v>
      </c>
      <c r="W31" s="209">
        <v>6.3826311263972482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23.954279039511341</v>
      </c>
      <c r="C33" s="205">
        <f>TEL_emi!C5</f>
        <v>43.195019039359003</v>
      </c>
      <c r="D33" s="205">
        <f>TEL_emi!D5</f>
        <v>39.808139039410769</v>
      </c>
      <c r="E33" s="205">
        <f>TEL_emi!E5</f>
        <v>69.773738539819206</v>
      </c>
      <c r="F33" s="205">
        <f>TEL_emi!F5</f>
        <v>40.58063711887057</v>
      </c>
      <c r="G33" s="205">
        <f>TEL_emi!G5</f>
        <v>41.260864520452188</v>
      </c>
      <c r="H33" s="205">
        <f>TEL_emi!H5</f>
        <v>38.029478176322613</v>
      </c>
      <c r="I33" s="205">
        <f>TEL_emi!I5</f>
        <v>41.570521918587971</v>
      </c>
      <c r="J33" s="205">
        <f>TEL_emi!J5</f>
        <v>17.517031919466941</v>
      </c>
      <c r="K33" s="205">
        <f>TEL_emi!K5</f>
        <v>9.2942099994720238</v>
      </c>
      <c r="L33" s="205">
        <f>TEL_emi!L5</f>
        <v>8.5328099992426907</v>
      </c>
      <c r="M33" s="205">
        <f>TEL_emi!M5</f>
        <v>8.2864641607388574</v>
      </c>
      <c r="N33" s="205">
        <f>TEL_emi!N5</f>
        <v>8.3369541608582765</v>
      </c>
      <c r="O33" s="205">
        <f>TEL_emi!O5</f>
        <v>8.1349941616074322</v>
      </c>
      <c r="P33" s="205">
        <f>TEL_emi!P5</f>
        <v>8.3369541610992659</v>
      </c>
      <c r="Q33" s="205">
        <f>TEL_emi!Q5</f>
        <v>7.5796041610452081</v>
      </c>
      <c r="R33" s="205">
        <f>TEL_emi!R5</f>
        <v>8.6903841589074453</v>
      </c>
      <c r="S33" s="205">
        <f>TEL_emi!S5</f>
        <v>4.8066479990320152</v>
      </c>
      <c r="T33" s="205">
        <f>TEL_emi!T5</f>
        <v>4.4518042788994991</v>
      </c>
      <c r="U33" s="205">
        <f>TEL_emi!U5</f>
        <v>7.3566489592326496</v>
      </c>
      <c r="V33" s="205">
        <f>TEL_emi!V5</f>
        <v>4.396030919117762</v>
      </c>
      <c r="W33" s="205">
        <f>TEL_emi!W5</f>
        <v>7.1272389587074372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184.6177085737977</v>
      </c>
      <c r="C35" s="286">
        <f t="shared" si="5"/>
        <v>169.6193458526933</v>
      </c>
      <c r="D35" s="286">
        <f t="shared" si="5"/>
        <v>161.99033159829133</v>
      </c>
      <c r="E35" s="286">
        <f t="shared" si="5"/>
        <v>207.52809243053355</v>
      </c>
      <c r="F35" s="286">
        <f t="shared" si="5"/>
        <v>180.19673604641267</v>
      </c>
      <c r="G35" s="286">
        <f t="shared" si="5"/>
        <v>176.70341286648491</v>
      </c>
      <c r="H35" s="286">
        <f t="shared" si="5"/>
        <v>178.5545650377376</v>
      </c>
      <c r="I35" s="286">
        <f t="shared" si="5"/>
        <v>176.34939019434211</v>
      </c>
      <c r="J35" s="286">
        <f t="shared" si="5"/>
        <v>142.16177055111211</v>
      </c>
      <c r="K35" s="286">
        <f t="shared" si="5"/>
        <v>138.33488203874452</v>
      </c>
      <c r="L35" s="286">
        <f t="shared" si="5"/>
        <v>124.45194879286041</v>
      </c>
      <c r="M35" s="286">
        <f t="shared" si="5"/>
        <v>99.727255910178357</v>
      </c>
      <c r="N35" s="286">
        <f t="shared" si="5"/>
        <v>93.098890870762901</v>
      </c>
      <c r="O35" s="286">
        <f t="shared" si="5"/>
        <v>87.351934618370606</v>
      </c>
      <c r="P35" s="286">
        <f t="shared" si="5"/>
        <v>86.515180901320107</v>
      </c>
      <c r="Q35" s="286">
        <f t="shared" si="5"/>
        <v>76.714814018661798</v>
      </c>
      <c r="R35" s="286">
        <f t="shared" si="5"/>
        <v>64.5050710996465</v>
      </c>
      <c r="S35" s="286">
        <f t="shared" si="5"/>
        <v>47.921574001186805</v>
      </c>
      <c r="T35" s="286">
        <f t="shared" si="5"/>
        <v>51.422154493888712</v>
      </c>
      <c r="U35" s="286">
        <f t="shared" si="5"/>
        <v>56.392044624890737</v>
      </c>
      <c r="V35" s="286">
        <f t="shared" si="5"/>
        <v>54.699244442930961</v>
      </c>
      <c r="W35" s="286">
        <f t="shared" si="5"/>
        <v>76.377038259906058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</v>
      </c>
      <c r="C36" s="346">
        <f t="shared" si="6"/>
        <v>101.96020815151105</v>
      </c>
      <c r="D36" s="346">
        <f t="shared" si="6"/>
        <v>105.91575251106615</v>
      </c>
      <c r="E36" s="346">
        <f t="shared" si="6"/>
        <v>110.51549896555095</v>
      </c>
      <c r="F36" s="346">
        <f t="shared" si="6"/>
        <v>108.23895091441842</v>
      </c>
      <c r="G36" s="346">
        <f t="shared" si="6"/>
        <v>93.792151207448114</v>
      </c>
      <c r="H36" s="346">
        <f t="shared" si="6"/>
        <v>87.072392026222261</v>
      </c>
      <c r="I36" s="346">
        <f t="shared" si="6"/>
        <v>78.761382371411059</v>
      </c>
      <c r="J36" s="346">
        <f t="shared" si="6"/>
        <v>73.776272626744415</v>
      </c>
      <c r="K36" s="346">
        <f t="shared" si="6"/>
        <v>73.572826684531677</v>
      </c>
      <c r="L36" s="346">
        <f t="shared" si="6"/>
        <v>69.265196416860135</v>
      </c>
      <c r="M36" s="346">
        <f t="shared" si="6"/>
        <v>61.803524648485713</v>
      </c>
      <c r="N36" s="346">
        <f t="shared" si="6"/>
        <v>62.692661169633681</v>
      </c>
      <c r="O36" s="346">
        <f t="shared" si="6"/>
        <v>61.096521775308666</v>
      </c>
      <c r="P36" s="346">
        <f t="shared" si="6"/>
        <v>57.728719467414059</v>
      </c>
      <c r="Q36" s="346">
        <f t="shared" si="6"/>
        <v>57.269464265562753</v>
      </c>
      <c r="R36" s="346">
        <f t="shared" si="6"/>
        <v>56.55360433332261</v>
      </c>
      <c r="S36" s="346">
        <f t="shared" si="6"/>
        <v>56.254919671339692</v>
      </c>
      <c r="T36" s="346">
        <f t="shared" si="6"/>
        <v>56.061305827116094</v>
      </c>
      <c r="U36" s="346">
        <f t="shared" si="6"/>
        <v>55.610520508608722</v>
      </c>
      <c r="V36" s="346">
        <f t="shared" si="6"/>
        <v>58.373479610767895</v>
      </c>
      <c r="W36" s="346">
        <f t="shared" si="6"/>
        <v>55.716544641725662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51.293736155318641</v>
      </c>
      <c r="C37" s="346">
        <f>IF(TEL_ued!C$5=0,"",TEL_ued!C$5/C$5*1000)</f>
        <v>50.229070644702958</v>
      </c>
      <c r="D37" s="346">
        <f>IF(TEL_ued!D$5=0,"",TEL_ued!D$5/D$5*1000)</f>
        <v>52.261739943931694</v>
      </c>
      <c r="E37" s="346">
        <f>IF(TEL_ued!E$5=0,"",TEL_ued!E$5/E$5*1000)</f>
        <v>54.272204002866467</v>
      </c>
      <c r="F37" s="346">
        <f>IF(TEL_ued!F$5=0,"",TEL_ued!F$5/F$5*1000)</f>
        <v>53.413321266731877</v>
      </c>
      <c r="G37" s="346">
        <f>IF(TEL_ued!G$5=0,"",TEL_ued!G$5/G$5*1000)</f>
        <v>46.043925294719649</v>
      </c>
      <c r="H37" s="346">
        <f>IF(TEL_ued!H$5=0,"",TEL_ued!H$5/H$5*1000)</f>
        <v>42.747829698797389</v>
      </c>
      <c r="I37" s="346">
        <f>IF(TEL_ued!I$5=0,"",TEL_ued!I$5/I$5*1000)</f>
        <v>38.670634207830616</v>
      </c>
      <c r="J37" s="346">
        <f>IF(TEL_ued!J$5=0,"",TEL_ued!J$5/J$5*1000)</f>
        <v>36.579597730455006</v>
      </c>
      <c r="K37" s="346">
        <f>IF(TEL_ued!K$5=0,"",TEL_ued!K$5/K$5*1000)</f>
        <v>36.734670868274463</v>
      </c>
      <c r="L37" s="346">
        <f>IF(TEL_ued!L$5=0,"",TEL_ued!L$5/L$5*1000)</f>
        <v>34.716873536189006</v>
      </c>
      <c r="M37" s="346">
        <f>IF(TEL_ued!M$5=0,"",TEL_ued!M$5/M$5*1000)</f>
        <v>30.864438477028123</v>
      </c>
      <c r="N37" s="346">
        <f>IF(TEL_ued!N$5=0,"",TEL_ued!N$5/N$5*1000)</f>
        <v>31.27576928653189</v>
      </c>
      <c r="O37" s="346">
        <f>IF(TEL_ued!O$5=0,"",TEL_ued!O$5/O$5*1000)</f>
        <v>30.481338404114499</v>
      </c>
      <c r="P37" s="346">
        <f>IF(TEL_ued!P$5=0,"",TEL_ued!P$5/P$5*1000)</f>
        <v>28.784105471486377</v>
      </c>
      <c r="Q37" s="346">
        <f>IF(TEL_ued!Q$5=0,"",TEL_ued!Q$5/Q$5*1000)</f>
        <v>28.451154293562183</v>
      </c>
      <c r="R37" s="346">
        <f>IF(TEL_ued!R$5=0,"",TEL_ued!R$5/R$5*1000)</f>
        <v>27.922640749693599</v>
      </c>
      <c r="S37" s="346">
        <f>IF(TEL_ued!S$5=0,"",TEL_ued!S$5/S$5*1000)</f>
        <v>28.113113731699197</v>
      </c>
      <c r="T37" s="346">
        <f>IF(TEL_ued!T$5=0,"",TEL_ued!T$5/T$5*1000)</f>
        <v>28.086560758910554</v>
      </c>
      <c r="U37" s="346">
        <f>IF(TEL_ued!U$5=0,"",TEL_ued!U$5/U$5*1000)</f>
        <v>27.269509960942059</v>
      </c>
      <c r="V37" s="346">
        <f>IF(TEL_ued!V$5=0,"",TEL_ued!V$5/V$5*1000)</f>
        <v>29.236762737846202</v>
      </c>
      <c r="W37" s="346">
        <f>IF(TEL_ued!W$5=0,"",TEL_ued!W$5/W$5*1000)</f>
        <v>27.707085508698007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0.46968461900080238</v>
      </c>
      <c r="C38" s="347">
        <f t="shared" si="7"/>
        <v>0.81702705396462827</v>
      </c>
      <c r="D38" s="347">
        <f t="shared" si="7"/>
        <v>0.77358449021566145</v>
      </c>
      <c r="E38" s="347">
        <f t="shared" si="7"/>
        <v>1.0942974031419583</v>
      </c>
      <c r="F38" s="347">
        <f t="shared" si="7"/>
        <v>0.76719586208025936</v>
      </c>
      <c r="G38" s="347">
        <f t="shared" si="7"/>
        <v>0.90305895330774999</v>
      </c>
      <c r="H38" s="347">
        <f t="shared" si="7"/>
        <v>0.84407214528343644</v>
      </c>
      <c r="I38" s="347">
        <f t="shared" si="7"/>
        <v>1.0481629700014701</v>
      </c>
      <c r="J38" s="347">
        <f t="shared" si="7"/>
        <v>0.61921909186443924</v>
      </c>
      <c r="K38" s="347">
        <f t="shared" si="7"/>
        <v>0.42917189359948399</v>
      </c>
      <c r="L38" s="347">
        <f t="shared" si="7"/>
        <v>0.42943942588492706</v>
      </c>
      <c r="M38" s="347">
        <f t="shared" si="7"/>
        <v>0.50854372280094418</v>
      </c>
      <c r="N38" s="347">
        <f t="shared" si="7"/>
        <v>0.5276524551211218</v>
      </c>
      <c r="O38" s="347">
        <f t="shared" si="7"/>
        <v>0.58349357422719594</v>
      </c>
      <c r="P38" s="347">
        <f t="shared" si="7"/>
        <v>0.56324226748294715</v>
      </c>
      <c r="Q38" s="347">
        <f t="shared" si="7"/>
        <v>0.5717728781220579</v>
      </c>
      <c r="R38" s="347">
        <f t="shared" si="7"/>
        <v>0.76211895825611986</v>
      </c>
      <c r="S38" s="347">
        <f t="shared" si="7"/>
        <v>0.55062711138108944</v>
      </c>
      <c r="T38" s="347">
        <f t="shared" si="7"/>
        <v>0.50655008084924358</v>
      </c>
      <c r="U38" s="347">
        <f t="shared" si="7"/>
        <v>0.81527903143492864</v>
      </c>
      <c r="V38" s="347">
        <f t="shared" si="7"/>
        <v>0.50488173952321747</v>
      </c>
      <c r="W38" s="347">
        <f t="shared" si="7"/>
        <v>0.6515826927261168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EE: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51.00077386070506</v>
      </c>
      <c r="C5" s="225">
        <v>52.868529664660308</v>
      </c>
      <c r="D5" s="225">
        <v>51.459329320722247</v>
      </c>
      <c r="E5" s="225">
        <v>63.761220980223563</v>
      </c>
      <c r="F5" s="225">
        <v>52.894754944110034</v>
      </c>
      <c r="G5" s="225">
        <v>45.690111779879622</v>
      </c>
      <c r="H5" s="225">
        <v>45.054772141014602</v>
      </c>
      <c r="I5" s="225">
        <v>39.660361134995703</v>
      </c>
      <c r="J5" s="225">
        <v>28.28890799656061</v>
      </c>
      <c r="K5" s="225">
        <v>21.656147893379181</v>
      </c>
      <c r="L5" s="225">
        <v>19.86964746345658</v>
      </c>
      <c r="M5" s="225">
        <v>16.294496990541699</v>
      </c>
      <c r="N5" s="225">
        <v>15.80008598452279</v>
      </c>
      <c r="O5" s="225">
        <v>13.941874462596729</v>
      </c>
      <c r="P5" s="225">
        <v>14.801719690455711</v>
      </c>
      <c r="Q5" s="225">
        <v>13.25631986242476</v>
      </c>
      <c r="R5" s="225">
        <v>11.40292347377472</v>
      </c>
      <c r="S5" s="225">
        <v>8.7294067067927728</v>
      </c>
      <c r="T5" s="225">
        <v>8.7884780739466848</v>
      </c>
      <c r="U5" s="225">
        <v>9.02347377472055</v>
      </c>
      <c r="V5" s="225">
        <v>8.7070507308684419</v>
      </c>
      <c r="W5" s="225">
        <v>10.93834909716251</v>
      </c>
      <c r="DA5" s="89" t="s">
        <v>2682</v>
      </c>
    </row>
    <row r="6" spans="1:105" ht="12" customHeight="1" x14ac:dyDescent="0.25">
      <c r="A6" s="55" t="s">
        <v>92</v>
      </c>
      <c r="B6" s="261">
        <v>1.629403718353112</v>
      </c>
      <c r="C6" s="261">
        <v>1.408893543071581</v>
      </c>
      <c r="D6" s="261">
        <v>1.3665236791361921</v>
      </c>
      <c r="E6" s="261">
        <v>1.4773656979453971</v>
      </c>
      <c r="F6" s="261">
        <v>1.4702350448081809</v>
      </c>
      <c r="G6" s="261">
        <v>1.1144430916201979</v>
      </c>
      <c r="H6" s="261">
        <v>1.1093386030472789</v>
      </c>
      <c r="I6" s="261">
        <v>0.87208903315827557</v>
      </c>
      <c r="J6" s="261">
        <v>0.74785284955319475</v>
      </c>
      <c r="K6" s="261">
        <v>0.64016105065253526</v>
      </c>
      <c r="L6" s="261">
        <v>0.6733598090761469</v>
      </c>
      <c r="M6" s="261">
        <v>0.66666548795122926</v>
      </c>
      <c r="N6" s="261">
        <v>0.63541377391253584</v>
      </c>
      <c r="O6" s="261">
        <v>0.59676135516593853</v>
      </c>
      <c r="P6" s="261">
        <v>0.61875845119075057</v>
      </c>
      <c r="Q6" s="261">
        <v>0.52823297498573363</v>
      </c>
      <c r="R6" s="261">
        <v>0.40578556723350301</v>
      </c>
      <c r="S6" s="261">
        <v>0.31811005403772641</v>
      </c>
      <c r="T6" s="261">
        <v>0.33269222367420459</v>
      </c>
      <c r="U6" s="261">
        <v>0.29129640801171192</v>
      </c>
      <c r="V6" s="261">
        <v>0.32311331399955928</v>
      </c>
      <c r="W6" s="261">
        <v>0.40532557178976553</v>
      </c>
      <c r="DA6" s="67" t="s">
        <v>2699</v>
      </c>
    </row>
    <row r="7" spans="1:105" ht="12" customHeight="1" x14ac:dyDescent="0.25">
      <c r="A7" s="202" t="s">
        <v>93</v>
      </c>
      <c r="B7" s="226">
        <v>1.336946640699989</v>
      </c>
      <c r="C7" s="226">
        <v>1.1560152148279641</v>
      </c>
      <c r="D7" s="226">
        <v>1.121250198265594</v>
      </c>
      <c r="E7" s="226">
        <v>1.212197495750069</v>
      </c>
      <c r="F7" s="226">
        <v>1.206346703432353</v>
      </c>
      <c r="G7" s="226">
        <v>0.91441484440631637</v>
      </c>
      <c r="H7" s="226">
        <v>0.91022654609007492</v>
      </c>
      <c r="I7" s="226">
        <v>0.71556023233499544</v>
      </c>
      <c r="J7" s="226">
        <v>0.613622850915442</v>
      </c>
      <c r="K7" s="226">
        <v>0.52526034925336229</v>
      </c>
      <c r="L7" s="226">
        <v>0.55250035616504356</v>
      </c>
      <c r="M7" s="226">
        <v>0.54700757985741899</v>
      </c>
      <c r="N7" s="226">
        <v>0.52136514782567056</v>
      </c>
      <c r="O7" s="226">
        <v>0.48965034270025731</v>
      </c>
      <c r="P7" s="226">
        <v>0.50769924200266703</v>
      </c>
      <c r="Q7" s="226">
        <v>0.4334219281934224</v>
      </c>
      <c r="R7" s="226">
        <v>0.33295226029415631</v>
      </c>
      <c r="S7" s="226">
        <v>0.26101337767198057</v>
      </c>
      <c r="T7" s="226">
        <v>0.27297823480960381</v>
      </c>
      <c r="U7" s="226">
        <v>0.2390124373429432</v>
      </c>
      <c r="V7" s="226">
        <v>0.26511861661502301</v>
      </c>
      <c r="W7" s="226">
        <v>0.33257482813519212</v>
      </c>
      <c r="DA7" s="174" t="s">
        <v>2700</v>
      </c>
    </row>
    <row r="8" spans="1:105" ht="12" customHeight="1" x14ac:dyDescent="0.25">
      <c r="A8" s="202" t="s">
        <v>94</v>
      </c>
      <c r="B8" s="226">
        <v>0.96093039800311686</v>
      </c>
      <c r="C8" s="226">
        <v>0.83088593565759872</v>
      </c>
      <c r="D8" s="226">
        <v>0.80589858000339554</v>
      </c>
      <c r="E8" s="226">
        <v>0.87126695007036203</v>
      </c>
      <c r="F8" s="226">
        <v>0.86706169309200409</v>
      </c>
      <c r="G8" s="226">
        <v>0.65723566941704004</v>
      </c>
      <c r="H8" s="226">
        <v>0.65422533000224126</v>
      </c>
      <c r="I8" s="226">
        <v>0.51430891699077785</v>
      </c>
      <c r="J8" s="226">
        <v>0.44104142409547392</v>
      </c>
      <c r="K8" s="226">
        <v>0.37753087602585411</v>
      </c>
      <c r="L8" s="226">
        <v>0.39710963099362517</v>
      </c>
      <c r="M8" s="226">
        <v>0.39316169802251988</v>
      </c>
      <c r="N8" s="226">
        <v>0.37473119999970073</v>
      </c>
      <c r="O8" s="226">
        <v>0.35193618381580999</v>
      </c>
      <c r="P8" s="226">
        <v>0.36490883018941689</v>
      </c>
      <c r="Q8" s="226">
        <v>0.31152201088902232</v>
      </c>
      <c r="R8" s="226">
        <v>0.23930943708642491</v>
      </c>
      <c r="S8" s="226">
        <v>0.18760336520173609</v>
      </c>
      <c r="T8" s="226">
        <v>0.19620310626940279</v>
      </c>
      <c r="U8" s="226">
        <v>0.1717901893402404</v>
      </c>
      <c r="V8" s="226">
        <v>0.19055400569204781</v>
      </c>
      <c r="W8" s="226">
        <v>0.23903815772216941</v>
      </c>
      <c r="DA8" s="174" t="s">
        <v>2701</v>
      </c>
    </row>
    <row r="9" spans="1:105" ht="12" customHeight="1" x14ac:dyDescent="0.25">
      <c r="A9" s="202" t="s">
        <v>95</v>
      </c>
      <c r="B9" s="226">
        <v>1.8800812134843601</v>
      </c>
      <c r="C9" s="226">
        <v>1.6256463958518239</v>
      </c>
      <c r="D9" s="226">
        <v>1.5767580913109911</v>
      </c>
      <c r="E9" s="226">
        <v>1.704652728398534</v>
      </c>
      <c r="F9" s="226">
        <v>1.6964250517017461</v>
      </c>
      <c r="G9" s="226">
        <v>1.285895874946382</v>
      </c>
      <c r="H9" s="226">
        <v>1.280006080439168</v>
      </c>
      <c r="I9" s="226">
        <v>1.0062565767210869</v>
      </c>
      <c r="J9" s="226">
        <v>0.86290713409984043</v>
      </c>
      <c r="K9" s="226">
        <v>0.73864736613754078</v>
      </c>
      <c r="L9" s="226">
        <v>0.77695362585709238</v>
      </c>
      <c r="M9" s="226">
        <v>0.76922940917449512</v>
      </c>
      <c r="N9" s="226">
        <v>0.73316973912984906</v>
      </c>
      <c r="O9" s="226">
        <v>0.68857079442223668</v>
      </c>
      <c r="P9" s="226">
        <v>0.7139520590662507</v>
      </c>
      <c r="Q9" s="226">
        <v>0.60949958652200042</v>
      </c>
      <c r="R9" s="226">
        <v>0.46821411603865731</v>
      </c>
      <c r="S9" s="226">
        <v>0.36705006235122278</v>
      </c>
      <c r="T9" s="226">
        <v>0.38387564270100533</v>
      </c>
      <c r="U9" s="226">
        <v>0.33611124001351378</v>
      </c>
      <c r="V9" s="226">
        <v>0.37282305461487608</v>
      </c>
      <c r="W9" s="226">
        <v>0.46768335206511391</v>
      </c>
      <c r="DA9" s="174" t="s">
        <v>2702</v>
      </c>
    </row>
    <row r="10" spans="1:105" ht="12" customHeight="1" x14ac:dyDescent="0.25">
      <c r="A10" s="56" t="s">
        <v>96</v>
      </c>
      <c r="B10" s="262">
        <v>3.3481218277794982</v>
      </c>
      <c r="C10" s="262">
        <v>3.8758092122497461</v>
      </c>
      <c r="D10" s="262">
        <v>3.714543368722603</v>
      </c>
      <c r="E10" s="262">
        <v>5.421138191350126</v>
      </c>
      <c r="F10" s="262">
        <v>3.829838172275112</v>
      </c>
      <c r="G10" s="262">
        <v>3.4789009143279488</v>
      </c>
      <c r="H10" s="262">
        <v>3.3151997333873839</v>
      </c>
      <c r="I10" s="262">
        <v>3.425226407466611</v>
      </c>
      <c r="J10" s="262">
        <v>1.963262823140707</v>
      </c>
      <c r="K10" s="262">
        <v>1.428504442065017</v>
      </c>
      <c r="L10" s="262">
        <v>1.38611551979968</v>
      </c>
      <c r="M10" s="262">
        <v>1.2608876053703371</v>
      </c>
      <c r="N10" s="262">
        <v>1.2076442381135051</v>
      </c>
      <c r="O10" s="262">
        <v>1.112096609538159</v>
      </c>
      <c r="P10" s="262">
        <v>1.1612527261595149</v>
      </c>
      <c r="Q10" s="262">
        <v>1.0077407072417519</v>
      </c>
      <c r="R10" s="262">
        <v>0.82995996522894555</v>
      </c>
      <c r="S10" s="262">
        <v>0.63733248670032849</v>
      </c>
      <c r="T10" s="262">
        <v>0.64800286766629822</v>
      </c>
      <c r="U10" s="262">
        <v>0.63310543424450305</v>
      </c>
      <c r="V10" s="262">
        <v>0.63505042231691566</v>
      </c>
      <c r="W10" s="262">
        <v>0.80362724989774748</v>
      </c>
      <c r="DA10" s="68" t="s">
        <v>2703</v>
      </c>
    </row>
    <row r="11" spans="1:105" ht="12" customHeight="1" x14ac:dyDescent="0.25">
      <c r="A11" s="37" t="s">
        <v>160</v>
      </c>
      <c r="B11" s="228">
        <v>0</v>
      </c>
      <c r="C11" s="228">
        <v>0.20939829085091299</v>
      </c>
      <c r="D11" s="228">
        <v>0</v>
      </c>
      <c r="E11" s="228">
        <v>0.41497356249290562</v>
      </c>
      <c r="F11" s="228">
        <v>0.39146732619753521</v>
      </c>
      <c r="G11" s="228">
        <v>0.45650399397247943</v>
      </c>
      <c r="H11" s="228">
        <v>0.4707185072787991</v>
      </c>
      <c r="I11" s="228">
        <v>1.270464888126789</v>
      </c>
      <c r="J11" s="228">
        <v>0.2161905425846104</v>
      </c>
      <c r="K11" s="228">
        <v>0.17519083804909549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2704</v>
      </c>
    </row>
    <row r="12" spans="1:105" ht="12" customHeight="1" x14ac:dyDescent="0.25">
      <c r="A12" s="37" t="s">
        <v>162</v>
      </c>
      <c r="B12" s="228">
        <v>0.82156709837661479</v>
      </c>
      <c r="C12" s="228">
        <v>2.4504055312340882</v>
      </c>
      <c r="D12" s="228">
        <v>2.493128254995304</v>
      </c>
      <c r="E12" s="228">
        <v>4.2556863217357561</v>
      </c>
      <c r="F12" s="228">
        <v>2.0697793736188821</v>
      </c>
      <c r="G12" s="228">
        <v>2.229099289716681</v>
      </c>
      <c r="H12" s="228">
        <v>1.978019259309846</v>
      </c>
      <c r="I12" s="228">
        <v>1.757025909111517</v>
      </c>
      <c r="J12" s="228">
        <v>1.0303549263606959</v>
      </c>
      <c r="K12" s="228">
        <v>0.4547506859997793</v>
      </c>
      <c r="L12" s="228">
        <v>0.46150981293554078</v>
      </c>
      <c r="M12" s="228">
        <v>0.15434544106921769</v>
      </c>
      <c r="N12" s="228">
        <v>0.1690679760566508</v>
      </c>
      <c r="O12" s="228">
        <v>0.12139400522727049</v>
      </c>
      <c r="P12" s="228">
        <v>0.14190374017443</v>
      </c>
      <c r="Q12" s="228">
        <v>0.15259678303598359</v>
      </c>
      <c r="R12" s="228">
        <v>0.28336507543303968</v>
      </c>
      <c r="S12" s="228">
        <v>0.20980760551665739</v>
      </c>
      <c r="T12" s="228">
        <v>0.171535516120362</v>
      </c>
      <c r="U12" s="228">
        <v>0.25461362185348879</v>
      </c>
      <c r="V12" s="228">
        <v>0.16144013773710791</v>
      </c>
      <c r="W12" s="228">
        <v>0.2306626516284484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2707</v>
      </c>
    </row>
    <row r="15" spans="1:105" ht="12" customHeight="1" x14ac:dyDescent="0.25">
      <c r="A15" s="37" t="s">
        <v>38</v>
      </c>
      <c r="B15" s="228">
        <v>2.5265547294028829</v>
      </c>
      <c r="C15" s="228">
        <v>1.216005390164745</v>
      </c>
      <c r="D15" s="228">
        <v>1.2214151137272991</v>
      </c>
      <c r="E15" s="228">
        <v>0.75047830712146446</v>
      </c>
      <c r="F15" s="228">
        <v>1.3685914724586949</v>
      </c>
      <c r="G15" s="228">
        <v>0.79329763063878878</v>
      </c>
      <c r="H15" s="228">
        <v>0.86646196679873899</v>
      </c>
      <c r="I15" s="228">
        <v>0.397735610228305</v>
      </c>
      <c r="J15" s="228">
        <v>0.71671735419540095</v>
      </c>
      <c r="K15" s="228">
        <v>0.79856291801614188</v>
      </c>
      <c r="L15" s="228">
        <v>0.9246057068641389</v>
      </c>
      <c r="M15" s="228">
        <v>1.1065421643011191</v>
      </c>
      <c r="N15" s="228">
        <v>1.0385762620568539</v>
      </c>
      <c r="O15" s="228">
        <v>0.9907026043108883</v>
      </c>
      <c r="P15" s="228">
        <v>1.0193489859850851</v>
      </c>
      <c r="Q15" s="228">
        <v>0.85514392420576824</v>
      </c>
      <c r="R15" s="228">
        <v>0.54659488979590587</v>
      </c>
      <c r="S15" s="228">
        <v>0.42752488118367099</v>
      </c>
      <c r="T15" s="228">
        <v>0.47646735154593622</v>
      </c>
      <c r="U15" s="228">
        <v>0.37849181239101432</v>
      </c>
      <c r="V15" s="228">
        <v>0.47361028457980781</v>
      </c>
      <c r="W15" s="228">
        <v>0.57296459826929902</v>
      </c>
      <c r="DA15" s="69" t="s">
        <v>2708</v>
      </c>
    </row>
    <row r="16" spans="1:105" ht="12" customHeight="1" x14ac:dyDescent="0.25">
      <c r="A16" s="57" t="s">
        <v>2709</v>
      </c>
      <c r="B16" s="263">
        <v>2.0420180231767948</v>
      </c>
      <c r="C16" s="263">
        <v>2.402719675324116</v>
      </c>
      <c r="D16" s="263">
        <v>2.3518663380327141</v>
      </c>
      <c r="E16" s="263">
        <v>3.0868561927645728</v>
      </c>
      <c r="F16" s="263">
        <v>2.337178936695492</v>
      </c>
      <c r="G16" s="263">
        <v>2.1901455792333091</v>
      </c>
      <c r="H16" s="263">
        <v>2.1607929457442689</v>
      </c>
      <c r="I16" s="263">
        <v>1.9792686884341431</v>
      </c>
      <c r="J16" s="263">
        <v>1.3129544487289879</v>
      </c>
      <c r="K16" s="263">
        <v>0.93619730689760861</v>
      </c>
      <c r="L16" s="263">
        <v>0.74129517295400082</v>
      </c>
      <c r="M16" s="263">
        <v>0.45440619997901788</v>
      </c>
      <c r="N16" s="263">
        <v>0.45501152540409129</v>
      </c>
      <c r="O16" s="263">
        <v>0.35321933223528329</v>
      </c>
      <c r="P16" s="263">
        <v>0.39473626356782349</v>
      </c>
      <c r="Q16" s="263">
        <v>0.38764618009996371</v>
      </c>
      <c r="R16" s="263">
        <v>0.39381329196724402</v>
      </c>
      <c r="S16" s="263">
        <v>0.29378550075711768</v>
      </c>
      <c r="T16" s="263">
        <v>0.28042734501079769</v>
      </c>
      <c r="U16" s="263">
        <v>0.3495845590917987</v>
      </c>
      <c r="V16" s="263">
        <v>0.28641916491310099</v>
      </c>
      <c r="W16" s="263">
        <v>0.35845714829169978</v>
      </c>
      <c r="DA16" s="70" t="s">
        <v>2710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4.7891785236711601E-2</v>
      </c>
      <c r="F17" s="231">
        <v>0</v>
      </c>
      <c r="G17" s="231">
        <v>4.6415715498799019E-2</v>
      </c>
      <c r="H17" s="231">
        <v>4.541002814152776E-2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1.7896604878413269E-2</v>
      </c>
      <c r="V19" s="231">
        <v>1.238299341679896E-2</v>
      </c>
      <c r="W19" s="231">
        <v>8.1697696351539992E-3</v>
      </c>
      <c r="DA19" s="73" t="s">
        <v>2713</v>
      </c>
    </row>
    <row r="20" spans="1:105" ht="12" customHeight="1" x14ac:dyDescent="0.25">
      <c r="A20" s="46" t="s">
        <v>160</v>
      </c>
      <c r="B20" s="231">
        <v>0</v>
      </c>
      <c r="C20" s="231">
        <v>5.7291132961252607E-2</v>
      </c>
      <c r="D20" s="231">
        <v>0</v>
      </c>
      <c r="E20" s="231">
        <v>0.121247881155968</v>
      </c>
      <c r="F20" s="231">
        <v>0.115358660191249</v>
      </c>
      <c r="G20" s="231">
        <v>0.11193712251607051</v>
      </c>
      <c r="H20" s="231">
        <v>0.10851656495064391</v>
      </c>
      <c r="I20" s="231">
        <v>0.35000986176645182</v>
      </c>
      <c r="J20" s="231">
        <v>5.159175275606119E-2</v>
      </c>
      <c r="K20" s="231">
        <v>4.8516541490401487E-2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2714</v>
      </c>
    </row>
    <row r="21" spans="1:105" ht="12" customHeight="1" x14ac:dyDescent="0.25">
      <c r="A21" s="46" t="s">
        <v>70</v>
      </c>
      <c r="B21" s="231">
        <v>0.2359096798292091</v>
      </c>
      <c r="C21" s="231">
        <v>0.27130983734705311</v>
      </c>
      <c r="D21" s="231">
        <v>0.26775398500579778</v>
      </c>
      <c r="E21" s="231">
        <v>0.28640923787643519</v>
      </c>
      <c r="F21" s="231">
        <v>0.20142308657965621</v>
      </c>
      <c r="G21" s="231">
        <v>0.20357564839543521</v>
      </c>
      <c r="H21" s="231">
        <v>0.19916478337613189</v>
      </c>
      <c r="I21" s="231">
        <v>6.926772274562025E-2</v>
      </c>
      <c r="J21" s="231">
        <v>6.1603733730067049E-2</v>
      </c>
      <c r="K21" s="231">
        <v>0</v>
      </c>
      <c r="L21" s="231">
        <v>0</v>
      </c>
      <c r="M21" s="231">
        <v>6.8776650732222444E-2</v>
      </c>
      <c r="N21" s="231">
        <v>6.8810092408115475E-2</v>
      </c>
      <c r="O21" s="231">
        <v>7.2504768811402331E-2</v>
      </c>
      <c r="P21" s="231">
        <v>7.1204096870620973E-2</v>
      </c>
      <c r="Q21" s="231">
        <v>6.9700428040298287E-2</v>
      </c>
      <c r="R21" s="231">
        <v>7.1404296800508082E-2</v>
      </c>
      <c r="S21" s="231">
        <v>0</v>
      </c>
      <c r="T21" s="231">
        <v>0</v>
      </c>
      <c r="U21" s="231">
        <v>7.0157780073520859E-2</v>
      </c>
      <c r="V21" s="231">
        <v>2.6701212313176791E-3</v>
      </c>
      <c r="W21" s="231">
        <v>3.5232131551601598E-2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0.25775222098913758</v>
      </c>
      <c r="C23" s="231">
        <v>0.67042815167423231</v>
      </c>
      <c r="D23" s="231">
        <v>0.6510378774355885</v>
      </c>
      <c r="E23" s="231">
        <v>1.2434357173867361</v>
      </c>
      <c r="F23" s="231">
        <v>0.60992823526649731</v>
      </c>
      <c r="G23" s="231">
        <v>0.54658658760506751</v>
      </c>
      <c r="H23" s="231">
        <v>0.45600045910111009</v>
      </c>
      <c r="I23" s="231">
        <v>0.4840561918046673</v>
      </c>
      <c r="J23" s="231">
        <v>0.2458840982416533</v>
      </c>
      <c r="K23" s="231">
        <v>0.12593655450699959</v>
      </c>
      <c r="L23" s="231">
        <v>0.2055817591572299</v>
      </c>
      <c r="M23" s="231">
        <v>0.15281221344277479</v>
      </c>
      <c r="N23" s="231">
        <v>0.15338409718835219</v>
      </c>
      <c r="O23" s="231">
        <v>0.15865451527973429</v>
      </c>
      <c r="P23" s="231">
        <v>0.16078543584938371</v>
      </c>
      <c r="Q23" s="231">
        <v>0.13260163763204141</v>
      </c>
      <c r="R23" s="231">
        <v>0.16192444392259561</v>
      </c>
      <c r="S23" s="231">
        <v>0.133292812191557</v>
      </c>
      <c r="T23" s="231">
        <v>0.1244590155688929</v>
      </c>
      <c r="U23" s="231">
        <v>9.8433537862702786E-2</v>
      </c>
      <c r="V23" s="231">
        <v>0.1041926084000349</v>
      </c>
      <c r="W23" s="231">
        <v>0.15295950323601429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4.9727263602373742E-2</v>
      </c>
      <c r="C25" s="231">
        <v>1.3564940014031371E-2</v>
      </c>
      <c r="D25" s="231">
        <v>1.356494001402947E-2</v>
      </c>
      <c r="E25" s="231">
        <v>2.0343341352821391E-2</v>
      </c>
      <c r="F25" s="231">
        <v>2.0343341352455829E-2</v>
      </c>
      <c r="G25" s="231">
        <v>1.8081161794249252E-2</v>
      </c>
      <c r="H25" s="231">
        <v>2.712174269140992E-2</v>
      </c>
      <c r="I25" s="231">
        <v>2.2605520910757269E-2</v>
      </c>
      <c r="J25" s="231">
        <v>1.808116179395235E-2</v>
      </c>
      <c r="K25" s="231">
        <v>2.2605520909730451E-2</v>
      </c>
      <c r="L25" s="231">
        <v>2.260552090906567E-2</v>
      </c>
      <c r="M25" s="231">
        <v>2.260552091375936E-2</v>
      </c>
      <c r="N25" s="231">
        <v>2.034334135538984E-2</v>
      </c>
      <c r="O25" s="231">
        <v>1.356494001708617E-2</v>
      </c>
      <c r="P25" s="231">
        <v>2.0343341355977349E-2</v>
      </c>
      <c r="Q25" s="231">
        <v>2.7121742696021009E-2</v>
      </c>
      <c r="R25" s="231">
        <v>6.778401337915468E-3</v>
      </c>
      <c r="S25" s="231">
        <v>1.3564940011093121E-2</v>
      </c>
      <c r="T25" s="231">
        <v>1.1302760452590691E-2</v>
      </c>
      <c r="U25" s="231">
        <v>1.165266592570452E-2</v>
      </c>
      <c r="V25" s="231">
        <v>8.951070193314082E-3</v>
      </c>
      <c r="W25" s="231">
        <v>8.38959397233267E-3</v>
      </c>
      <c r="DA25" s="73" t="s">
        <v>2719</v>
      </c>
    </row>
    <row r="26" spans="1:105" ht="12" customHeight="1" x14ac:dyDescent="0.25">
      <c r="A26" s="46" t="s">
        <v>79</v>
      </c>
      <c r="B26" s="231">
        <v>1.498628858756075</v>
      </c>
      <c r="C26" s="231">
        <v>1.390125613327547</v>
      </c>
      <c r="D26" s="231">
        <v>1.419509535577298</v>
      </c>
      <c r="E26" s="231">
        <v>1.367528229755901</v>
      </c>
      <c r="F26" s="231">
        <v>1.3901256133056339</v>
      </c>
      <c r="G26" s="231">
        <v>1.263549343423688</v>
      </c>
      <c r="H26" s="231">
        <v>1.324579367483445</v>
      </c>
      <c r="I26" s="231">
        <v>1.0533293912066459</v>
      </c>
      <c r="J26" s="231">
        <v>0.93579370220725433</v>
      </c>
      <c r="K26" s="231">
        <v>0.73913868999047716</v>
      </c>
      <c r="L26" s="231">
        <v>0.51310789288770531</v>
      </c>
      <c r="M26" s="231">
        <v>0.21021181489026131</v>
      </c>
      <c r="N26" s="231">
        <v>0.21247399445223369</v>
      </c>
      <c r="O26" s="231">
        <v>0.10849510812706049</v>
      </c>
      <c r="P26" s="231">
        <v>0.14240338949184139</v>
      </c>
      <c r="Q26" s="231">
        <v>0.15822237173160289</v>
      </c>
      <c r="R26" s="231">
        <v>0.1537061499062248</v>
      </c>
      <c r="S26" s="231">
        <v>0.14692774855446761</v>
      </c>
      <c r="T26" s="231">
        <v>0.1446655689893141</v>
      </c>
      <c r="U26" s="231">
        <v>0.15144397035145729</v>
      </c>
      <c r="V26" s="231">
        <v>0.15822237167163539</v>
      </c>
      <c r="W26" s="231">
        <v>0.15370614989659731</v>
      </c>
      <c r="DA26" s="73" t="s">
        <v>2720</v>
      </c>
    </row>
    <row r="27" spans="1:105" ht="12" customHeight="1" x14ac:dyDescent="0.25">
      <c r="A27" s="57" t="s">
        <v>2721</v>
      </c>
      <c r="B27" s="263">
        <v>17.357153197002759</v>
      </c>
      <c r="C27" s="263">
        <v>20.423117240254989</v>
      </c>
      <c r="D27" s="263">
        <v>19.990863873278059</v>
      </c>
      <c r="E27" s="263">
        <v>26.238277638498861</v>
      </c>
      <c r="F27" s="263">
        <v>19.866020961911691</v>
      </c>
      <c r="G27" s="263">
        <v>18.616237423483131</v>
      </c>
      <c r="H27" s="263">
        <v>18.36674003882629</v>
      </c>
      <c r="I27" s="263">
        <v>16.823783851690219</v>
      </c>
      <c r="J27" s="263">
        <v>11.160112814196401</v>
      </c>
      <c r="K27" s="263">
        <v>7.9576771086296763</v>
      </c>
      <c r="L27" s="263">
        <v>6.3010089701090068</v>
      </c>
      <c r="M27" s="263">
        <v>3.862452699821652</v>
      </c>
      <c r="N27" s="263">
        <v>3.8675979659347748</v>
      </c>
      <c r="O27" s="263">
        <v>3.00236432399991</v>
      </c>
      <c r="P27" s="263">
        <v>3.3552582403265001</v>
      </c>
      <c r="Q27" s="263">
        <v>3.2949925308496919</v>
      </c>
      <c r="R27" s="263">
        <v>3.3474129817215741</v>
      </c>
      <c r="S27" s="263">
        <v>2.497176756435501</v>
      </c>
      <c r="T27" s="263">
        <v>2.383632432591781</v>
      </c>
      <c r="U27" s="263">
        <v>2.9714687522802889</v>
      </c>
      <c r="V27" s="263">
        <v>2.434562901761359</v>
      </c>
      <c r="W27" s="263">
        <v>3.0468857604794479</v>
      </c>
      <c r="DA27" s="70" t="s">
        <v>2722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0.40708017451204859</v>
      </c>
      <c r="F28" s="231">
        <v>0</v>
      </c>
      <c r="G28" s="231">
        <v>0.39453358173979169</v>
      </c>
      <c r="H28" s="231">
        <v>0.38598523920298611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0.15212114146651279</v>
      </c>
      <c r="V30" s="231">
        <v>0.1052554440427912</v>
      </c>
      <c r="W30" s="231">
        <v>6.9443041898808983E-2</v>
      </c>
      <c r="DA30" s="73" t="s">
        <v>2725</v>
      </c>
    </row>
    <row r="31" spans="1:105" ht="12" customHeight="1" x14ac:dyDescent="0.25">
      <c r="A31" s="46" t="s">
        <v>160</v>
      </c>
      <c r="B31" s="231">
        <v>0</v>
      </c>
      <c r="C31" s="231">
        <v>0.48697463017064729</v>
      </c>
      <c r="D31" s="231">
        <v>0</v>
      </c>
      <c r="E31" s="231">
        <v>1.030606989825728</v>
      </c>
      <c r="F31" s="231">
        <v>0.98054861162561713</v>
      </c>
      <c r="G31" s="231">
        <v>0.95146554138659922</v>
      </c>
      <c r="H31" s="231">
        <v>0.92239080208047386</v>
      </c>
      <c r="I31" s="231">
        <v>2.9750838250148401</v>
      </c>
      <c r="J31" s="231">
        <v>0.43852989842652013</v>
      </c>
      <c r="K31" s="231">
        <v>0.41239060266841282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2726</v>
      </c>
    </row>
    <row r="32" spans="1:105" ht="12" customHeight="1" x14ac:dyDescent="0.25">
      <c r="A32" s="46" t="s">
        <v>70</v>
      </c>
      <c r="B32" s="231">
        <v>2.0052322785482768</v>
      </c>
      <c r="C32" s="231">
        <v>2.3061336174499512</v>
      </c>
      <c r="D32" s="231">
        <v>2.2759088725492811</v>
      </c>
      <c r="E32" s="231">
        <v>2.434478521949698</v>
      </c>
      <c r="F32" s="231">
        <v>1.712096235927077</v>
      </c>
      <c r="G32" s="231">
        <v>1.7303930113611989</v>
      </c>
      <c r="H32" s="231">
        <v>1.692900658697122</v>
      </c>
      <c r="I32" s="231">
        <v>0.5887756433377721</v>
      </c>
      <c r="J32" s="231">
        <v>0.52363173670556984</v>
      </c>
      <c r="K32" s="231">
        <v>0</v>
      </c>
      <c r="L32" s="231">
        <v>0</v>
      </c>
      <c r="M32" s="231">
        <v>0.58460153122389058</v>
      </c>
      <c r="N32" s="231">
        <v>0.5848857854689814</v>
      </c>
      <c r="O32" s="231">
        <v>0.61629053489691998</v>
      </c>
      <c r="P32" s="231">
        <v>0.60523482340027845</v>
      </c>
      <c r="Q32" s="231">
        <v>0.5924536383425355</v>
      </c>
      <c r="R32" s="231">
        <v>0.60693652280431865</v>
      </c>
      <c r="S32" s="231">
        <v>0</v>
      </c>
      <c r="T32" s="231">
        <v>0</v>
      </c>
      <c r="U32" s="231">
        <v>0.59634113062492733</v>
      </c>
      <c r="V32" s="231">
        <v>2.2696030466200268E-2</v>
      </c>
      <c r="W32" s="231">
        <v>0.29947311818861361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2.1908938784076701</v>
      </c>
      <c r="C34" s="231">
        <v>5.6986392892309752</v>
      </c>
      <c r="D34" s="231">
        <v>5.5338219582025001</v>
      </c>
      <c r="E34" s="231">
        <v>10.569203597787251</v>
      </c>
      <c r="F34" s="231">
        <v>5.1843899997652292</v>
      </c>
      <c r="G34" s="231">
        <v>4.6459859946430733</v>
      </c>
      <c r="H34" s="231">
        <v>3.8760039023594381</v>
      </c>
      <c r="I34" s="231">
        <v>4.114477630339672</v>
      </c>
      <c r="J34" s="231">
        <v>2.0900148350540531</v>
      </c>
      <c r="K34" s="231">
        <v>1.070460713309497</v>
      </c>
      <c r="L34" s="231">
        <v>1.747444952836454</v>
      </c>
      <c r="M34" s="231">
        <v>1.298903814263586</v>
      </c>
      <c r="N34" s="231">
        <v>1.303764826100994</v>
      </c>
      <c r="O34" s="231">
        <v>1.3485633798777421</v>
      </c>
      <c r="P34" s="231">
        <v>1.366676204719762</v>
      </c>
      <c r="Q34" s="231">
        <v>1.127113919872353</v>
      </c>
      <c r="R34" s="231">
        <v>1.3763577733420631</v>
      </c>
      <c r="S34" s="231">
        <v>1.1329889036282339</v>
      </c>
      <c r="T34" s="231">
        <v>1.0579016323355901</v>
      </c>
      <c r="U34" s="231">
        <v>0.83668507183297369</v>
      </c>
      <c r="V34" s="231">
        <v>0.88563717140029685</v>
      </c>
      <c r="W34" s="231">
        <v>1.300155777506121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0.42268174062017688</v>
      </c>
      <c r="C36" s="231">
        <v>0.1153019901192666</v>
      </c>
      <c r="D36" s="231">
        <v>0.11530199011925039</v>
      </c>
      <c r="E36" s="231">
        <v>0.1729184014989818</v>
      </c>
      <c r="F36" s="231">
        <v>0.17291840149587459</v>
      </c>
      <c r="G36" s="231">
        <v>0.1536898752511186</v>
      </c>
      <c r="H36" s="231">
        <v>0.23053481287698441</v>
      </c>
      <c r="I36" s="231">
        <v>0.1921469277414368</v>
      </c>
      <c r="J36" s="231">
        <v>0.15368987524859501</v>
      </c>
      <c r="K36" s="231">
        <v>0.19214692773270889</v>
      </c>
      <c r="L36" s="231">
        <v>0.19214692772705819</v>
      </c>
      <c r="M36" s="231">
        <v>0.1921469277669545</v>
      </c>
      <c r="N36" s="231">
        <v>0.17291840152081361</v>
      </c>
      <c r="O36" s="231">
        <v>0.1153019901452325</v>
      </c>
      <c r="P36" s="231">
        <v>0.17291840152580751</v>
      </c>
      <c r="Q36" s="231">
        <v>0.23053481291617869</v>
      </c>
      <c r="R36" s="231">
        <v>5.7616411372281483E-2</v>
      </c>
      <c r="S36" s="231">
        <v>0.1153019900942915</v>
      </c>
      <c r="T36" s="231">
        <v>9.6073463847020854E-2</v>
      </c>
      <c r="U36" s="231">
        <v>9.9047660368488416E-2</v>
      </c>
      <c r="V36" s="231">
        <v>7.608409664316973E-2</v>
      </c>
      <c r="W36" s="231">
        <v>7.131154876482769E-2</v>
      </c>
      <c r="DA36" s="73" t="s">
        <v>2731</v>
      </c>
    </row>
    <row r="37" spans="1:105" ht="12" customHeight="1" x14ac:dyDescent="0.25">
      <c r="A37" s="46" t="s">
        <v>79</v>
      </c>
      <c r="B37" s="231">
        <v>12.73834529942663</v>
      </c>
      <c r="C37" s="231">
        <v>11.81606771328415</v>
      </c>
      <c r="D37" s="231">
        <v>12.065831052407029</v>
      </c>
      <c r="E37" s="231">
        <v>11.623989952925159</v>
      </c>
      <c r="F37" s="231">
        <v>11.81606771309789</v>
      </c>
      <c r="G37" s="231">
        <v>10.74016941910134</v>
      </c>
      <c r="H37" s="231">
        <v>11.258924623609291</v>
      </c>
      <c r="I37" s="231">
        <v>8.9532998252564937</v>
      </c>
      <c r="J37" s="231">
        <v>7.954246468761661</v>
      </c>
      <c r="K37" s="231">
        <v>6.2826788649190579</v>
      </c>
      <c r="L37" s="231">
        <v>4.3614170895454949</v>
      </c>
      <c r="M37" s="231">
        <v>1.7868004265672199</v>
      </c>
      <c r="N37" s="231">
        <v>1.8060289528439859</v>
      </c>
      <c r="O37" s="231">
        <v>0.92220841908001494</v>
      </c>
      <c r="P37" s="231">
        <v>1.210428810680652</v>
      </c>
      <c r="Q37" s="231">
        <v>1.344890159718626</v>
      </c>
      <c r="R37" s="231">
        <v>1.3065022742029111</v>
      </c>
      <c r="S37" s="231">
        <v>1.2488858627129751</v>
      </c>
      <c r="T37" s="231">
        <v>1.2296573364091701</v>
      </c>
      <c r="U37" s="231">
        <v>1.287273747987387</v>
      </c>
      <c r="V37" s="231">
        <v>1.344890159208902</v>
      </c>
      <c r="W37" s="231">
        <v>1.3065022741210759</v>
      </c>
      <c r="DA37" s="73" t="s">
        <v>2732</v>
      </c>
    </row>
    <row r="38" spans="1:105" ht="12" customHeight="1" x14ac:dyDescent="0.25">
      <c r="A38" s="57" t="s">
        <v>2733</v>
      </c>
      <c r="B38" s="263">
        <v>5.9327007181062008</v>
      </c>
      <c r="C38" s="263">
        <v>5.129817515799088</v>
      </c>
      <c r="D38" s="263">
        <v>4.9755477548035714</v>
      </c>
      <c r="E38" s="263">
        <v>5.3791263873909312</v>
      </c>
      <c r="F38" s="263">
        <v>5.3531634964810664</v>
      </c>
      <c r="G38" s="263">
        <v>4.057715872053028</v>
      </c>
      <c r="H38" s="263">
        <v>4.0391302982747046</v>
      </c>
      <c r="I38" s="263">
        <v>3.1752985309865411</v>
      </c>
      <c r="J38" s="263">
        <v>2.7229514009372728</v>
      </c>
      <c r="K38" s="263">
        <v>2.3308427998117951</v>
      </c>
      <c r="L38" s="263">
        <v>2.45172033048238</v>
      </c>
      <c r="M38" s="263">
        <v>2.4273461356172961</v>
      </c>
      <c r="N38" s="263">
        <v>2.313557843476413</v>
      </c>
      <c r="O38" s="263">
        <v>2.172823395732391</v>
      </c>
      <c r="P38" s="263">
        <v>2.2529153863868352</v>
      </c>
      <c r="Q38" s="263">
        <v>1.9233098063583121</v>
      </c>
      <c r="R38" s="263">
        <v>1.4774756550553181</v>
      </c>
      <c r="S38" s="263">
        <v>1.1582468634194141</v>
      </c>
      <c r="T38" s="263">
        <v>1.211340916967617</v>
      </c>
      <c r="U38" s="263">
        <v>1.0606176907093099</v>
      </c>
      <c r="V38" s="263">
        <v>1.176463861229164</v>
      </c>
      <c r="W38" s="263">
        <v>1.475800799849915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14.336366246332569</v>
      </c>
      <c r="C39" s="263">
        <f t="shared" si="0"/>
        <v>14.133197452804694</v>
      </c>
      <c r="D39" s="263">
        <f t="shared" si="0"/>
        <v>13.730260478384384</v>
      </c>
      <c r="E39" s="263">
        <f t="shared" si="0"/>
        <v>16.396426339055566</v>
      </c>
      <c r="F39" s="263">
        <f t="shared" si="0"/>
        <v>14.304098814744099</v>
      </c>
      <c r="G39" s="263">
        <f t="shared" si="0"/>
        <v>11.886111286256815</v>
      </c>
      <c r="H39" s="263">
        <f t="shared" si="0"/>
        <v>11.736921465698323</v>
      </c>
      <c r="I39" s="263">
        <f t="shared" si="0"/>
        <v>9.9833677590102461</v>
      </c>
      <c r="J39" s="263">
        <f t="shared" si="0"/>
        <v>7.464993502272959</v>
      </c>
      <c r="K39" s="263">
        <f t="shared" si="0"/>
        <v>5.8660052259118718</v>
      </c>
      <c r="L39" s="263">
        <f t="shared" si="0"/>
        <v>5.6899057054149287</v>
      </c>
      <c r="M39" s="263">
        <f t="shared" si="0"/>
        <v>5.0226061374807838</v>
      </c>
      <c r="N39" s="263">
        <f t="shared" si="0"/>
        <v>4.842616035411913</v>
      </c>
      <c r="O39" s="263">
        <f t="shared" si="0"/>
        <v>4.3771172384825539</v>
      </c>
      <c r="P39" s="263">
        <f t="shared" si="0"/>
        <v>4.6055132098719058</v>
      </c>
      <c r="Q39" s="263">
        <f t="shared" si="0"/>
        <v>4.0541802537851437</v>
      </c>
      <c r="R39" s="263">
        <f t="shared" si="0"/>
        <v>3.3658287157002134</v>
      </c>
      <c r="S39" s="263">
        <f t="shared" si="0"/>
        <v>2.5840603096449253</v>
      </c>
      <c r="T39" s="263">
        <f t="shared" si="0"/>
        <v>2.634814086986661</v>
      </c>
      <c r="U39" s="263">
        <f t="shared" si="0"/>
        <v>2.5812849372239581</v>
      </c>
      <c r="V39" s="263">
        <f t="shared" si="0"/>
        <v>2.5912325864162811</v>
      </c>
      <c r="W39" s="263">
        <f t="shared" si="0"/>
        <v>3.2673993469675215</v>
      </c>
      <c r="DA39" s="70"/>
    </row>
    <row r="40" spans="1:105" ht="12" customHeight="1" x14ac:dyDescent="0.25">
      <c r="A40" s="60" t="s">
        <v>2736</v>
      </c>
      <c r="B40" s="331">
        <v>2.72054162496282</v>
      </c>
      <c r="C40" s="331">
        <v>3.4098417657930891</v>
      </c>
      <c r="D40" s="331">
        <v>3.306558912501897</v>
      </c>
      <c r="E40" s="331">
        <v>4.5467273481104247</v>
      </c>
      <c r="F40" s="331">
        <v>3.2953570318352949</v>
      </c>
      <c r="G40" s="331">
        <v>3.094988265096863</v>
      </c>
      <c r="H40" s="331">
        <v>3.0066736372517728</v>
      </c>
      <c r="I40" s="331">
        <v>2.820919444473025</v>
      </c>
      <c r="J40" s="331">
        <v>1.7328689882544659</v>
      </c>
      <c r="K40" s="331">
        <v>1.1595168490764289</v>
      </c>
      <c r="L40" s="331">
        <v>0.99902235268485118</v>
      </c>
      <c r="M40" s="331">
        <v>0.67651187809211932</v>
      </c>
      <c r="N40" s="331">
        <v>0.67688920189303792</v>
      </c>
      <c r="O40" s="331">
        <v>0.54384748506062131</v>
      </c>
      <c r="P40" s="331">
        <v>0.60054931219544061</v>
      </c>
      <c r="Q40" s="331">
        <v>0.58111187733120873</v>
      </c>
      <c r="R40" s="331">
        <v>0.59540992641168466</v>
      </c>
      <c r="S40" s="331">
        <v>0.42816332088482212</v>
      </c>
      <c r="T40" s="331">
        <v>0.40870438800269188</v>
      </c>
      <c r="U40" s="331">
        <v>0.52117631790483543</v>
      </c>
      <c r="V40" s="331">
        <v>0.41421363197607602</v>
      </c>
      <c r="W40" s="331">
        <v>0.537358117995826</v>
      </c>
      <c r="DA40" s="72" t="s">
        <v>2737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0.12816530939130291</v>
      </c>
      <c r="F41" s="232">
        <v>0</v>
      </c>
      <c r="G41" s="232">
        <v>0.1581218615888666</v>
      </c>
      <c r="H41" s="232">
        <v>0.16874862466496759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5.0015499624606642E-2</v>
      </c>
      <c r="V42" s="297">
        <v>4.3013741262963007E-2</v>
      </c>
      <c r="W42" s="297">
        <v>2.2357204301482012E-2</v>
      </c>
      <c r="DA42" s="122" t="s">
        <v>2739</v>
      </c>
    </row>
    <row r="43" spans="1:105" ht="12" customHeight="1" x14ac:dyDescent="0.25">
      <c r="A43" s="59" t="s">
        <v>160</v>
      </c>
      <c r="B43" s="297">
        <v>0</v>
      </c>
      <c r="C43" s="297">
        <v>0.19554354691203771</v>
      </c>
      <c r="D43" s="297">
        <v>0</v>
      </c>
      <c r="E43" s="297">
        <v>0.32447677873328667</v>
      </c>
      <c r="F43" s="297">
        <v>0.41021244986329258</v>
      </c>
      <c r="G43" s="297">
        <v>0.38133003020496531</v>
      </c>
      <c r="H43" s="297">
        <v>0.40325940851028308</v>
      </c>
      <c r="I43" s="297">
        <v>1.0930064287423491</v>
      </c>
      <c r="J43" s="297">
        <v>0.24897474599800989</v>
      </c>
      <c r="K43" s="297">
        <v>0.3224691828792437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0</v>
      </c>
      <c r="T43" s="297">
        <v>0</v>
      </c>
      <c r="U43" s="297">
        <v>0</v>
      </c>
      <c r="V43" s="297">
        <v>0</v>
      </c>
      <c r="W43" s="297">
        <v>0</v>
      </c>
      <c r="DA43" s="122" t="s">
        <v>2740</v>
      </c>
    </row>
    <row r="44" spans="1:105" ht="12" customHeight="1" x14ac:dyDescent="0.25">
      <c r="A44" s="59" t="s">
        <v>70</v>
      </c>
      <c r="B44" s="297">
        <v>1.30008433432496</v>
      </c>
      <c r="C44" s="297">
        <v>0.92602266991039839</v>
      </c>
      <c r="D44" s="297">
        <v>0.96359617631604799</v>
      </c>
      <c r="E44" s="297">
        <v>0.76647233765723455</v>
      </c>
      <c r="F44" s="297">
        <v>0.71625535237565774</v>
      </c>
      <c r="G44" s="297">
        <v>0.69350994921708486</v>
      </c>
      <c r="H44" s="297">
        <v>0.74011808959182335</v>
      </c>
      <c r="I44" s="297">
        <v>0.2163083802359376</v>
      </c>
      <c r="J44" s="297">
        <v>0.29729119749998312</v>
      </c>
      <c r="K44" s="297">
        <v>0</v>
      </c>
      <c r="L44" s="297">
        <v>0</v>
      </c>
      <c r="M44" s="297">
        <v>0.20997544858119041</v>
      </c>
      <c r="N44" s="297">
        <v>0.20962208155354881</v>
      </c>
      <c r="O44" s="297">
        <v>0.17058166764972629</v>
      </c>
      <c r="P44" s="297">
        <v>0.18432543442707469</v>
      </c>
      <c r="Q44" s="297">
        <v>0.20021420174171031</v>
      </c>
      <c r="R44" s="297">
        <v>0.18220998824110521</v>
      </c>
      <c r="S44" s="297">
        <v>0</v>
      </c>
      <c r="T44" s="297">
        <v>0</v>
      </c>
      <c r="U44" s="297">
        <v>0.1960693911929024</v>
      </c>
      <c r="V44" s="297">
        <v>9.2749709152580989E-3</v>
      </c>
      <c r="W44" s="297">
        <v>9.6415443550141144E-2</v>
      </c>
      <c r="DA44" s="122" t="s">
        <v>2741</v>
      </c>
    </row>
    <row r="45" spans="1:105" ht="12" customHeight="1" x14ac:dyDescent="0.25">
      <c r="A45" s="59" t="s">
        <v>162</v>
      </c>
      <c r="B45" s="297">
        <v>1.4204572906378601</v>
      </c>
      <c r="C45" s="297">
        <v>2.288275548970653</v>
      </c>
      <c r="D45" s="297">
        <v>2.34296273618585</v>
      </c>
      <c r="E45" s="297">
        <v>3.3276129223286</v>
      </c>
      <c r="F45" s="297">
        <v>2.1688892295963451</v>
      </c>
      <c r="G45" s="297">
        <v>1.862026424085947</v>
      </c>
      <c r="H45" s="297">
        <v>1.6945475144847</v>
      </c>
      <c r="I45" s="297">
        <v>1.5116046354947379</v>
      </c>
      <c r="J45" s="297">
        <v>1.186603044756473</v>
      </c>
      <c r="K45" s="297">
        <v>0.83704766619718551</v>
      </c>
      <c r="L45" s="297">
        <v>0.99902235268485118</v>
      </c>
      <c r="M45" s="297">
        <v>0.46653642951092877</v>
      </c>
      <c r="N45" s="297">
        <v>0.46726712033948908</v>
      </c>
      <c r="O45" s="297">
        <v>0.37326581741089498</v>
      </c>
      <c r="P45" s="297">
        <v>0.41622387776836589</v>
      </c>
      <c r="Q45" s="297">
        <v>0.38089767558949839</v>
      </c>
      <c r="R45" s="297">
        <v>0.41319993817057937</v>
      </c>
      <c r="S45" s="297">
        <v>0.42816332088482212</v>
      </c>
      <c r="T45" s="297">
        <v>0.40870438800269188</v>
      </c>
      <c r="U45" s="297">
        <v>0.27509142708732642</v>
      </c>
      <c r="V45" s="297">
        <v>0.36192491979785479</v>
      </c>
      <c r="W45" s="297">
        <v>0.41858547014420289</v>
      </c>
      <c r="DA45" s="122" t="s">
        <v>2742</v>
      </c>
    </row>
    <row r="46" spans="1:105" ht="12" customHeight="1" x14ac:dyDescent="0.25">
      <c r="A46" s="60" t="s">
        <v>2743</v>
      </c>
      <c r="B46" s="331">
        <v>2.178152558055249</v>
      </c>
      <c r="C46" s="331">
        <v>2.5629009870123922</v>
      </c>
      <c r="D46" s="331">
        <v>2.508657427234894</v>
      </c>
      <c r="E46" s="331">
        <v>3.2926466056155461</v>
      </c>
      <c r="F46" s="331">
        <v>2.4929908658085269</v>
      </c>
      <c r="G46" s="331">
        <v>2.33615528451553</v>
      </c>
      <c r="H46" s="331">
        <v>2.3048458087938881</v>
      </c>
      <c r="I46" s="331">
        <v>2.1112199343297529</v>
      </c>
      <c r="J46" s="331">
        <v>1.400484745310921</v>
      </c>
      <c r="K46" s="331">
        <v>0.99861046069078307</v>
      </c>
      <c r="L46" s="331">
        <v>0.79071485115093443</v>
      </c>
      <c r="M46" s="331">
        <v>0.48469994664428578</v>
      </c>
      <c r="N46" s="331">
        <v>0.48534562709769752</v>
      </c>
      <c r="O46" s="331">
        <v>0.37676728771763568</v>
      </c>
      <c r="P46" s="331">
        <v>0.42105201447234508</v>
      </c>
      <c r="Q46" s="331">
        <v>0.4134892587732949</v>
      </c>
      <c r="R46" s="331">
        <v>0.42006751143172699</v>
      </c>
      <c r="S46" s="331">
        <v>0.31337120080759229</v>
      </c>
      <c r="T46" s="331">
        <v>0.29912250134485102</v>
      </c>
      <c r="U46" s="331">
        <v>0.37289019636458548</v>
      </c>
      <c r="V46" s="331">
        <v>0.30551377590730788</v>
      </c>
      <c r="W46" s="331">
        <v>0.38235429151114658</v>
      </c>
      <c r="DA46" s="72" t="s">
        <v>2744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5.1084570919159057E-2</v>
      </c>
      <c r="F47" s="231">
        <v>0</v>
      </c>
      <c r="G47" s="231">
        <v>4.9510096532052288E-2</v>
      </c>
      <c r="H47" s="231">
        <v>4.8437363350962957E-2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1.9089711870307498E-2</v>
      </c>
      <c r="V49" s="231">
        <v>1.3208526311252231E-2</v>
      </c>
      <c r="W49" s="231">
        <v>8.7144209441642698E-3</v>
      </c>
      <c r="DA49" s="73" t="s">
        <v>2747</v>
      </c>
    </row>
    <row r="50" spans="1:105" ht="12" customHeight="1" x14ac:dyDescent="0.25">
      <c r="A50" s="64" t="s">
        <v>160</v>
      </c>
      <c r="B50" s="231">
        <v>0</v>
      </c>
      <c r="C50" s="231">
        <v>6.1110541825336151E-2</v>
      </c>
      <c r="D50" s="231">
        <v>0</v>
      </c>
      <c r="E50" s="231">
        <v>0.12933107323303261</v>
      </c>
      <c r="F50" s="231">
        <v>0.12304923753733241</v>
      </c>
      <c r="G50" s="231">
        <v>0.1193995973504752</v>
      </c>
      <c r="H50" s="231">
        <v>0.1157510026140202</v>
      </c>
      <c r="I50" s="231">
        <v>0.37334385255088209</v>
      </c>
      <c r="J50" s="231">
        <v>5.5031202939798608E-2</v>
      </c>
      <c r="K50" s="231">
        <v>5.1750977589761611E-2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2748</v>
      </c>
    </row>
    <row r="51" spans="1:105" ht="12" customHeight="1" x14ac:dyDescent="0.25">
      <c r="A51" s="64" t="s">
        <v>70</v>
      </c>
      <c r="B51" s="231">
        <v>0.25163699181782312</v>
      </c>
      <c r="C51" s="231">
        <v>0.28939715983685671</v>
      </c>
      <c r="D51" s="231">
        <v>0.28560425067285078</v>
      </c>
      <c r="E51" s="231">
        <v>0.30550318706819762</v>
      </c>
      <c r="F51" s="231">
        <v>0.21485129235163331</v>
      </c>
      <c r="G51" s="231">
        <v>0.21714735828846421</v>
      </c>
      <c r="H51" s="231">
        <v>0.2124424356012074</v>
      </c>
      <c r="I51" s="231">
        <v>7.3885570928661617E-2</v>
      </c>
      <c r="J51" s="231">
        <v>6.5710649312071531E-2</v>
      </c>
      <c r="K51" s="231">
        <v>0</v>
      </c>
      <c r="L51" s="231">
        <v>0</v>
      </c>
      <c r="M51" s="231">
        <v>7.3361760781037261E-2</v>
      </c>
      <c r="N51" s="231">
        <v>7.3397431901989843E-2</v>
      </c>
      <c r="O51" s="231">
        <v>7.7338420065495836E-2</v>
      </c>
      <c r="P51" s="231">
        <v>7.5951036661995722E-2</v>
      </c>
      <c r="Q51" s="231">
        <v>7.4347123242984869E-2</v>
      </c>
      <c r="R51" s="231">
        <v>7.6164583253875304E-2</v>
      </c>
      <c r="S51" s="231">
        <v>0</v>
      </c>
      <c r="T51" s="231">
        <v>0</v>
      </c>
      <c r="U51" s="231">
        <v>7.4834965411755619E-2</v>
      </c>
      <c r="V51" s="231">
        <v>2.8481293134055251E-3</v>
      </c>
      <c r="W51" s="231">
        <v>3.7580940321708403E-2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0.27493570238841358</v>
      </c>
      <c r="C53" s="231">
        <v>0.71512336178584823</v>
      </c>
      <c r="D53" s="231">
        <v>0.6944404025979608</v>
      </c>
      <c r="E53" s="231">
        <v>1.326331431879185</v>
      </c>
      <c r="F53" s="231">
        <v>0.65059011761759755</v>
      </c>
      <c r="G53" s="231">
        <v>0.58302569344540534</v>
      </c>
      <c r="H53" s="231">
        <v>0.48640048970785099</v>
      </c>
      <c r="I53" s="231">
        <v>0.51632660459164526</v>
      </c>
      <c r="J53" s="231">
        <v>0.26227637145776361</v>
      </c>
      <c r="K53" s="231">
        <v>0.13433232480746621</v>
      </c>
      <c r="L53" s="231">
        <v>0.2192872097677119</v>
      </c>
      <c r="M53" s="231">
        <v>0.16299969433895989</v>
      </c>
      <c r="N53" s="231">
        <v>0.16360970366757571</v>
      </c>
      <c r="O53" s="231">
        <v>0.16923148296505</v>
      </c>
      <c r="P53" s="231">
        <v>0.17150446490600929</v>
      </c>
      <c r="Q53" s="231">
        <v>0.14144174680751101</v>
      </c>
      <c r="R53" s="231">
        <v>0.1727194068507687</v>
      </c>
      <c r="S53" s="231">
        <v>0.1421789996709942</v>
      </c>
      <c r="T53" s="231">
        <v>0.13275628327348579</v>
      </c>
      <c r="U53" s="231">
        <v>0.1049957737202164</v>
      </c>
      <c r="V53" s="231">
        <v>0.1111387822933706</v>
      </c>
      <c r="W53" s="231">
        <v>0.1631568034517486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5.3042414509198679E-2</v>
      </c>
      <c r="C55" s="231">
        <v>1.446926934830013E-2</v>
      </c>
      <c r="D55" s="231">
        <v>1.446926934829809E-2</v>
      </c>
      <c r="E55" s="231">
        <v>2.1699564109676151E-2</v>
      </c>
      <c r="F55" s="231">
        <v>2.169956410928623E-2</v>
      </c>
      <c r="G55" s="231">
        <v>1.9286572580532541E-2</v>
      </c>
      <c r="H55" s="231">
        <v>2.8929858870837259E-2</v>
      </c>
      <c r="I55" s="231">
        <v>2.41125556381411E-2</v>
      </c>
      <c r="J55" s="231">
        <v>1.9286572580215839E-2</v>
      </c>
      <c r="K55" s="231">
        <v>2.411255563704583E-2</v>
      </c>
      <c r="L55" s="231">
        <v>2.411255563633672E-2</v>
      </c>
      <c r="M55" s="231">
        <v>2.411255564134332E-2</v>
      </c>
      <c r="N55" s="231">
        <v>2.1699564112415831E-2</v>
      </c>
      <c r="O55" s="231">
        <v>1.4469269351558589E-2</v>
      </c>
      <c r="P55" s="231">
        <v>2.169956411304251E-2</v>
      </c>
      <c r="Q55" s="231">
        <v>2.8929858875755759E-2</v>
      </c>
      <c r="R55" s="231">
        <v>7.2302947604431659E-3</v>
      </c>
      <c r="S55" s="231">
        <v>1.4469269345166E-2</v>
      </c>
      <c r="T55" s="231">
        <v>1.2056277816096739E-2</v>
      </c>
      <c r="U55" s="231">
        <v>1.2429510320751491E-2</v>
      </c>
      <c r="V55" s="231">
        <v>9.5478082062016925E-3</v>
      </c>
      <c r="W55" s="231">
        <v>8.9489002371548523E-3</v>
      </c>
      <c r="DA55" s="73" t="s">
        <v>2753</v>
      </c>
    </row>
    <row r="56" spans="1:105" ht="12" customHeight="1" x14ac:dyDescent="0.25">
      <c r="A56" s="64" t="s">
        <v>79</v>
      </c>
      <c r="B56" s="231">
        <v>1.598537449339813</v>
      </c>
      <c r="C56" s="231">
        <v>1.482800654216051</v>
      </c>
      <c r="D56" s="231">
        <v>1.5141435046157841</v>
      </c>
      <c r="E56" s="231">
        <v>1.458696778406295</v>
      </c>
      <c r="F56" s="231">
        <v>1.482800654192677</v>
      </c>
      <c r="G56" s="231">
        <v>1.3477859663186</v>
      </c>
      <c r="H56" s="231">
        <v>1.4128846586490089</v>
      </c>
      <c r="I56" s="231">
        <v>1.1235513506204231</v>
      </c>
      <c r="J56" s="231">
        <v>0.99817994902107143</v>
      </c>
      <c r="K56" s="231">
        <v>0.78841460265650942</v>
      </c>
      <c r="L56" s="231">
        <v>0.54731508574688581</v>
      </c>
      <c r="M56" s="231">
        <v>0.2242259358829454</v>
      </c>
      <c r="N56" s="231">
        <v>0.22663892741571601</v>
      </c>
      <c r="O56" s="231">
        <v>0.1157281153355313</v>
      </c>
      <c r="P56" s="231">
        <v>0.1518969487912975</v>
      </c>
      <c r="Q56" s="231">
        <v>0.1687705298470433</v>
      </c>
      <c r="R56" s="231">
        <v>0.1639532265666398</v>
      </c>
      <c r="S56" s="231">
        <v>0.15672293179143221</v>
      </c>
      <c r="T56" s="231">
        <v>0.1543099402552684</v>
      </c>
      <c r="U56" s="231">
        <v>0.16154023504155449</v>
      </c>
      <c r="V56" s="231">
        <v>0.16877052978307791</v>
      </c>
      <c r="W56" s="231">
        <v>0.16395322655637051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9.4376720633144995</v>
      </c>
      <c r="C58" s="331">
        <v>8.1604546999992138</v>
      </c>
      <c r="D58" s="331">
        <v>7.9150441386475938</v>
      </c>
      <c r="E58" s="331">
        <v>8.5570523853295928</v>
      </c>
      <c r="F58" s="331">
        <v>8.5157509171002772</v>
      </c>
      <c r="G58" s="331">
        <v>6.4549677366444218</v>
      </c>
      <c r="H58" s="331">
        <v>6.4254020196526609</v>
      </c>
      <c r="I58" s="331">
        <v>5.0512283802074673</v>
      </c>
      <c r="J58" s="331">
        <v>4.3316397687075723</v>
      </c>
      <c r="K58" s="331">
        <v>3.7078779161446591</v>
      </c>
      <c r="L58" s="331">
        <v>3.900168501579143</v>
      </c>
      <c r="M58" s="331">
        <v>3.8613943127443791</v>
      </c>
      <c r="N58" s="331">
        <v>3.6803812064211781</v>
      </c>
      <c r="O58" s="331">
        <v>3.4565024657042969</v>
      </c>
      <c r="P58" s="331">
        <v>3.5839118832041201</v>
      </c>
      <c r="Q58" s="331">
        <v>3.0595791176806402</v>
      </c>
      <c r="R58" s="331">
        <v>2.3503512778568019</v>
      </c>
      <c r="S58" s="331">
        <v>1.842525787952511</v>
      </c>
      <c r="T58" s="331">
        <v>1.926987197639118</v>
      </c>
      <c r="U58" s="331">
        <v>1.6872184229545371</v>
      </c>
      <c r="V58" s="331">
        <v>1.8715051785328971</v>
      </c>
      <c r="W58" s="331">
        <v>2.3476869374605491</v>
      </c>
      <c r="DA58" s="72" t="s">
        <v>2758</v>
      </c>
    </row>
    <row r="59" spans="1:105" ht="12" customHeight="1" x14ac:dyDescent="0.25">
      <c r="A59" s="132" t="s">
        <v>2759</v>
      </c>
      <c r="B59" s="318">
        <v>2.1770518777666519</v>
      </c>
      <c r="C59" s="318">
        <v>1.8824274788187201</v>
      </c>
      <c r="D59" s="318">
        <v>1.825816958784749</v>
      </c>
      <c r="E59" s="318">
        <v>1.9739133589991309</v>
      </c>
      <c r="F59" s="318">
        <v>1.9643860689682919</v>
      </c>
      <c r="G59" s="318">
        <v>1.4890112241354529</v>
      </c>
      <c r="H59" s="318">
        <v>1.4821910995048639</v>
      </c>
      <c r="I59" s="318">
        <v>1.165201138202804</v>
      </c>
      <c r="J59" s="318">
        <v>0.9992087486203296</v>
      </c>
      <c r="K59" s="318">
        <v>0.85532136799392677</v>
      </c>
      <c r="L59" s="318">
        <v>0.89967834260467328</v>
      </c>
      <c r="M59" s="318">
        <v>0.89073403726694855</v>
      </c>
      <c r="N59" s="318">
        <v>0.84897851531433455</v>
      </c>
      <c r="O59" s="318">
        <v>0.79733488650418682</v>
      </c>
      <c r="P59" s="318">
        <v>0.82672528169404969</v>
      </c>
      <c r="Q59" s="318">
        <v>0.70577388349971781</v>
      </c>
      <c r="R59" s="318">
        <v>0.54217148344868116</v>
      </c>
      <c r="S59" s="318">
        <v>0.4250279305728214</v>
      </c>
      <c r="T59" s="318">
        <v>0.4445112172693152</v>
      </c>
      <c r="U59" s="318">
        <v>0.38920212646228058</v>
      </c>
      <c r="V59" s="318">
        <v>0.43171280331011458</v>
      </c>
      <c r="W59" s="318">
        <v>0.54155688196393359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0.99999999999999989</v>
      </c>
      <c r="C63" s="234">
        <f t="shared" si="1"/>
        <v>1</v>
      </c>
      <c r="D63" s="234">
        <f t="shared" si="1"/>
        <v>1</v>
      </c>
      <c r="E63" s="234">
        <f t="shared" si="1"/>
        <v>0.99999999999999989</v>
      </c>
      <c r="F63" s="234">
        <f t="shared" si="1"/>
        <v>0.99999999999999989</v>
      </c>
      <c r="G63" s="234">
        <f t="shared" si="1"/>
        <v>1</v>
      </c>
      <c r="H63" s="234">
        <f t="shared" si="1"/>
        <v>0.99999999999999989</v>
      </c>
      <c r="I63" s="234">
        <f t="shared" si="1"/>
        <v>0.99999999999999989</v>
      </c>
      <c r="J63" s="234">
        <f t="shared" si="1"/>
        <v>1</v>
      </c>
      <c r="K63" s="234">
        <f t="shared" si="1"/>
        <v>1.0000000000000004</v>
      </c>
      <c r="L63" s="234">
        <f t="shared" si="1"/>
        <v>0.99999999999999989</v>
      </c>
      <c r="M63" s="234">
        <f t="shared" si="1"/>
        <v>1</v>
      </c>
      <c r="N63" s="234">
        <f t="shared" si="1"/>
        <v>1</v>
      </c>
      <c r="O63" s="234">
        <f t="shared" si="1"/>
        <v>0.99999999999999989</v>
      </c>
      <c r="P63" s="234">
        <f t="shared" si="1"/>
        <v>1.0000000000000002</v>
      </c>
      <c r="Q63" s="234">
        <f t="shared" si="1"/>
        <v>1</v>
      </c>
      <c r="R63" s="234">
        <f t="shared" si="1"/>
        <v>0.99999999999999978</v>
      </c>
      <c r="S63" s="234">
        <f t="shared" si="1"/>
        <v>1.0000000000000002</v>
      </c>
      <c r="T63" s="234">
        <f t="shared" si="1"/>
        <v>1.0000000000000002</v>
      </c>
      <c r="U63" s="234">
        <f t="shared" si="1"/>
        <v>0.99999999999999978</v>
      </c>
      <c r="V63" s="234">
        <f t="shared" si="1"/>
        <v>0.99999999999999989</v>
      </c>
      <c r="W63" s="234">
        <f t="shared" si="1"/>
        <v>0.99999999999999967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3.1948607736882413E-2</v>
      </c>
      <c r="C64" s="301">
        <f t="shared" si="2"/>
        <v>2.6649001816544719E-2</v>
      </c>
      <c r="D64" s="301">
        <f t="shared" si="2"/>
        <v>2.655541176254515E-2</v>
      </c>
      <c r="E64" s="301">
        <f t="shared" si="2"/>
        <v>2.3170285562812903E-2</v>
      </c>
      <c r="F64" s="301">
        <f t="shared" si="2"/>
        <v>2.7795478896946762E-2</v>
      </c>
      <c r="G64" s="301">
        <f t="shared" si="2"/>
        <v>2.4391340887700803E-2</v>
      </c>
      <c r="H64" s="301">
        <f t="shared" si="2"/>
        <v>2.4622000075268772E-2</v>
      </c>
      <c r="I64" s="301">
        <f t="shared" si="2"/>
        <v>2.1988933237139824E-2</v>
      </c>
      <c r="J64" s="301">
        <f t="shared" si="2"/>
        <v>2.6436257265360662E-2</v>
      </c>
      <c r="K64" s="301">
        <f t="shared" si="2"/>
        <v>2.9560245608049634E-2</v>
      </c>
      <c r="L64" s="301">
        <f t="shared" si="2"/>
        <v>3.3888865432291235E-2</v>
      </c>
      <c r="M64" s="301">
        <f t="shared" si="2"/>
        <v>4.0913535921863795E-2</v>
      </c>
      <c r="N64" s="301">
        <f t="shared" si="2"/>
        <v>4.0215842783068709E-2</v>
      </c>
      <c r="O64" s="301">
        <f t="shared" si="2"/>
        <v>4.2803523784906421E-2</v>
      </c>
      <c r="P64" s="301">
        <f t="shared" si="2"/>
        <v>4.1803146129684637E-2</v>
      </c>
      <c r="Q64" s="301">
        <f t="shared" si="2"/>
        <v>3.9847633465983121E-2</v>
      </c>
      <c r="R64" s="301">
        <f t="shared" si="2"/>
        <v>3.5586099316263803E-2</v>
      </c>
      <c r="S64" s="301">
        <f t="shared" si="2"/>
        <v>3.6441199811459081E-2</v>
      </c>
      <c r="T64" s="301">
        <f t="shared" si="2"/>
        <v>3.7855499083563268E-2</v>
      </c>
      <c r="U64" s="301">
        <f t="shared" si="2"/>
        <v>3.2282069553721635E-2</v>
      </c>
      <c r="V64" s="301">
        <f t="shared" si="2"/>
        <v>3.7109386862080672E-2</v>
      </c>
      <c r="W64" s="301">
        <f t="shared" si="2"/>
        <v>3.7055461312247753E-2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2.6214242245647102E-2</v>
      </c>
      <c r="C65" s="235">
        <f t="shared" si="3"/>
        <v>2.1865847644344391E-2</v>
      </c>
      <c r="D65" s="235">
        <f t="shared" si="3"/>
        <v>2.1789055805165262E-2</v>
      </c>
      <c r="E65" s="235">
        <f t="shared" si="3"/>
        <v>1.9011516359231092E-2</v>
      </c>
      <c r="F65" s="235">
        <f t="shared" si="3"/>
        <v>2.2806546787238358E-2</v>
      </c>
      <c r="G65" s="235">
        <f t="shared" si="3"/>
        <v>2.0013407907857071E-2</v>
      </c>
      <c r="H65" s="235">
        <f t="shared" si="3"/>
        <v>2.0202666728425658E-2</v>
      </c>
      <c r="I65" s="235">
        <f t="shared" si="3"/>
        <v>1.8042201630473705E-2</v>
      </c>
      <c r="J65" s="235">
        <f t="shared" si="3"/>
        <v>2.1691288012603626E-2</v>
      </c>
      <c r="K65" s="235">
        <f t="shared" si="3"/>
        <v>2.425456049891252E-2</v>
      </c>
      <c r="L65" s="235">
        <f t="shared" si="3"/>
        <v>2.7806248559828703E-2</v>
      </c>
      <c r="M65" s="235">
        <f t="shared" si="3"/>
        <v>3.3570080756401069E-2</v>
      </c>
      <c r="N65" s="235">
        <f t="shared" si="3"/>
        <v>3.2997614591235867E-2</v>
      </c>
      <c r="O65" s="235">
        <f t="shared" si="3"/>
        <v>3.5120840028641173E-2</v>
      </c>
      <c r="P65" s="235">
        <f t="shared" si="3"/>
        <v>3.4300017337177136E-2</v>
      </c>
      <c r="Q65" s="235">
        <f t="shared" si="3"/>
        <v>3.2695494125934865E-2</v>
      </c>
      <c r="R65" s="235">
        <f t="shared" si="3"/>
        <v>2.9198850721036965E-2</v>
      </c>
      <c r="S65" s="235">
        <f t="shared" si="3"/>
        <v>2.9900471640171542E-2</v>
      </c>
      <c r="T65" s="235">
        <f t="shared" si="3"/>
        <v>3.1060922324974993E-2</v>
      </c>
      <c r="U65" s="235">
        <f t="shared" si="3"/>
        <v>2.6487851941515199E-2</v>
      </c>
      <c r="V65" s="235">
        <f t="shared" si="3"/>
        <v>3.044872768170722E-2</v>
      </c>
      <c r="W65" s="235">
        <f t="shared" si="3"/>
        <v>3.0404481076716096E-2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1.884148661405885E-2</v>
      </c>
      <c r="C66" s="235">
        <f t="shared" si="4"/>
        <v>1.571607799437252E-2</v>
      </c>
      <c r="D66" s="235">
        <f t="shared" si="4"/>
        <v>1.5660883859962529E-2</v>
      </c>
      <c r="E66" s="235">
        <f t="shared" si="4"/>
        <v>1.3664527383197346E-2</v>
      </c>
      <c r="F66" s="235">
        <f t="shared" si="4"/>
        <v>1.6392205503327578E-2</v>
      </c>
      <c r="G66" s="235">
        <f t="shared" si="4"/>
        <v>1.4384636933772274E-2</v>
      </c>
      <c r="H66" s="235">
        <f t="shared" si="4"/>
        <v>1.452066671105594E-2</v>
      </c>
      <c r="I66" s="235">
        <f t="shared" si="4"/>
        <v>1.2967832421902973E-2</v>
      </c>
      <c r="J66" s="235">
        <f t="shared" si="4"/>
        <v>1.5590613259058856E-2</v>
      </c>
      <c r="K66" s="235">
        <f t="shared" si="4"/>
        <v>1.7432965358593372E-2</v>
      </c>
      <c r="L66" s="235">
        <f t="shared" si="4"/>
        <v>1.9985741152376887E-2</v>
      </c>
      <c r="M66" s="235">
        <f t="shared" si="4"/>
        <v>2.4128495543663267E-2</v>
      </c>
      <c r="N66" s="235">
        <f t="shared" si="4"/>
        <v>2.3717035487450782E-2</v>
      </c>
      <c r="O66" s="235">
        <f t="shared" si="4"/>
        <v>2.5243103770585845E-2</v>
      </c>
      <c r="P66" s="235">
        <f t="shared" si="4"/>
        <v>2.4653137461096063E-2</v>
      </c>
      <c r="Q66" s="235">
        <f t="shared" si="4"/>
        <v>2.3499886403015681E-2</v>
      </c>
      <c r="R66" s="235">
        <f t="shared" si="4"/>
        <v>2.0986673955745324E-2</v>
      </c>
      <c r="S66" s="235">
        <f t="shared" si="4"/>
        <v>2.1490963991373305E-2</v>
      </c>
      <c r="T66" s="235">
        <f t="shared" si="4"/>
        <v>2.2325037921075784E-2</v>
      </c>
      <c r="U66" s="235">
        <f t="shared" si="4"/>
        <v>1.9038143582964046E-2</v>
      </c>
      <c r="V66" s="235">
        <f t="shared" si="4"/>
        <v>2.1885023021227065E-2</v>
      </c>
      <c r="W66" s="235">
        <f t="shared" si="4"/>
        <v>2.1853220773889702E-2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3.686377815794125E-2</v>
      </c>
      <c r="C67" s="235">
        <f t="shared" si="5"/>
        <v>3.0748848249859288E-2</v>
      </c>
      <c r="D67" s="235">
        <f t="shared" si="5"/>
        <v>3.0640859726013638E-2</v>
      </c>
      <c r="E67" s="235">
        <f t="shared" si="5"/>
        <v>2.6734944880168716E-2</v>
      </c>
      <c r="F67" s="235">
        <f t="shared" si="5"/>
        <v>3.2071706419553939E-2</v>
      </c>
      <c r="G67" s="235">
        <f t="shared" si="5"/>
        <v>2.8143854870424E-2</v>
      </c>
      <c r="H67" s="235">
        <f t="shared" si="5"/>
        <v>2.8410000086848582E-2</v>
      </c>
      <c r="I67" s="235">
        <f t="shared" si="5"/>
        <v>2.5371846042853637E-2</v>
      </c>
      <c r="J67" s="235">
        <f t="shared" si="5"/>
        <v>3.0503373767723854E-2</v>
      </c>
      <c r="K67" s="235">
        <f t="shared" si="5"/>
        <v>3.4107975701595739E-2</v>
      </c>
      <c r="L67" s="235">
        <f t="shared" si="5"/>
        <v>3.9102537037259105E-2</v>
      </c>
      <c r="M67" s="235">
        <f t="shared" si="5"/>
        <v>4.7207926063688982E-2</v>
      </c>
      <c r="N67" s="235">
        <f t="shared" si="5"/>
        <v>4.640289551892543E-2</v>
      </c>
      <c r="O67" s="235">
        <f t="shared" si="5"/>
        <v>4.9388681290276633E-2</v>
      </c>
      <c r="P67" s="235">
        <f t="shared" si="5"/>
        <v>4.8234399380405357E-2</v>
      </c>
      <c r="Q67" s="235">
        <f t="shared" si="5"/>
        <v>4.5978038614595915E-2</v>
      </c>
      <c r="R67" s="235">
        <f t="shared" si="5"/>
        <v>4.1060883826458228E-2</v>
      </c>
      <c r="S67" s="235">
        <f t="shared" si="5"/>
        <v>4.2047538243991246E-2</v>
      </c>
      <c r="T67" s="235">
        <f t="shared" si="5"/>
        <v>4.3679422019496081E-2</v>
      </c>
      <c r="U67" s="235">
        <f t="shared" si="5"/>
        <v>3.7248541792755739E-2</v>
      </c>
      <c r="V67" s="235">
        <f t="shared" si="5"/>
        <v>4.2818523302400775E-2</v>
      </c>
      <c r="W67" s="235">
        <f t="shared" si="5"/>
        <v>4.2756301514132011E-2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6.5648451471030531E-2</v>
      </c>
      <c r="C68" s="302">
        <f t="shared" si="6"/>
        <v>7.3310327274724849E-2</v>
      </c>
      <c r="D68" s="302">
        <f t="shared" si="6"/>
        <v>7.2184061039186287E-2</v>
      </c>
      <c r="E68" s="302">
        <f t="shared" si="6"/>
        <v>8.5022496558395083E-2</v>
      </c>
      <c r="F68" s="302">
        <f t="shared" si="6"/>
        <v>7.2404875990479928E-2</v>
      </c>
      <c r="G68" s="302">
        <f t="shared" si="6"/>
        <v>7.6141221345401452E-2</v>
      </c>
      <c r="H68" s="302">
        <f t="shared" si="6"/>
        <v>7.3581544769803997E-2</v>
      </c>
      <c r="I68" s="302">
        <f t="shared" si="6"/>
        <v>8.6363974241380342E-2</v>
      </c>
      <c r="J68" s="302">
        <f t="shared" si="6"/>
        <v>6.9400445693393403E-2</v>
      </c>
      <c r="K68" s="302">
        <f t="shared" si="6"/>
        <v>6.5962998087104222E-2</v>
      </c>
      <c r="L68" s="302">
        <f t="shared" si="6"/>
        <v>6.9760448561000651E-2</v>
      </c>
      <c r="M68" s="302">
        <f t="shared" si="6"/>
        <v>7.7381192319237083E-2</v>
      </c>
      <c r="N68" s="302">
        <f t="shared" si="6"/>
        <v>7.6432763675873094E-2</v>
      </c>
      <c r="O68" s="302">
        <f t="shared" si="6"/>
        <v>7.9766649206438681E-2</v>
      </c>
      <c r="P68" s="302">
        <f t="shared" si="6"/>
        <v>7.8453906062570675E-2</v>
      </c>
      <c r="Q68" s="302">
        <f t="shared" si="6"/>
        <v>7.6019643287139463E-2</v>
      </c>
      <c r="R68" s="302">
        <f t="shared" si="6"/>
        <v>7.2784840408492466E-2</v>
      </c>
      <c r="S68" s="302">
        <f t="shared" si="6"/>
        <v>7.3009828514965319E-2</v>
      </c>
      <c r="T68" s="302">
        <f t="shared" si="6"/>
        <v>7.3733229145475518E-2</v>
      </c>
      <c r="U68" s="302">
        <f t="shared" si="6"/>
        <v>7.0162051783001916E-2</v>
      </c>
      <c r="V68" s="302">
        <f t="shared" si="6"/>
        <v>7.2935192632508722E-2</v>
      </c>
      <c r="W68" s="302">
        <f t="shared" si="6"/>
        <v>7.3468787909339486E-2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4.0038961541133074E-2</v>
      </c>
      <c r="C69" s="303">
        <f t="shared" si="7"/>
        <v>4.5447068238218875E-2</v>
      </c>
      <c r="D69" s="303">
        <f t="shared" si="7"/>
        <v>4.5703400512171789E-2</v>
      </c>
      <c r="E69" s="303">
        <f t="shared" si="7"/>
        <v>4.8412752223204833E-2</v>
      </c>
      <c r="F69" s="303">
        <f t="shared" si="7"/>
        <v>4.41854573135846E-2</v>
      </c>
      <c r="G69" s="303">
        <f t="shared" si="7"/>
        <v>4.7934782689627281E-2</v>
      </c>
      <c r="H69" s="303">
        <f t="shared" si="7"/>
        <v>4.7959247002322306E-2</v>
      </c>
      <c r="I69" s="303">
        <f t="shared" si="7"/>
        <v>4.9905463081819146E-2</v>
      </c>
      <c r="J69" s="303">
        <f t="shared" si="7"/>
        <v>4.6412341151118947E-2</v>
      </c>
      <c r="K69" s="303">
        <f t="shared" si="7"/>
        <v>4.32300938979008E-2</v>
      </c>
      <c r="L69" s="303">
        <f t="shared" si="7"/>
        <v>3.7307917733183725E-2</v>
      </c>
      <c r="M69" s="303">
        <f t="shared" si="7"/>
        <v>2.788709588536439E-2</v>
      </c>
      <c r="N69" s="303">
        <f t="shared" si="7"/>
        <v>2.8798041089763981E-2</v>
      </c>
      <c r="O69" s="303">
        <f t="shared" si="7"/>
        <v>2.5335139344634064E-2</v>
      </c>
      <c r="P69" s="303">
        <f t="shared" si="7"/>
        <v>2.6668270432276403E-2</v>
      </c>
      <c r="Q69" s="303">
        <f t="shared" si="7"/>
        <v>2.9242367725204992E-2</v>
      </c>
      <c r="R69" s="303">
        <f t="shared" si="7"/>
        <v>3.453616898096043E-2</v>
      </c>
      <c r="S69" s="303">
        <f t="shared" si="7"/>
        <v>3.3654692767208221E-2</v>
      </c>
      <c r="T69" s="303">
        <f t="shared" si="7"/>
        <v>3.1908521890965449E-2</v>
      </c>
      <c r="U69" s="303">
        <f t="shared" si="7"/>
        <v>3.8741682839614065E-2</v>
      </c>
      <c r="V69" s="303">
        <f t="shared" si="7"/>
        <v>3.289508396886686E-2</v>
      </c>
      <c r="W69" s="303">
        <f t="shared" si="7"/>
        <v>3.2770680941668455E-2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0.34033117309963118</v>
      </c>
      <c r="C70" s="303">
        <f t="shared" si="8"/>
        <v>0.38630008002486049</v>
      </c>
      <c r="D70" s="303">
        <f t="shared" si="8"/>
        <v>0.38847890435346</v>
      </c>
      <c r="E70" s="303">
        <f t="shared" si="8"/>
        <v>0.41150839389724092</v>
      </c>
      <c r="F70" s="303">
        <f t="shared" si="8"/>
        <v>0.37557638716546926</v>
      </c>
      <c r="G70" s="303">
        <f t="shared" si="8"/>
        <v>0.40744565286183193</v>
      </c>
      <c r="H70" s="303">
        <f t="shared" si="8"/>
        <v>0.40765359951973967</v>
      </c>
      <c r="I70" s="303">
        <f t="shared" si="8"/>
        <v>0.42419643619546282</v>
      </c>
      <c r="J70" s="303">
        <f t="shared" si="8"/>
        <v>0.3945048997845112</v>
      </c>
      <c r="K70" s="303">
        <f t="shared" si="8"/>
        <v>0.36745579813215695</v>
      </c>
      <c r="L70" s="303">
        <f t="shared" si="8"/>
        <v>0.31711730073206168</v>
      </c>
      <c r="M70" s="303">
        <f t="shared" si="8"/>
        <v>0.23704031502559733</v>
      </c>
      <c r="N70" s="303">
        <f t="shared" si="8"/>
        <v>0.24478334926299378</v>
      </c>
      <c r="O70" s="303">
        <f t="shared" si="8"/>
        <v>0.2153486844293897</v>
      </c>
      <c r="P70" s="303">
        <f t="shared" si="8"/>
        <v>0.22668029867434947</v>
      </c>
      <c r="Q70" s="303">
        <f t="shared" si="8"/>
        <v>0.24856012566424246</v>
      </c>
      <c r="R70" s="303">
        <f t="shared" si="8"/>
        <v>0.29355743633816361</v>
      </c>
      <c r="S70" s="303">
        <f t="shared" si="8"/>
        <v>0.28606488852126999</v>
      </c>
      <c r="T70" s="303">
        <f t="shared" si="8"/>
        <v>0.2712224360732064</v>
      </c>
      <c r="U70" s="303">
        <f t="shared" si="8"/>
        <v>0.32930430413671957</v>
      </c>
      <c r="V70" s="303">
        <f t="shared" si="8"/>
        <v>0.27960821373536843</v>
      </c>
      <c r="W70" s="303">
        <f t="shared" si="8"/>
        <v>0.27855078800418182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0.11632569996505901</v>
      </c>
      <c r="C71" s="303">
        <f t="shared" si="9"/>
        <v>9.7029698921778179E-2</v>
      </c>
      <c r="D71" s="303">
        <f t="shared" si="9"/>
        <v>9.6688935135420803E-2</v>
      </c>
      <c r="E71" s="303">
        <f t="shared" si="9"/>
        <v>8.4363603844087975E-2</v>
      </c>
      <c r="F71" s="303">
        <f t="shared" si="9"/>
        <v>0.10120405136837021</v>
      </c>
      <c r="G71" s="303">
        <f t="shared" si="9"/>
        <v>8.8809497591115741E-2</v>
      </c>
      <c r="H71" s="303">
        <f t="shared" si="9"/>
        <v>8.964933360738879E-2</v>
      </c>
      <c r="I71" s="303">
        <f t="shared" si="9"/>
        <v>8.0062269735227037E-2</v>
      </c>
      <c r="J71" s="303">
        <f t="shared" si="9"/>
        <v>9.6255090555928555E-2</v>
      </c>
      <c r="K71" s="303">
        <f t="shared" si="9"/>
        <v>0.10762961221392431</v>
      </c>
      <c r="L71" s="303">
        <f t="shared" si="9"/>
        <v>0.12339022798423983</v>
      </c>
      <c r="M71" s="303">
        <f t="shared" si="9"/>
        <v>0.1489672333565297</v>
      </c>
      <c r="N71" s="303">
        <f t="shared" si="9"/>
        <v>0.14642691474860917</v>
      </c>
      <c r="O71" s="303">
        <f t="shared" si="9"/>
        <v>0.15584872762709515</v>
      </c>
      <c r="P71" s="303">
        <f t="shared" si="9"/>
        <v>0.15220632693372355</v>
      </c>
      <c r="Q71" s="303">
        <f t="shared" si="9"/>
        <v>0.14508625518383597</v>
      </c>
      <c r="R71" s="303">
        <f t="shared" si="9"/>
        <v>0.12956990007460148</v>
      </c>
      <c r="S71" s="303">
        <f t="shared" si="9"/>
        <v>0.13268334290326125</v>
      </c>
      <c r="T71" s="303">
        <f t="shared" si="9"/>
        <v>0.13783284281707656</v>
      </c>
      <c r="U71" s="303">
        <f t="shared" si="9"/>
        <v>0.11753984299047364</v>
      </c>
      <c r="V71" s="303">
        <f t="shared" si="9"/>
        <v>0.13511622908757573</v>
      </c>
      <c r="W71" s="303">
        <f t="shared" si="9"/>
        <v>0.13491988477792766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0.28110095516371003</v>
      </c>
      <c r="C72" s="303">
        <f t="shared" si="10"/>
        <v>0.26732722741582043</v>
      </c>
      <c r="D72" s="303">
        <f t="shared" si="10"/>
        <v>0.26681771137765919</v>
      </c>
      <c r="E72" s="303">
        <f t="shared" si="10"/>
        <v>0.25715358154984436</v>
      </c>
      <c r="F72" s="303">
        <f t="shared" si="10"/>
        <v>0.27042565618950654</v>
      </c>
      <c r="G72" s="303">
        <f t="shared" si="10"/>
        <v>0.26014625097702337</v>
      </c>
      <c r="H72" s="303">
        <f t="shared" si="10"/>
        <v>0.26050340303494463</v>
      </c>
      <c r="I72" s="303">
        <f t="shared" si="10"/>
        <v>0.25172155455238843</v>
      </c>
      <c r="J72" s="303">
        <f t="shared" si="10"/>
        <v>0.26388411681287094</v>
      </c>
      <c r="K72" s="303">
        <f t="shared" si="10"/>
        <v>0.27087020530115857</v>
      </c>
      <c r="L72" s="303">
        <f t="shared" si="10"/>
        <v>0.28636168386377081</v>
      </c>
      <c r="M72" s="303">
        <f t="shared" si="10"/>
        <v>0.30823940993061677</v>
      </c>
      <c r="N72" s="303">
        <f t="shared" si="10"/>
        <v>0.30649301783266053</v>
      </c>
      <c r="O72" s="303">
        <f t="shared" si="10"/>
        <v>0.31395471607677194</v>
      </c>
      <c r="P72" s="303">
        <f t="shared" si="10"/>
        <v>0.31114717115211854</v>
      </c>
      <c r="Q72" s="303">
        <f t="shared" si="10"/>
        <v>0.30582999624781076</v>
      </c>
      <c r="R72" s="303">
        <f t="shared" si="10"/>
        <v>0.29517243744038035</v>
      </c>
      <c r="S72" s="303">
        <f t="shared" si="10"/>
        <v>0.29601786197384333</v>
      </c>
      <c r="T72" s="303">
        <f t="shared" si="10"/>
        <v>0.29980322699985212</v>
      </c>
      <c r="U72" s="303">
        <f t="shared" si="10"/>
        <v>0.28606332790099992</v>
      </c>
      <c r="V72" s="303">
        <f t="shared" si="10"/>
        <v>0.29760164107345582</v>
      </c>
      <c r="W72" s="303">
        <f t="shared" si="10"/>
        <v>0.29871046516654964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5.3343144015681999E-2</v>
      </c>
      <c r="C73" s="304">
        <f t="shared" si="11"/>
        <v>6.4496625637621624E-2</v>
      </c>
      <c r="D73" s="304">
        <f t="shared" si="11"/>
        <v>6.4255771619051646E-2</v>
      </c>
      <c r="E73" s="304">
        <f t="shared" si="11"/>
        <v>7.13086618827556E-2</v>
      </c>
      <c r="F73" s="304">
        <f t="shared" si="11"/>
        <v>6.2300260873072472E-2</v>
      </c>
      <c r="G73" s="304">
        <f t="shared" si="11"/>
        <v>6.7738688843825307E-2</v>
      </c>
      <c r="H73" s="304">
        <f t="shared" si="11"/>
        <v>6.6733744160137803E-2</v>
      </c>
      <c r="I73" s="304">
        <f t="shared" si="11"/>
        <v>7.112692279505968E-2</v>
      </c>
      <c r="J73" s="304">
        <f t="shared" si="11"/>
        <v>6.1256128672946643E-2</v>
      </c>
      <c r="K73" s="304">
        <f t="shared" si="11"/>
        <v>5.3542156009699297E-2</v>
      </c>
      <c r="L73" s="304">
        <f t="shared" si="11"/>
        <v>5.0278816195516857E-2</v>
      </c>
      <c r="M73" s="304">
        <f t="shared" si="11"/>
        <v>4.151781294536476E-2</v>
      </c>
      <c r="N73" s="304">
        <f t="shared" si="11"/>
        <v>4.2840855584969272E-2</v>
      </c>
      <c r="O73" s="304">
        <f t="shared" si="11"/>
        <v>3.9008204134935782E-2</v>
      </c>
      <c r="P73" s="304">
        <f t="shared" si="11"/>
        <v>4.0572941844229118E-2</v>
      </c>
      <c r="Q73" s="304">
        <f t="shared" si="11"/>
        <v>4.3836591404102968E-2</v>
      </c>
      <c r="R73" s="304">
        <f t="shared" si="11"/>
        <v>5.2215550492911059E-2</v>
      </c>
      <c r="S73" s="304">
        <f t="shared" si="11"/>
        <v>4.9048387280620984E-2</v>
      </c>
      <c r="T73" s="304">
        <f t="shared" si="11"/>
        <v>4.6504569342249377E-2</v>
      </c>
      <c r="U73" s="304">
        <f t="shared" si="11"/>
        <v>5.7757835941732526E-2</v>
      </c>
      <c r="V73" s="304">
        <f t="shared" si="11"/>
        <v>4.7572208406641767E-2</v>
      </c>
      <c r="W73" s="304">
        <f t="shared" si="11"/>
        <v>4.912607133147915E-2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4.2708225643875303E-2</v>
      </c>
      <c r="C74" s="304">
        <f t="shared" si="12"/>
        <v>4.8476872787433505E-2</v>
      </c>
      <c r="D74" s="304">
        <f t="shared" si="12"/>
        <v>4.8750293879649895E-2</v>
      </c>
      <c r="E74" s="304">
        <f t="shared" si="12"/>
        <v>5.1640269038085183E-2</v>
      </c>
      <c r="F74" s="304">
        <f t="shared" si="12"/>
        <v>4.7131154467823615E-2</v>
      </c>
      <c r="G74" s="304">
        <f t="shared" si="12"/>
        <v>5.1130434868935773E-2</v>
      </c>
      <c r="H74" s="304">
        <f t="shared" si="12"/>
        <v>5.1156530135810487E-2</v>
      </c>
      <c r="I74" s="304">
        <f t="shared" si="12"/>
        <v>5.3232493953940432E-2</v>
      </c>
      <c r="J74" s="304">
        <f t="shared" si="12"/>
        <v>4.9506497227860234E-2</v>
      </c>
      <c r="K74" s="304">
        <f t="shared" si="12"/>
        <v>4.6112100157760877E-2</v>
      </c>
      <c r="L74" s="304">
        <f t="shared" si="12"/>
        <v>3.9795112248729322E-2</v>
      </c>
      <c r="M74" s="304">
        <f t="shared" si="12"/>
        <v>2.9746235611055355E-2</v>
      </c>
      <c r="N74" s="304">
        <f t="shared" si="12"/>
        <v>3.0717910495748256E-2</v>
      </c>
      <c r="O74" s="304">
        <f t="shared" si="12"/>
        <v>2.7024148634276348E-2</v>
      </c>
      <c r="P74" s="304">
        <f t="shared" si="12"/>
        <v>2.84461551277615E-2</v>
      </c>
      <c r="Q74" s="304">
        <f t="shared" si="12"/>
        <v>3.1191858906885347E-2</v>
      </c>
      <c r="R74" s="304">
        <f t="shared" si="12"/>
        <v>3.6838580246357791E-2</v>
      </c>
      <c r="S74" s="304">
        <f t="shared" si="12"/>
        <v>3.5898338951688785E-2</v>
      </c>
      <c r="T74" s="304">
        <f t="shared" si="12"/>
        <v>3.4035756683696503E-2</v>
      </c>
      <c r="U74" s="304">
        <f t="shared" si="12"/>
        <v>4.1324461695588358E-2</v>
      </c>
      <c r="V74" s="304">
        <f t="shared" si="12"/>
        <v>3.5088089566791339E-2</v>
      </c>
      <c r="W74" s="304">
        <f t="shared" si="12"/>
        <v>3.4955393004446361E-2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0.18504958550415274</v>
      </c>
      <c r="C76" s="304">
        <f t="shared" si="14"/>
        <v>0.15435372899076533</v>
      </c>
      <c r="D76" s="304">
        <f t="shared" si="14"/>
        <v>0.15381164587895768</v>
      </c>
      <c r="E76" s="304">
        <f t="shared" si="14"/>
        <v>0.13420465062900352</v>
      </c>
      <c r="F76" s="304">
        <f t="shared" si="14"/>
        <v>0.16099424084861041</v>
      </c>
      <c r="G76" s="304">
        <f t="shared" si="14"/>
        <v>0.14127712726426225</v>
      </c>
      <c r="H76" s="304">
        <f t="shared" si="14"/>
        <v>0.14261312873899634</v>
      </c>
      <c r="I76" s="304">
        <f t="shared" si="14"/>
        <v>0.12736213780338829</v>
      </c>
      <c r="J76" s="304">
        <f t="shared" si="14"/>
        <v>0.15312149091206409</v>
      </c>
      <c r="K76" s="304">
        <f t="shared" si="14"/>
        <v>0.17121594913369836</v>
      </c>
      <c r="L76" s="304">
        <f t="shared" si="14"/>
        <v>0.19628775541952462</v>
      </c>
      <c r="M76" s="304">
        <f t="shared" si="14"/>
        <v>0.23697536137419667</v>
      </c>
      <c r="N76" s="304">
        <f t="shared" si="14"/>
        <v>0.23293425175194302</v>
      </c>
      <c r="O76" s="304">
        <f t="shared" si="14"/>
        <v>0.24792236330755985</v>
      </c>
      <c r="P76" s="304">
        <f t="shared" si="14"/>
        <v>0.24212807418012791</v>
      </c>
      <c r="Q76" s="304">
        <f t="shared" si="14"/>
        <v>0.23080154593682245</v>
      </c>
      <c r="R76" s="304">
        <f t="shared" si="14"/>
        <v>0.20611830670111153</v>
      </c>
      <c r="S76" s="304">
        <f t="shared" si="14"/>
        <v>0.21107113574153358</v>
      </c>
      <c r="T76" s="304">
        <f t="shared" si="14"/>
        <v>0.21926290097390622</v>
      </c>
      <c r="U76" s="304">
        <f t="shared" si="14"/>
        <v>0.18698103026367902</v>
      </c>
      <c r="V76" s="304">
        <f t="shared" si="14"/>
        <v>0.21494134310002269</v>
      </c>
      <c r="W76" s="304">
        <f t="shared" si="14"/>
        <v>0.21462900083062414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4.2686644004906384E-2</v>
      </c>
      <c r="C77" s="237">
        <f t="shared" si="15"/>
        <v>3.5605822419476497E-2</v>
      </c>
      <c r="D77" s="237">
        <f t="shared" si="15"/>
        <v>3.5480776428415434E-2</v>
      </c>
      <c r="E77" s="237">
        <f t="shared" si="15"/>
        <v>3.0957897741816578E-2</v>
      </c>
      <c r="F77" s="237">
        <f t="shared" si="15"/>
        <v>3.7137634365522879E-2</v>
      </c>
      <c r="G77" s="237">
        <f t="shared" si="15"/>
        <v>3.2589353935246076E-2</v>
      </c>
      <c r="H77" s="237">
        <f t="shared" si="15"/>
        <v>3.2897538464201542E-2</v>
      </c>
      <c r="I77" s="237">
        <f t="shared" si="15"/>
        <v>2.9379488861351999E-2</v>
      </c>
      <c r="J77" s="237">
        <f t="shared" si="15"/>
        <v>3.53215736974299E-2</v>
      </c>
      <c r="K77" s="237">
        <f t="shared" si="15"/>
        <v>3.9495545200604193E-2</v>
      </c>
      <c r="L77" s="237">
        <f t="shared" si="15"/>
        <v>4.5279028943987248E-2</v>
      </c>
      <c r="M77" s="237">
        <f t="shared" si="15"/>
        <v>5.4664715197037618E-2</v>
      </c>
      <c r="N77" s="237">
        <f t="shared" si="15"/>
        <v>5.3732525009418566E-2</v>
      </c>
      <c r="O77" s="237">
        <f t="shared" si="15"/>
        <v>5.7189934441260207E-2</v>
      </c>
      <c r="P77" s="237">
        <f t="shared" si="15"/>
        <v>5.5853326436598447E-2</v>
      </c>
      <c r="Q77" s="237">
        <f t="shared" si="15"/>
        <v>5.3240559282236741E-2</v>
      </c>
      <c r="R77" s="237">
        <f t="shared" si="15"/>
        <v>4.75467089378971E-2</v>
      </c>
      <c r="S77" s="237">
        <f t="shared" si="15"/>
        <v>4.868921163245684E-2</v>
      </c>
      <c r="T77" s="237">
        <f t="shared" si="15"/>
        <v>5.0578861724314042E-2</v>
      </c>
      <c r="U77" s="237">
        <f t="shared" si="15"/>
        <v>4.3132183478234123E-2</v>
      </c>
      <c r="V77" s="237">
        <f t="shared" si="15"/>
        <v>4.9581978634808704E-2</v>
      </c>
      <c r="W77" s="237">
        <f t="shared" si="15"/>
        <v>4.9509928523347048E-2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103.22988570121709</v>
      </c>
      <c r="C81" s="324">
        <f t="shared" si="16"/>
        <v>101.96020815151098</v>
      </c>
      <c r="D81" s="324">
        <f t="shared" si="16"/>
        <v>105.91575251106612</v>
      </c>
      <c r="E81" s="324">
        <f t="shared" si="16"/>
        <v>110.51549896555092</v>
      </c>
      <c r="F81" s="324">
        <f t="shared" si="16"/>
        <v>108.23895091441842</v>
      </c>
      <c r="G81" s="324">
        <f t="shared" si="16"/>
        <v>93.7921512074481</v>
      </c>
      <c r="H81" s="324">
        <f t="shared" si="16"/>
        <v>87.072392026222218</v>
      </c>
      <c r="I81" s="324">
        <f t="shared" si="16"/>
        <v>78.761382371411059</v>
      </c>
      <c r="J81" s="324">
        <f t="shared" si="16"/>
        <v>73.776272626744372</v>
      </c>
      <c r="K81" s="324">
        <f t="shared" si="16"/>
        <v>73.572826684531663</v>
      </c>
      <c r="L81" s="324">
        <f t="shared" si="16"/>
        <v>69.265196416860107</v>
      </c>
      <c r="M81" s="324">
        <f t="shared" si="16"/>
        <v>61.803524648485705</v>
      </c>
      <c r="N81" s="324">
        <f t="shared" si="16"/>
        <v>62.692661169633674</v>
      </c>
      <c r="O81" s="324">
        <f t="shared" si="16"/>
        <v>61.096521775308652</v>
      </c>
      <c r="P81" s="324">
        <f t="shared" si="16"/>
        <v>57.728719467414038</v>
      </c>
      <c r="Q81" s="324">
        <f t="shared" si="16"/>
        <v>57.269464265562753</v>
      </c>
      <c r="R81" s="324">
        <f t="shared" si="16"/>
        <v>56.553604333322596</v>
      </c>
      <c r="S81" s="324">
        <f t="shared" si="16"/>
        <v>56.254919671339678</v>
      </c>
      <c r="T81" s="324">
        <f t="shared" si="16"/>
        <v>56.061305827116087</v>
      </c>
      <c r="U81" s="324">
        <f t="shared" si="16"/>
        <v>55.610520508608715</v>
      </c>
      <c r="V81" s="324">
        <f t="shared" si="16"/>
        <v>58.37347961076788</v>
      </c>
      <c r="W81" s="324">
        <f t="shared" si="16"/>
        <v>55.716544641725633</v>
      </c>
      <c r="DA81" s="95"/>
    </row>
    <row r="82" spans="1:105" ht="12" customHeight="1" x14ac:dyDescent="0.25">
      <c r="A82" s="55" t="s">
        <v>92</v>
      </c>
      <c r="B82" s="336">
        <f>IF(B$6=0,0,B$6/TEL!B$5*1000)</f>
        <v>3.2980511249913915</v>
      </c>
      <c r="C82" s="336">
        <f>IF(C$6=0,0,C$6/TEL!C$5*1000)</f>
        <v>2.7171377722448935</v>
      </c>
      <c r="D82" s="336">
        <f>IF(D$6=0,0,D$6/TEL!D$5*1000)</f>
        <v>2.8126364200711862</v>
      </c>
      <c r="E82" s="336">
        <f>IF(E$6=0,0,E$6/TEL!E$5*1000)</f>
        <v>2.5606756701485689</v>
      </c>
      <c r="F82" s="336">
        <f>IF(F$6=0,0,F$6/TEL!F$5*1000)</f>
        <v>3.0085534759693733</v>
      </c>
      <c r="G82" s="336">
        <f>IF(G$6=0,0,G$6/TEL!G$5*1000)</f>
        <v>2.2877163326916454</v>
      </c>
      <c r="H82" s="336">
        <f>IF(H$6=0,0,H$6/TEL!H$5*1000)</f>
        <v>2.1438964430234759</v>
      </c>
      <c r="I82" s="336">
        <f>IF(I$6=0,0,I$6/TEL!I$5*1000)</f>
        <v>1.7318787786297991</v>
      </c>
      <c r="J82" s="336">
        <f>IF(J$6=0,0,J$6/TEL!J$5*1000)</f>
        <v>1.9503685232400001</v>
      </c>
      <c r="K82" s="336">
        <f>IF(K$6=0,0,K$6/TEL!K$5*1000)</f>
        <v>2.1748308268732233</v>
      </c>
      <c r="L82" s="336">
        <f>IF(L$6=0,0,L$6/TEL!L$5*1000)</f>
        <v>2.3473189205121936</v>
      </c>
      <c r="M82" s="336">
        <f>IF(M$6=0,0,M$6/TEL!M$5*1000)</f>
        <v>2.5286007258036145</v>
      </c>
      <c r="N82" s="336">
        <f>IF(N$6=0,0,N$6/TEL!N$5*1000)</f>
        <v>2.5212382052501843</v>
      </c>
      <c r="O82" s="336">
        <f>IF(O$6=0,0,O$6/TEL!O$5*1000)</f>
        <v>2.6151464229844774</v>
      </c>
      <c r="P82" s="336">
        <f>IF(P$6=0,0,P$6/TEL!P$5*1000)</f>
        <v>2.4132420957758787</v>
      </c>
      <c r="Q82" s="336">
        <f>IF(Q$6=0,0,Q$6/TEL!Q$5*1000)</f>
        <v>2.2820526208473626</v>
      </c>
      <c r="R82" s="336">
        <f>IF(R$6=0,0,R$6/TEL!R$5*1000)</f>
        <v>2.0125221804983053</v>
      </c>
      <c r="S82" s="336">
        <f>IF(S$6=0,0,S$6/TEL!S$5*1000)</f>
        <v>2.0499967681208688</v>
      </c>
      <c r="T82" s="336">
        <f>IF(T$6=0,0,T$6/TEL!T$5*1000)</f>
        <v>2.1222287113617528</v>
      </c>
      <c r="U82" s="336">
        <f>IF(U$6=0,0,U$6/TEL!U$5*1000)</f>
        <v>1.7952226909775701</v>
      </c>
      <c r="V82" s="336">
        <f>IF(V$6=0,0,V$6/TEL!V$5*1000)</f>
        <v>2.1662040373617635</v>
      </c>
      <c r="W82" s="336">
        <f>IF(W$6=0,0,W$6/TEL!W$5*1000)</f>
        <v>2.0646022644235904</v>
      </c>
      <c r="DA82" s="67"/>
    </row>
    <row r="83" spans="1:105" ht="12" customHeight="1" x14ac:dyDescent="0.25">
      <c r="A83" s="202" t="s">
        <v>93</v>
      </c>
      <c r="B83" s="337">
        <f>IF(B$7=0,0,B$7/TEL!B$5*1000)</f>
        <v>2.7060932307621668</v>
      </c>
      <c r="C83" s="337">
        <f>IF(C$7=0,0,C$7/TEL!C$5*1000)</f>
        <v>2.2294463772265796</v>
      </c>
      <c r="D83" s="337">
        <f>IF(D$7=0,0,D$7/TEL!D$5*1000)</f>
        <v>2.3078042421096923</v>
      </c>
      <c r="E83" s="337">
        <f>IF(E$7=0,0,E$7/TEL!E$5*1000)</f>
        <v>2.1010672165321584</v>
      </c>
      <c r="F83" s="337">
        <f>IF(F$7=0,0,F$7/TEL!F$5*1000)</f>
        <v>2.4685566982312794</v>
      </c>
      <c r="G83" s="337">
        <f>IF(G$7=0,0,G$7/TEL!G$5*1000)</f>
        <v>1.8771005806700682</v>
      </c>
      <c r="H83" s="337">
        <f>IF(H$7=0,0,H$7/TEL!H$5*1000)</f>
        <v>1.7590945173525954</v>
      </c>
      <c r="I83" s="337">
        <f>IF(I$7=0,0,I$7/TEL!I$5*1000)</f>
        <v>1.4210287414398355</v>
      </c>
      <c r="J83" s="337">
        <f>IF(J$7=0,0,J$7/TEL!J$5*1000)</f>
        <v>1.6003023780430774</v>
      </c>
      <c r="K83" s="337">
        <f>IF(K$7=0,0,K$7/TEL!K$5*1000)</f>
        <v>1.7844765758959782</v>
      </c>
      <c r="L83" s="337">
        <f>IF(L$7=0,0,L$7/TEL!L$5*1000)</f>
        <v>1.926005268112569</v>
      </c>
      <c r="M83" s="337">
        <f>IF(M$7=0,0,M$7/TEL!M$5*1000)</f>
        <v>2.0747493134798889</v>
      </c>
      <c r="N83" s="337">
        <f>IF(N$7=0,0,N$7/TEL!N$5*1000)</f>
        <v>2.0687082709745104</v>
      </c>
      <c r="O83" s="337">
        <f>IF(O$7=0,0,O$7/TEL!O$5*1000)</f>
        <v>2.1457611675770072</v>
      </c>
      <c r="P83" s="337">
        <f>IF(P$7=0,0,P$7/TEL!P$5*1000)</f>
        <v>1.9800960785853359</v>
      </c>
      <c r="Q83" s="337">
        <f>IF(Q$7=0,0,Q$7/TEL!Q$5*1000)</f>
        <v>1.8724534324901434</v>
      </c>
      <c r="R83" s="337">
        <f>IF(R$7=0,0,R$7/TEL!R$5*1000)</f>
        <v>1.6513002506652761</v>
      </c>
      <c r="S83" s="337">
        <f>IF(S$7=0,0,S$7/TEL!S$5*1000)</f>
        <v>1.6820486302530202</v>
      </c>
      <c r="T83" s="337">
        <f>IF(T$7=0,0,T$7/TEL!T$5*1000)</f>
        <v>1.7413158657327203</v>
      </c>
      <c r="U83" s="337">
        <f>IF(U$7=0,0,U$7/TEL!U$5*1000)</f>
        <v>1.4730032336226222</v>
      </c>
      <c r="V83" s="337">
        <f>IF(V$7=0,0,V$7/TEL!V$5*1000)</f>
        <v>1.77739818450196</v>
      </c>
      <c r="W83" s="337">
        <f>IF(W$7=0,0,W$7/TEL!W$5*1000)</f>
        <v>1.6940326272193555</v>
      </c>
      <c r="DA83" s="174"/>
    </row>
    <row r="84" spans="1:105" ht="12" customHeight="1" x14ac:dyDescent="0.25">
      <c r="A84" s="202" t="s">
        <v>94</v>
      </c>
      <c r="B84" s="337">
        <f>IF(B$8=0,0,B$8/TEL!B$5*1000)</f>
        <v>1.945004509610307</v>
      </c>
      <c r="C84" s="337">
        <f>IF(C$8=0,0,C$8/TEL!C$5*1000)</f>
        <v>1.6024145836316033</v>
      </c>
      <c r="D84" s="337">
        <f>IF(D$8=0,0,D$8/TEL!D$5*1000)</f>
        <v>1.658734299016341</v>
      </c>
      <c r="E84" s="337">
        <f>IF(E$8=0,0,E$8/TEL!E$5*1000)</f>
        <v>1.5101420618824888</v>
      </c>
      <c r="F84" s="337">
        <f>IF(F$8=0,0,F$8/TEL!F$5*1000)</f>
        <v>1.7742751268537329</v>
      </c>
      <c r="G84" s="337">
        <f>IF(G$8=0,0,G$8/TEL!G$5*1000)</f>
        <v>1.3491660423566119</v>
      </c>
      <c r="H84" s="337">
        <f>IF(H$8=0,0,H$8/TEL!H$5*1000)</f>
        <v>1.2643491843471777</v>
      </c>
      <c r="I84" s="337">
        <f>IF(I$8=0,0,I$8/TEL!I$5*1000)</f>
        <v>1.0213644079098816</v>
      </c>
      <c r="J84" s="337">
        <f>IF(J$8=0,0,J$8/TEL!J$5*1000)</f>
        <v>1.1502173342184618</v>
      </c>
      <c r="K84" s="337">
        <f>IF(K$8=0,0,K$8/TEL!K$5*1000)</f>
        <v>1.2825925389252342</v>
      </c>
      <c r="L84" s="337">
        <f>IF(L$8=0,0,L$8/TEL!L$5*1000)</f>
        <v>1.3843162864559093</v>
      </c>
      <c r="M84" s="337">
        <f>IF(M$8=0,0,M$8/TEL!M$5*1000)</f>
        <v>1.4912260690636703</v>
      </c>
      <c r="N84" s="337">
        <f>IF(N$8=0,0,N$8/TEL!N$5*1000)</f>
        <v>1.4868840697629295</v>
      </c>
      <c r="O84" s="337">
        <f>IF(O$8=0,0,O$8/TEL!O$5*1000)</f>
        <v>1.542265839195974</v>
      </c>
      <c r="P84" s="337">
        <f>IF(P$8=0,0,P$8/TEL!P$5*1000)</f>
        <v>1.4231940564832102</v>
      </c>
      <c r="Q84" s="337">
        <f>IF(Q$8=0,0,Q$8/TEL!Q$5*1000)</f>
        <v>1.3458259046022905</v>
      </c>
      <c r="R84" s="337">
        <f>IF(R$8=0,0,R$8/TEL!R$5*1000)</f>
        <v>1.1868720551656675</v>
      </c>
      <c r="S84" s="337">
        <f>IF(S$8=0,0,S$8/TEL!S$5*1000)</f>
        <v>1.2089724529943586</v>
      </c>
      <c r="T84" s="337">
        <f>IF(T$8=0,0,T$8/TEL!T$5*1000)</f>
        <v>1.2515707784953931</v>
      </c>
      <c r="U84" s="337">
        <f>IF(U$8=0,0,U$8/TEL!U$5*1000)</f>
        <v>1.0587210741662596</v>
      </c>
      <c r="V84" s="337">
        <f>IF(V$8=0,0,V$8/TEL!V$5*1000)</f>
        <v>1.2775049451107841</v>
      </c>
      <c r="W84" s="337">
        <f>IF(W$8=0,0,W$8/TEL!W$5*1000)</f>
        <v>1.217585950813912</v>
      </c>
      <c r="DA84" s="174"/>
    </row>
    <row r="85" spans="1:105" ht="12" customHeight="1" x14ac:dyDescent="0.25">
      <c r="A85" s="202" t="s">
        <v>95</v>
      </c>
      <c r="B85" s="337">
        <f>IF(B$9=0,0,B$9/TEL!B$5*1000)</f>
        <v>3.8054436057592982</v>
      </c>
      <c r="C85" s="337">
        <f>IF(C$9=0,0,C$9/TEL!C$5*1000)</f>
        <v>3.1351589679748764</v>
      </c>
      <c r="D85" s="337">
        <f>IF(D$9=0,0,D$9/TEL!D$5*1000)</f>
        <v>3.2453497154667539</v>
      </c>
      <c r="E85" s="337">
        <f>IF(E$9=0,0,E$9/TEL!E$5*1000)</f>
        <v>2.9546257732483467</v>
      </c>
      <c r="F85" s="337">
        <f>IF(F$9=0,0,F$9/TEL!F$5*1000)</f>
        <v>3.4714078568877365</v>
      </c>
      <c r="G85" s="337">
        <f>IF(G$9=0,0,G$9/TEL!G$5*1000)</f>
        <v>2.6396726915672826</v>
      </c>
      <c r="H85" s="337">
        <f>IF(H$9=0,0,H$9/TEL!H$5*1000)</f>
        <v>2.4737266650270877</v>
      </c>
      <c r="I85" s="337">
        <f>IF(I$9=0,0,I$9/TEL!I$5*1000)</f>
        <v>1.9983216676497679</v>
      </c>
      <c r="J85" s="337">
        <f>IF(J$9=0,0,J$9/TEL!J$5*1000)</f>
        <v>2.2504252191230782</v>
      </c>
      <c r="K85" s="337">
        <f>IF(K$9=0,0,K$9/TEL!K$5*1000)</f>
        <v>2.5094201848537194</v>
      </c>
      <c r="L85" s="337">
        <f>IF(L$9=0,0,L$9/TEL!L$5*1000)</f>
        <v>2.7084449082832998</v>
      </c>
      <c r="M85" s="337">
        <f>IF(M$9=0,0,M$9/TEL!M$5*1000)</f>
        <v>2.9176162220810933</v>
      </c>
      <c r="N85" s="337">
        <f>IF(N$9=0,0,N$9/TEL!N$5*1000)</f>
        <v>2.9091210060579047</v>
      </c>
      <c r="O85" s="337">
        <f>IF(O$9=0,0,O$9/TEL!O$5*1000)</f>
        <v>3.0174766419051662</v>
      </c>
      <c r="P85" s="337">
        <f>IF(P$9=0,0,P$9/TEL!P$5*1000)</f>
        <v>2.7845101105106296</v>
      </c>
      <c r="Q85" s="337">
        <f>IF(Q$9=0,0,Q$9/TEL!Q$5*1000)</f>
        <v>2.6331376394392647</v>
      </c>
      <c r="R85" s="337">
        <f>IF(R$9=0,0,R$9/TEL!R$5*1000)</f>
        <v>2.3221409774980448</v>
      </c>
      <c r="S85" s="337">
        <f>IF(S$9=0,0,S$9/TEL!S$5*1000)</f>
        <v>2.3653808862933103</v>
      </c>
      <c r="T85" s="337">
        <f>IF(T$9=0,0,T$9/TEL!T$5*1000)</f>
        <v>2.4487254361866375</v>
      </c>
      <c r="U85" s="337">
        <f>IF(U$9=0,0,U$9/TEL!U$5*1000)</f>
        <v>2.0714107972818119</v>
      </c>
      <c r="V85" s="337">
        <f>IF(V$9=0,0,V$9/TEL!V$5*1000)</f>
        <v>2.4994661969558809</v>
      </c>
      <c r="W85" s="337">
        <f>IF(W$9=0,0,W$9/TEL!W$5*1000)</f>
        <v>2.3822333820272186</v>
      </c>
      <c r="DA85" s="174"/>
    </row>
    <row r="86" spans="1:105" ht="12" customHeight="1" x14ac:dyDescent="0.25">
      <c r="A86" s="56" t="s">
        <v>96</v>
      </c>
      <c r="B86" s="338">
        <f>IF(B$10=0,0,B$10/TEL!B$5*1000)</f>
        <v>6.7768821418163787</v>
      </c>
      <c r="C86" s="338">
        <f>IF(C$10=0,0,C$10/TEL!C$5*1000)</f>
        <v>7.4747362285863366</v>
      </c>
      <c r="D86" s="338">
        <f>IF(D$10=0,0,D$10/TEL!D$5*1000)</f>
        <v>7.6454291442701443</v>
      </c>
      <c r="E86" s="338">
        <f>IF(E$10=0,0,E$10/TEL!E$5*1000)</f>
        <v>9.3963036304478695</v>
      </c>
      <c r="F86" s="338">
        <f>IF(F$10=0,0,F$10/TEL!F$5*1000)</f>
        <v>7.8370278182981084</v>
      </c>
      <c r="G86" s="338">
        <f>IF(G$10=0,0,G$10/TEL!G$5*1000)</f>
        <v>7.14144894554767</v>
      </c>
      <c r="H86" s="338">
        <f>IF(H$10=0,0,H$10/TEL!H$5*1000)</f>
        <v>6.4069211120913954</v>
      </c>
      <c r="I86" s="338">
        <f>IF(I$10=0,0,I$10/TEL!I$5*1000)</f>
        <v>6.8021459983400518</v>
      </c>
      <c r="J86" s="338">
        <f>IF(J$10=0,0,J$10/TEL!J$5*1000)</f>
        <v>5.1201062018933596</v>
      </c>
      <c r="K86" s="338">
        <f>IF(K$10=0,0,K$10/TEL!K$5*1000)</f>
        <v>4.8530842258546105</v>
      </c>
      <c r="L86" s="338">
        <f>IF(L$10=0,0,L$10/TEL!L$5*1000)</f>
        <v>4.8319711717059777</v>
      </c>
      <c r="M86" s="338">
        <f>IF(M$10=0,0,M$10/TEL!M$5*1000)</f>
        <v>4.7824304268311826</v>
      </c>
      <c r="N86" s="338">
        <f>IF(N$10=0,0,N$10/TEL!N$5*1000)</f>
        <v>4.7917733553901964</v>
      </c>
      <c r="O86" s="338">
        <f>IF(O$10=0,0,O$10/TEL!O$5*1000)</f>
        <v>4.873464820184588</v>
      </c>
      <c r="P86" s="338">
        <f>IF(P$10=0,0,P$10/TEL!P$5*1000)</f>
        <v>4.529043534208995</v>
      </c>
      <c r="Q86" s="338">
        <f>IF(Q$10=0,0,Q$10/TEL!Q$5*1000)</f>
        <v>4.3536042447136607</v>
      </c>
      <c r="R86" s="338">
        <f>IF(R$10=0,0,R$10/TEL!R$5*1000)</f>
        <v>4.1162450659259138</v>
      </c>
      <c r="S86" s="338">
        <f>IF(S$10=0,0,S$10/TEL!S$5*1000)</f>
        <v>4.1071620383276581</v>
      </c>
      <c r="T86" s="338">
        <f>IF(T$10=0,0,T$10/TEL!T$5*1000)</f>
        <v>4.1335811087453314</v>
      </c>
      <c r="U86" s="338">
        <f>IF(U$10=0,0,U$10/TEL!U$5*1000)</f>
        <v>3.9017482196046953</v>
      </c>
      <c r="V86" s="338">
        <f>IF(V$10=0,0,V$10/TEL!V$5*1000)</f>
        <v>4.2574809800411764</v>
      </c>
      <c r="W86" s="338">
        <f>IF(W$10=0,0,W$10/TEL!W$5*1000)</f>
        <v>4.0934270013241871</v>
      </c>
      <c r="DA86" s="68"/>
    </row>
    <row r="87" spans="1:105" ht="12" customHeight="1" x14ac:dyDescent="0.25">
      <c r="A87" s="203" t="s">
        <v>2709</v>
      </c>
      <c r="B87" s="351">
        <f>IF(B$16=0,0,B$16/TEL!B$5*1000)</f>
        <v>4.1332174234865944</v>
      </c>
      <c r="C87" s="351">
        <f>IF(C$16=0,0,C$16/TEL!C$5*1000)</f>
        <v>4.6337925374447195</v>
      </c>
      <c r="D87" s="351">
        <f>IF(D$16=0,0,D$16/TEL!D$5*1000)</f>
        <v>4.8407100575613198</v>
      </c>
      <c r="E87" s="351">
        <f>IF(E$16=0,0,E$16/TEL!E$5*1000)</f>
        <v>5.3503594682430675</v>
      </c>
      <c r="F87" s="351">
        <f>IF(F$16=0,0,F$16/TEL!F$5*1000)</f>
        <v>4.7825875452962139</v>
      </c>
      <c r="G87" s="351">
        <f>IF(G$16=0,0,G$16/TEL!G$5*1000)</f>
        <v>4.4959063861216881</v>
      </c>
      <c r="H87" s="351">
        <f>IF(H$16=0,0,H$16/TEL!H$5*1000)</f>
        <v>4.1759263562686311</v>
      </c>
      <c r="I87" s="351">
        <f>IF(I$16=0,0,I$16/TEL!I$5*1000)</f>
        <v>3.9306232602094959</v>
      </c>
      <c r="J87" s="351">
        <f>IF(J$16=0,0,J$16/TEL!J$5*1000)</f>
        <v>3.4241295340104188</v>
      </c>
      <c r="K87" s="351">
        <f>IF(K$16=0,0,K$16/TEL!K$5*1000)</f>
        <v>3.1805602059062843</v>
      </c>
      <c r="L87" s="351">
        <f>IF(L$16=0,0,L$16/TEL!L$5*1000)</f>
        <v>2.5841402496930295</v>
      </c>
      <c r="M87" s="351">
        <f>IF(M$16=0,0,M$16/TEL!M$5*1000)</f>
        <v>1.7235208179258028</v>
      </c>
      <c r="N87" s="351">
        <f>IF(N$16=0,0,N$16/TEL!N$5*1000)</f>
        <v>1.8054258323897614</v>
      </c>
      <c r="O87" s="351">
        <f>IF(O$16=0,0,O$16/TEL!O$5*1000)</f>
        <v>1.5478888926499144</v>
      </c>
      <c r="P87" s="351">
        <f>IF(P$16=0,0,P$16/TEL!P$5*1000)</f>
        <v>1.5395251024660168</v>
      </c>
      <c r="Q87" s="351">
        <f>IF(Q$16=0,0,Q$16/TEL!Q$5*1000)</f>
        <v>1.6746947334790729</v>
      </c>
      <c r="R87" s="351">
        <f>IF(R$16=0,0,R$16/TEL!R$5*1000)</f>
        <v>1.9531448357380057</v>
      </c>
      <c r="S87" s="351">
        <f>IF(S$16=0,0,S$16/TEL!S$5*1000)</f>
        <v>1.8932420381829147</v>
      </c>
      <c r="T87" s="351">
        <f>IF(T$16=0,0,T$16/TEL!T$5*1000)</f>
        <v>1.7888334042206422</v>
      </c>
      <c r="U87" s="351">
        <f>IF(U$16=0,0,U$16/TEL!U$5*1000)</f>
        <v>2.1544451480903724</v>
      </c>
      <c r="V87" s="351">
        <f>IF(V$16=0,0,V$16/TEL!V$5*1000)</f>
        <v>1.9202005133511473</v>
      </c>
      <c r="W87" s="351">
        <f>IF(W$16=0,0,W$16/TEL!W$5*1000)</f>
        <v>1.8258691076262186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35.132348099636054</v>
      </c>
      <c r="C88" s="351">
        <f>IF(C$27=0,0,C$27/TEL!C$5*1000)</f>
        <v>39.387236568280116</v>
      </c>
      <c r="D88" s="351">
        <f>IF(D$27=0,0,D$27/TEL!D$5*1000)</f>
        <v>41.146035489271199</v>
      </c>
      <c r="E88" s="351">
        <f>IF(E$27=0,0,E$27/TEL!E$5*1000)</f>
        <v>45.478055480066061</v>
      </c>
      <c r="F88" s="351">
        <f>IF(F$27=0,0,F$27/TEL!F$5*1000)</f>
        <v>40.651994135017837</v>
      </c>
      <c r="G88" s="351">
        <f>IF(G$27=0,0,G$27/TEL!G$5*1000)</f>
        <v>38.215204282034357</v>
      </c>
      <c r="H88" s="351">
        <f>IF(H$27=0,0,H$27/TEL!H$5*1000)</f>
        <v>35.495374028283365</v>
      </c>
      <c r="I88" s="351">
        <f>IF(I$27=0,0,I$27/TEL!I$5*1000)</f>
        <v>33.410297711780721</v>
      </c>
      <c r="J88" s="351">
        <f>IF(J$27=0,0,J$27/TEL!J$5*1000)</f>
        <v>29.105101039088566</v>
      </c>
      <c r="K88" s="351">
        <f>IF(K$27=0,0,K$27/TEL!K$5*1000)</f>
        <v>27.03476175020343</v>
      </c>
      <c r="L88" s="351">
        <f>IF(L$27=0,0,L$27/TEL!L$5*1000)</f>
        <v>21.96519212239075</v>
      </c>
      <c r="M88" s="351">
        <f>IF(M$27=0,0,M$27/TEL!M$5*1000)</f>
        <v>14.649926952369324</v>
      </c>
      <c r="N88" s="351">
        <f>IF(N$27=0,0,N$27/TEL!N$5*1000)</f>
        <v>15.346119575312967</v>
      </c>
      <c r="O88" s="351">
        <f>IF(O$27=0,0,O$27/TEL!O$5*1000)</f>
        <v>13.15705558752428</v>
      </c>
      <c r="P88" s="351">
        <f>IF(P$27=0,0,P$27/TEL!P$5*1000)</f>
        <v>13.085963370961142</v>
      </c>
      <c r="Q88" s="351">
        <f>IF(Q$27=0,0,Q$27/TEL!Q$5*1000)</f>
        <v>14.234905234572121</v>
      </c>
      <c r="R88" s="351">
        <f>IF(R$27=0,0,R$27/TEL!R$5*1000)</f>
        <v>16.601731103773048</v>
      </c>
      <c r="S88" s="351">
        <f>IF(S$27=0,0,S$27/TEL!S$5*1000)</f>
        <v>16.092557324554779</v>
      </c>
      <c r="T88" s="351">
        <f>IF(T$27=0,0,T$27/TEL!T$5*1000)</f>
        <v>15.205083935875464</v>
      </c>
      <c r="U88" s="351">
        <f>IF(U$27=0,0,U$27/TEL!U$5*1000)</f>
        <v>18.312783758768166</v>
      </c>
      <c r="V88" s="351">
        <f>IF(V$27=0,0,V$27/TEL!V$5*1000)</f>
        <v>16.321704363484756</v>
      </c>
      <c r="W88" s="351">
        <f>IF(W$27=0,0,W$27/TEL!W$5*1000)</f>
        <v>15.519887414822856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12.008288711507115</v>
      </c>
      <c r="C89" s="351">
        <f>IF(C$38=0,0,C$38/TEL!C$5*1000)</f>
        <v>9.8931682989429426</v>
      </c>
      <c r="D89" s="351">
        <f>IF(D$38=0,0,D$38/TEL!D$5*1000)</f>
        <v>10.240881324361755</v>
      </c>
      <c r="E89" s="351">
        <f>IF(E$38=0,0,E$38/TEL!E$5*1000)</f>
        <v>9.3234857733614529</v>
      </c>
      <c r="F89" s="351">
        <f>IF(F$38=0,0,F$38/TEL!F$5*1000)</f>
        <v>10.954220348401304</v>
      </c>
      <c r="G89" s="351">
        <f>IF(G$38=0,0,G$38/TEL!G$5*1000)</f>
        <v>8.3296338267234269</v>
      </c>
      <c r="H89" s="351">
        <f>IF(H$38=0,0,H$38/TEL!H$5*1000)</f>
        <v>7.8059819207521359</v>
      </c>
      <c r="I89" s="351">
        <f>IF(I$38=0,0,I$38/TEL!I$5*1000)</f>
        <v>6.3058150401392679</v>
      </c>
      <c r="J89" s="351">
        <f>IF(J$38=0,0,J$38/TEL!J$5*1000)</f>
        <v>7.1013418025661528</v>
      </c>
      <c r="K89" s="351">
        <f>IF(K$38=0,0,K$38/TEL!K$5*1000)</f>
        <v>7.9186148055384029</v>
      </c>
      <c r="L89" s="351">
        <f>IF(L$38=0,0,L$38/TEL!L$5*1000)</f>
        <v>8.5466483772495216</v>
      </c>
      <c r="M89" s="351">
        <f>IF(M$38=0,0,M$38/TEL!M$5*1000)</f>
        <v>9.206700078567005</v>
      </c>
      <c r="N89" s="351">
        <f>IF(N$38=0,0,N$38/TEL!N$5*1000)</f>
        <v>9.1798929524493911</v>
      </c>
      <c r="O89" s="351">
        <f>IF(O$38=0,0,O$38/TEL!O$5*1000)</f>
        <v>9.5218151811229674</v>
      </c>
      <c r="P89" s="351">
        <f>IF(P$38=0,0,P$38/TEL!P$5*1000)</f>
        <v>8.7866763487224304</v>
      </c>
      <c r="Q89" s="351">
        <f>IF(Q$38=0,0,Q$38/TEL!Q$5*1000)</f>
        <v>8.3090121066750111</v>
      </c>
      <c r="R89" s="351">
        <f>IF(R$38=0,0,R$38/TEL!R$5*1000)</f>
        <v>7.3276448623271593</v>
      </c>
      <c r="S89" s="351">
        <f>IF(S$38=0,0,S$38/TEL!S$5*1000)</f>
        <v>7.4640907967477785</v>
      </c>
      <c r="T89" s="351">
        <f>IF(T$38=0,0,T$38/TEL!T$5*1000)</f>
        <v>7.7270891541889473</v>
      </c>
      <c r="U89" s="351">
        <f>IF(U$38=0,0,U$38/TEL!U$5*1000)</f>
        <v>6.5364518492003825</v>
      </c>
      <c r="V89" s="351">
        <f>IF(V$38=0,0,V$38/TEL!V$5*1000)</f>
        <v>7.8872044437274438</v>
      </c>
      <c r="W89" s="351">
        <f>IF(W$38=0,0,W$38/TEL!W$5*1000)</f>
        <v>7.5172697832858892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29.018019472052739</v>
      </c>
      <c r="C90" s="351">
        <f>IF(C$39=0,0,C$39/TEL!C$5*1000)</f>
        <v>27.256739751883355</v>
      </c>
      <c r="D90" s="351">
        <f>IF(D$39=0,0,D$39/TEL!D$5*1000)</f>
        <v>28.260198683845221</v>
      </c>
      <c r="E90" s="351">
        <f>IF(E$39=0,0,E$39/TEL!E$5*1000)</f>
        <v>28.419456375759541</v>
      </c>
      <c r="F90" s="351">
        <f>IF(F$39=0,0,F$39/TEL!F$5*1000)</f>
        <v>29.270589326295383</v>
      </c>
      <c r="G90" s="351">
        <f>IF(G$39=0,0,G$39/TEL!G$5*1000)</f>
        <v>24.399676507687719</v>
      </c>
      <c r="H90" s="351">
        <f>IF(H$39=0,0,H$39/TEL!H$5*1000)</f>
        <v>22.682654433223668</v>
      </c>
      <c r="I90" s="351">
        <f>IF(I$39=0,0,I$39/TEL!I$5*1000)</f>
        <v>19.825937609226671</v>
      </c>
      <c r="J90" s="351">
        <f>IF(J$39=0,0,J$39/TEL!J$5*1000)</f>
        <v>19.468386543854027</v>
      </c>
      <c r="K90" s="351">
        <f>IF(K$39=0,0,K$39/TEL!K$5*1000)</f>
        <v>19.928686668625641</v>
      </c>
      <c r="L90" s="351">
        <f>IF(L$39=0,0,L$39/TEL!L$5*1000)</f>
        <v>19.83489827908689</v>
      </c>
      <c r="M90" s="351">
        <f>IF(M$39=0,0,M$39/TEL!M$5*1000)</f>
        <v>19.050281969281563</v>
      </c>
      <c r="N90" s="351">
        <f>IF(N$39=0,0,N$39/TEL!N$5*1000)</f>
        <v>19.214862917841479</v>
      </c>
      <c r="O90" s="351">
        <f>IF(O$39=0,0,O$39/TEL!O$5*1000)</f>
        <v>19.181541147245348</v>
      </c>
      <c r="P90" s="351">
        <f>IF(P$39=0,0,P$39/TEL!P$5*1000)</f>
        <v>17.962127756520108</v>
      </c>
      <c r="Q90" s="351">
        <f>IF(Q$39=0,0,Q$39/TEL!Q$5*1000)</f>
        <v>17.514720041451188</v>
      </c>
      <c r="R90" s="351">
        <f>IF(R$39=0,0,R$39/TEL!R$5*1000)</f>
        <v>16.693065237105692</v>
      </c>
      <c r="S90" s="351">
        <f>IF(S$39=0,0,S$39/TEL!S$5*1000)</f>
        <v>16.652461046620271</v>
      </c>
      <c r="T90" s="351">
        <f>IF(T$39=0,0,T$39/TEL!T$5*1000)</f>
        <v>16.807360396795016</v>
      </c>
      <c r="U90" s="351">
        <f>IF(U$39=0,0,U$39/TEL!U$5*1000)</f>
        <v>15.908130562999418</v>
      </c>
      <c r="V90" s="351">
        <f>IF(V$39=0,0,V$39/TEL!V$5*1000)</f>
        <v>17.372043327332435</v>
      </c>
      <c r="W90" s="351">
        <f>IF(W$39=0,0,W$39/TEL!W$5*1000)</f>
        <v>16.643114967402699</v>
      </c>
      <c r="DA90" s="175"/>
    </row>
    <row r="91" spans="1:105" ht="12" customHeight="1" x14ac:dyDescent="0.25">
      <c r="A91" s="41" t="s">
        <v>2759</v>
      </c>
      <c r="B91" s="339">
        <f>IF(B$59=0,0,B$59/TEL!B$5*1000)</f>
        <v>4.4065373815950304</v>
      </c>
      <c r="C91" s="339">
        <f>IF(C$59=0,0,C$59/TEL!C$5*1000)</f>
        <v>3.6303770652955589</v>
      </c>
      <c r="D91" s="339">
        <f>IF(D$59=0,0,D$59/TEL!D$5*1000)</f>
        <v>3.7579731350925174</v>
      </c>
      <c r="E91" s="339">
        <f>IF(E$59=0,0,E$59/TEL!E$5*1000)</f>
        <v>3.4213275158613614</v>
      </c>
      <c r="F91" s="339">
        <f>IF(F$59=0,0,F$59/TEL!F$5*1000)</f>
        <v>4.0197385831674497</v>
      </c>
      <c r="G91" s="339">
        <f>IF(G$59=0,0,G$59/TEL!G$5*1000)</f>
        <v>3.056625612047644</v>
      </c>
      <c r="H91" s="339">
        <f>IF(H$59=0,0,H$59/TEL!H$5*1000)</f>
        <v>2.8644673658526814</v>
      </c>
      <c r="I91" s="339">
        <f>IF(I$59=0,0,I$59/TEL!I$5*1000)</f>
        <v>2.3139691560855566</v>
      </c>
      <c r="J91" s="339">
        <f>IF(J$59=0,0,J$59/TEL!J$5*1000)</f>
        <v>2.6058940507072319</v>
      </c>
      <c r="K91" s="339">
        <f>IF(K$59=0,0,K$59/TEL!K$5*1000)</f>
        <v>2.9057989018551376</v>
      </c>
      <c r="L91" s="339">
        <f>IF(L$59=0,0,L$59/TEL!L$5*1000)</f>
        <v>3.1362608333699713</v>
      </c>
      <c r="M91" s="339">
        <f>IF(M$59=0,0,M$59/TEL!M$5*1000)</f>
        <v>3.3784720730825661</v>
      </c>
      <c r="N91" s="339">
        <f>IF(N$59=0,0,N$59/TEL!N$5*1000)</f>
        <v>3.3686349842043457</v>
      </c>
      <c r="O91" s="339">
        <f>IF(O$59=0,0,O$59/TEL!O$5*1000)</f>
        <v>3.4941060749189292</v>
      </c>
      <c r="P91" s="339">
        <f>IF(P$59=0,0,P$59/TEL!P$5*1000)</f>
        <v>3.224341013180291</v>
      </c>
      <c r="Q91" s="339">
        <f>IF(Q$59=0,0,Q$59/TEL!Q$5*1000)</f>
        <v>3.0490583072926323</v>
      </c>
      <c r="R91" s="339">
        <f>IF(R$59=0,0,R$59/TEL!R$5*1000)</f>
        <v>2.6889377646254862</v>
      </c>
      <c r="S91" s="339">
        <f>IF(S$59=0,0,S$59/TEL!S$5*1000)</f>
        <v>2.7390076892447164</v>
      </c>
      <c r="T91" s="339">
        <f>IF(T$59=0,0,T$59/TEL!T$5*1000)</f>
        <v>2.8355170355141848</v>
      </c>
      <c r="U91" s="339">
        <f>IF(U$59=0,0,U$59/TEL!U$5*1000)</f>
        <v>2.3986031738974125</v>
      </c>
      <c r="V91" s="339">
        <f>IF(V$59=0,0,V$59/TEL!V$5*1000)</f>
        <v>2.8942726189005343</v>
      </c>
      <c r="W91" s="339">
        <f>IF(W$59=0,0,W$59/TEL!W$5*1000)</f>
        <v>2.7585221427797122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EE: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25.34169461060668</v>
      </c>
      <c r="C5" s="225">
        <v>26.044838075082371</v>
      </c>
      <c r="D5" s="225">
        <v>25.39144577543119</v>
      </c>
      <c r="E5" s="225">
        <v>31.312006233525778</v>
      </c>
      <c r="F5" s="225">
        <v>26.102290490497079</v>
      </c>
      <c r="G5" s="225">
        <v>22.429937541864451</v>
      </c>
      <c r="H5" s="225">
        <v>22.119453500510151</v>
      </c>
      <c r="I5" s="225">
        <v>19.472630771886791</v>
      </c>
      <c r="J5" s="225">
        <v>14.02614740356127</v>
      </c>
      <c r="K5" s="225">
        <v>10.812843559063859</v>
      </c>
      <c r="L5" s="225">
        <v>9.9589992360083848</v>
      </c>
      <c r="M5" s="225">
        <v>8.1374080643314333</v>
      </c>
      <c r="N5" s="225">
        <v>7.8822598170175642</v>
      </c>
      <c r="O5" s="225">
        <v>6.9556659059082078</v>
      </c>
      <c r="P5" s="225">
        <v>7.3802825467131239</v>
      </c>
      <c r="Q5" s="225">
        <v>6.5856666656030187</v>
      </c>
      <c r="R5" s="225">
        <v>5.6300520436829462</v>
      </c>
      <c r="S5" s="225">
        <v>4.362477184077342</v>
      </c>
      <c r="T5" s="225">
        <v>4.4030034577408044</v>
      </c>
      <c r="U5" s="225">
        <v>4.4248049781147003</v>
      </c>
      <c r="V5" s="225">
        <v>4.3609868396098221</v>
      </c>
      <c r="W5" s="225">
        <v>5.439493344533517</v>
      </c>
      <c r="DA5" s="89" t="s">
        <v>2761</v>
      </c>
    </row>
    <row r="6" spans="1:105" ht="12" customHeight="1" x14ac:dyDescent="0.25">
      <c r="A6" s="55" t="s">
        <v>92</v>
      </c>
      <c r="B6" s="261">
        <v>0.79206305447561198</v>
      </c>
      <c r="C6" s="261">
        <v>0.68487171754103449</v>
      </c>
      <c r="D6" s="261">
        <v>0.66427546906782009</v>
      </c>
      <c r="E6" s="261">
        <v>0.71815644834470416</v>
      </c>
      <c r="F6" s="261">
        <v>0.71469019449941551</v>
      </c>
      <c r="G6" s="261">
        <v>0.5417375627939035</v>
      </c>
      <c r="H6" s="261">
        <v>0.53925623986266025</v>
      </c>
      <c r="I6" s="261">
        <v>0.42392778143171828</v>
      </c>
      <c r="J6" s="261">
        <v>0.36353581720931433</v>
      </c>
      <c r="K6" s="261">
        <v>0.3111861789837162</v>
      </c>
      <c r="L6" s="261">
        <v>0.32732429730615459</v>
      </c>
      <c r="M6" s="261">
        <v>0.32407014710499882</v>
      </c>
      <c r="N6" s="261">
        <v>0.30887849889634927</v>
      </c>
      <c r="O6" s="261">
        <v>0.29008932313195129</v>
      </c>
      <c r="P6" s="261">
        <v>0.30078224525478542</v>
      </c>
      <c r="Q6" s="261">
        <v>0.25677726086498892</v>
      </c>
      <c r="R6" s="261">
        <v>0.19725483146064249</v>
      </c>
      <c r="S6" s="261">
        <v>0.1546352314177793</v>
      </c>
      <c r="T6" s="261">
        <v>0.1617237127395382</v>
      </c>
      <c r="U6" s="261">
        <v>0.14160095505411741</v>
      </c>
      <c r="V6" s="261">
        <v>0.15706734650569029</v>
      </c>
      <c r="W6" s="261">
        <v>0.19703122487861019</v>
      </c>
      <c r="DA6" s="67" t="s">
        <v>2762</v>
      </c>
    </row>
    <row r="7" spans="1:105" ht="12" customHeight="1" x14ac:dyDescent="0.25">
      <c r="A7" s="202" t="s">
        <v>93</v>
      </c>
      <c r="B7" s="226">
        <v>0.16694364133689549</v>
      </c>
      <c r="C7" s="226">
        <v>0.14435085404993411</v>
      </c>
      <c r="D7" s="226">
        <v>0.14000976946257851</v>
      </c>
      <c r="E7" s="226">
        <v>0.1513662982495903</v>
      </c>
      <c r="F7" s="226">
        <v>0.15063571368885281</v>
      </c>
      <c r="G7" s="226">
        <v>0.1141823758484294</v>
      </c>
      <c r="H7" s="226">
        <v>0.1136593858123031</v>
      </c>
      <c r="I7" s="226">
        <v>8.9351532174338694E-2</v>
      </c>
      <c r="J7" s="226">
        <v>7.6622678886956785E-2</v>
      </c>
      <c r="K7" s="226">
        <v>6.5588911841937284E-2</v>
      </c>
      <c r="L7" s="226">
        <v>6.8990353459306028E-2</v>
      </c>
      <c r="M7" s="226">
        <v>6.8304474120573583E-2</v>
      </c>
      <c r="N7" s="226">
        <v>6.5102520620116303E-2</v>
      </c>
      <c r="O7" s="226">
        <v>6.1142313914219322E-2</v>
      </c>
      <c r="P7" s="226">
        <v>6.3396068013253246E-2</v>
      </c>
      <c r="Q7" s="226">
        <v>5.4121109044400012E-2</v>
      </c>
      <c r="R7" s="226">
        <v>4.1575528171979917E-2</v>
      </c>
      <c r="S7" s="226">
        <v>3.2592567556314997E-2</v>
      </c>
      <c r="T7" s="226">
        <v>3.408661134072867E-2</v>
      </c>
      <c r="U7" s="226">
        <v>2.9845324712395489E-2</v>
      </c>
      <c r="V7" s="226">
        <v>3.3105186023534211E-2</v>
      </c>
      <c r="W7" s="226">
        <v>4.1528398468327621E-2</v>
      </c>
      <c r="DA7" s="174" t="s">
        <v>2763</v>
      </c>
    </row>
    <row r="8" spans="1:105" ht="12" customHeight="1" x14ac:dyDescent="0.25">
      <c r="A8" s="202" t="s">
        <v>94</v>
      </c>
      <c r="B8" s="226">
        <v>0.6468941675080041</v>
      </c>
      <c r="C8" s="226">
        <v>0.55934880066057391</v>
      </c>
      <c r="D8" s="226">
        <v>0.54252742143504151</v>
      </c>
      <c r="E8" s="226">
        <v>0.58653312405793656</v>
      </c>
      <c r="F8" s="226">
        <v>0.58370216333713409</v>
      </c>
      <c r="G8" s="226">
        <v>0.44244819615199937</v>
      </c>
      <c r="H8" s="226">
        <v>0.44042164874159428</v>
      </c>
      <c r="I8" s="226">
        <v>0.34623052761165041</v>
      </c>
      <c r="J8" s="226">
        <v>0.29690716983214921</v>
      </c>
      <c r="K8" s="226">
        <v>0.25415214490333998</v>
      </c>
      <c r="L8" s="226">
        <v>0.26733247765380669</v>
      </c>
      <c r="M8" s="226">
        <v>0.2646747463362964</v>
      </c>
      <c r="N8" s="226">
        <v>0.25226741517057871</v>
      </c>
      <c r="O8" s="226">
        <v>0.23692190934804189</v>
      </c>
      <c r="P8" s="226">
        <v>0.2456550385046064</v>
      </c>
      <c r="Q8" s="226">
        <v>0.20971526378315261</v>
      </c>
      <c r="R8" s="226">
        <v>0.1611020729519369</v>
      </c>
      <c r="S8" s="226">
        <v>0.1262937700858158</v>
      </c>
      <c r="T8" s="226">
        <v>0.13208307839608799</v>
      </c>
      <c r="U8" s="226">
        <v>0.1156484088236084</v>
      </c>
      <c r="V8" s="226">
        <v>0.1282801284397217</v>
      </c>
      <c r="W8" s="226">
        <v>0.1609194488629635</v>
      </c>
      <c r="DA8" s="174" t="s">
        <v>2764</v>
      </c>
    </row>
    <row r="9" spans="1:105" ht="12" customHeight="1" x14ac:dyDescent="0.25">
      <c r="A9" s="202" t="s">
        <v>95</v>
      </c>
      <c r="B9" s="226">
        <v>0.90984066299323518</v>
      </c>
      <c r="C9" s="226">
        <v>0.78671026761296392</v>
      </c>
      <c r="D9" s="226">
        <v>0.76305141335867832</v>
      </c>
      <c r="E9" s="226">
        <v>0.82494434679496986</v>
      </c>
      <c r="F9" s="226">
        <v>0.82096267048917559</v>
      </c>
      <c r="G9" s="226">
        <v>0.62229245577811598</v>
      </c>
      <c r="H9" s="226">
        <v>0.61944216691777121</v>
      </c>
      <c r="I9" s="226">
        <v>0.48696468234393808</v>
      </c>
      <c r="J9" s="226">
        <v>0.41759259831970152</v>
      </c>
      <c r="K9" s="226">
        <v>0.35745871215811592</v>
      </c>
      <c r="L9" s="226">
        <v>0.37599652450901722</v>
      </c>
      <c r="M9" s="226">
        <v>0.3722584910787628</v>
      </c>
      <c r="N9" s="226">
        <v>0.35480788635731358</v>
      </c>
      <c r="O9" s="226">
        <v>0.33322481157812922</v>
      </c>
      <c r="P9" s="226">
        <v>0.34550774195671557</v>
      </c>
      <c r="Q9" s="226">
        <v>0.2949593368190383</v>
      </c>
      <c r="R9" s="226">
        <v>0.2265860850606001</v>
      </c>
      <c r="S9" s="226">
        <v>0.17762906713078699</v>
      </c>
      <c r="T9" s="226">
        <v>0.18577158622565129</v>
      </c>
      <c r="U9" s="226">
        <v>0.16265662954347571</v>
      </c>
      <c r="V9" s="226">
        <v>0.18042283107616611</v>
      </c>
      <c r="W9" s="226">
        <v>0.22632922879177611</v>
      </c>
      <c r="DA9" s="174" t="s">
        <v>2765</v>
      </c>
    </row>
    <row r="10" spans="1:105" ht="12" customHeight="1" x14ac:dyDescent="0.25">
      <c r="A10" s="56" t="s">
        <v>96</v>
      </c>
      <c r="B10" s="262">
        <v>2.682994182787156</v>
      </c>
      <c r="C10" s="262">
        <v>2.8077763358499781</v>
      </c>
      <c r="D10" s="262">
        <v>2.7136391572970662</v>
      </c>
      <c r="E10" s="262">
        <v>3.7611114677467139</v>
      </c>
      <c r="F10" s="262">
        <v>2.7899402168416061</v>
      </c>
      <c r="G10" s="262">
        <v>2.4527612237700378</v>
      </c>
      <c r="H10" s="262">
        <v>2.3533380552294871</v>
      </c>
      <c r="I10" s="262">
        <v>2.296455585954424</v>
      </c>
      <c r="J10" s="262">
        <v>1.431671421403776</v>
      </c>
      <c r="K10" s="262">
        <v>1.086585465111086</v>
      </c>
      <c r="L10" s="262">
        <v>1.090571453951545</v>
      </c>
      <c r="M10" s="262">
        <v>1.036184564232272</v>
      </c>
      <c r="N10" s="262">
        <v>0.9888980726843849</v>
      </c>
      <c r="O10" s="262">
        <v>0.91636014946480682</v>
      </c>
      <c r="P10" s="262">
        <v>0.95434643744559011</v>
      </c>
      <c r="Q10" s="262">
        <v>0.82328937401807178</v>
      </c>
      <c r="R10" s="262">
        <v>0.65182937321205681</v>
      </c>
      <c r="S10" s="262">
        <v>0.50184002346462253</v>
      </c>
      <c r="T10" s="262">
        <v>0.51718960359912458</v>
      </c>
      <c r="U10" s="262">
        <v>0.49083023720129842</v>
      </c>
      <c r="V10" s="262">
        <v>0.50796037210421019</v>
      </c>
      <c r="W10" s="262">
        <v>0.63841641266602756</v>
      </c>
      <c r="DA10" s="68" t="s">
        <v>2766</v>
      </c>
    </row>
    <row r="11" spans="1:105" ht="12" customHeight="1" x14ac:dyDescent="0.25">
      <c r="A11" s="37" t="s">
        <v>160</v>
      </c>
      <c r="B11" s="228">
        <v>0</v>
      </c>
      <c r="C11" s="228">
        <v>0.12756798399500671</v>
      </c>
      <c r="D11" s="228">
        <v>0</v>
      </c>
      <c r="E11" s="228">
        <v>0.25280693821964428</v>
      </c>
      <c r="F11" s="228">
        <v>0.23848665335330019</v>
      </c>
      <c r="G11" s="228">
        <v>0.27810778187392238</v>
      </c>
      <c r="H11" s="228">
        <v>0.28676743615566841</v>
      </c>
      <c r="I11" s="228">
        <v>0.77398265218013151</v>
      </c>
      <c r="J11" s="228">
        <v>0.13170590631009979</v>
      </c>
      <c r="K11" s="228">
        <v>0.1067283879610585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2767</v>
      </c>
    </row>
    <row r="12" spans="1:105" ht="12" customHeight="1" x14ac:dyDescent="0.25">
      <c r="A12" s="37" t="s">
        <v>162</v>
      </c>
      <c r="B12" s="228">
        <v>0.55527324932334166</v>
      </c>
      <c r="C12" s="228">
        <v>1.656157657940323</v>
      </c>
      <c r="D12" s="228">
        <v>1.6850327013661239</v>
      </c>
      <c r="E12" s="228">
        <v>2.876294311980661</v>
      </c>
      <c r="F12" s="228">
        <v>1.398903535015882</v>
      </c>
      <c r="G12" s="228">
        <v>1.5065832213961581</v>
      </c>
      <c r="H12" s="228">
        <v>1.336885548984871</v>
      </c>
      <c r="I12" s="228">
        <v>1.187522586561045</v>
      </c>
      <c r="J12" s="228">
        <v>0.69638685512981269</v>
      </c>
      <c r="K12" s="228">
        <v>0.30735273058776091</v>
      </c>
      <c r="L12" s="228">
        <v>0.31192102742392352</v>
      </c>
      <c r="M12" s="228">
        <v>0.1043175837373435</v>
      </c>
      <c r="N12" s="228">
        <v>0.1142681159055646</v>
      </c>
      <c r="O12" s="228">
        <v>8.2046668938075232E-2</v>
      </c>
      <c r="P12" s="228">
        <v>9.5908600835510074E-2</v>
      </c>
      <c r="Q12" s="228">
        <v>0.1031357167541259</v>
      </c>
      <c r="R12" s="228">
        <v>0.19151819308656051</v>
      </c>
      <c r="S12" s="228">
        <v>0.14180284370952159</v>
      </c>
      <c r="T12" s="228">
        <v>0.1159358542944556</v>
      </c>
      <c r="U12" s="228">
        <v>0.17208592384959559</v>
      </c>
      <c r="V12" s="228">
        <v>0.1091126823720469</v>
      </c>
      <c r="W12" s="228">
        <v>0.15589816135571799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2770</v>
      </c>
    </row>
    <row r="15" spans="1:105" ht="12" customHeight="1" x14ac:dyDescent="0.25">
      <c r="A15" s="37" t="s">
        <v>38</v>
      </c>
      <c r="B15" s="228">
        <v>2.1277209334638139</v>
      </c>
      <c r="C15" s="228">
        <v>1.0240506939146481</v>
      </c>
      <c r="D15" s="228">
        <v>1.028606455930942</v>
      </c>
      <c r="E15" s="228">
        <v>0.63201021754640896</v>
      </c>
      <c r="F15" s="228">
        <v>1.152550028472423</v>
      </c>
      <c r="G15" s="228">
        <v>0.66807022049995757</v>
      </c>
      <c r="H15" s="228">
        <v>0.72968507008894756</v>
      </c>
      <c r="I15" s="228">
        <v>0.33495034721324762</v>
      </c>
      <c r="J15" s="228">
        <v>0.60357865996386306</v>
      </c>
      <c r="K15" s="228">
        <v>0.67250434656226721</v>
      </c>
      <c r="L15" s="228">
        <v>0.77865042652762151</v>
      </c>
      <c r="M15" s="228">
        <v>0.93186698049492833</v>
      </c>
      <c r="N15" s="228">
        <v>0.87462995677882027</v>
      </c>
      <c r="O15" s="228">
        <v>0.8343134805267316</v>
      </c>
      <c r="P15" s="228">
        <v>0.85843783661008</v>
      </c>
      <c r="Q15" s="228">
        <v>0.72015365726394587</v>
      </c>
      <c r="R15" s="228">
        <v>0.46031118012549632</v>
      </c>
      <c r="S15" s="228">
        <v>0.36003717975510102</v>
      </c>
      <c r="T15" s="228">
        <v>0.40125374930466901</v>
      </c>
      <c r="U15" s="228">
        <v>0.31874431335170278</v>
      </c>
      <c r="V15" s="228">
        <v>0.39884768973216328</v>
      </c>
      <c r="W15" s="228">
        <v>0.48251825131030962</v>
      </c>
      <c r="DA15" s="69" t="s">
        <v>2771</v>
      </c>
    </row>
    <row r="16" spans="1:105" ht="12" customHeight="1" x14ac:dyDescent="0.25">
      <c r="A16" s="57" t="s">
        <v>2709</v>
      </c>
      <c r="B16" s="263">
        <v>1.1338302650363981</v>
      </c>
      <c r="C16" s="263">
        <v>1.327489019477758</v>
      </c>
      <c r="D16" s="263">
        <v>1.3023912829480491</v>
      </c>
      <c r="E16" s="263">
        <v>1.6938333503845311</v>
      </c>
      <c r="F16" s="263">
        <v>1.294798754076999</v>
      </c>
      <c r="G16" s="263">
        <v>1.2067127604507939</v>
      </c>
      <c r="H16" s="263">
        <v>1.1918987700002961</v>
      </c>
      <c r="I16" s="263">
        <v>1.0933316615951789</v>
      </c>
      <c r="J16" s="263">
        <v>0.73521798878801592</v>
      </c>
      <c r="K16" s="263">
        <v>0.52837159446113113</v>
      </c>
      <c r="L16" s="263">
        <v>0.41737188730700447</v>
      </c>
      <c r="M16" s="263">
        <v>0.2469378415031801</v>
      </c>
      <c r="N16" s="263">
        <v>0.24751936761443541</v>
      </c>
      <c r="O16" s="263">
        <v>0.18939667869273219</v>
      </c>
      <c r="P16" s="263">
        <v>0.21252730148743601</v>
      </c>
      <c r="Q16" s="263">
        <v>0.2085638643665966</v>
      </c>
      <c r="R16" s="263">
        <v>0.21346104092541601</v>
      </c>
      <c r="S16" s="263">
        <v>0.16361328278126991</v>
      </c>
      <c r="T16" s="263">
        <v>0.1564260552817702</v>
      </c>
      <c r="U16" s="263">
        <v>0.1885121578226481</v>
      </c>
      <c r="V16" s="263">
        <v>0.15982178472879721</v>
      </c>
      <c r="W16" s="263">
        <v>0.19671227335721619</v>
      </c>
      <c r="DA16" s="70" t="s">
        <v>2772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2.1702358130451391E-2</v>
      </c>
      <c r="F17" s="231">
        <v>0</v>
      </c>
      <c r="G17" s="231">
        <v>2.103347109858638E-2</v>
      </c>
      <c r="H17" s="231">
        <v>2.0577739764143711E-2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9.5066126710823349E-3</v>
      </c>
      <c r="V19" s="231">
        <v>6.5778019306926396E-3</v>
      </c>
      <c r="W19" s="231">
        <v>4.3397524871915671E-3</v>
      </c>
      <c r="DA19" s="73" t="s">
        <v>2775</v>
      </c>
    </row>
    <row r="20" spans="1:105" ht="12" customHeight="1" x14ac:dyDescent="0.25">
      <c r="A20" s="46" t="s">
        <v>160</v>
      </c>
      <c r="B20" s="231">
        <v>0</v>
      </c>
      <c r="C20" s="231">
        <v>2.964454869580193E-2</v>
      </c>
      <c r="D20" s="231">
        <v>0</v>
      </c>
      <c r="E20" s="231">
        <v>6.2738132960677165E-2</v>
      </c>
      <c r="F20" s="231">
        <v>5.969083246852204E-2</v>
      </c>
      <c r="G20" s="231">
        <v>5.7920402473797553E-2</v>
      </c>
      <c r="H20" s="231">
        <v>5.6150479624066843E-2</v>
      </c>
      <c r="I20" s="231">
        <v>0.1811080328637234</v>
      </c>
      <c r="J20" s="231">
        <v>2.669547882589806E-2</v>
      </c>
      <c r="K20" s="231">
        <v>2.5104250909766899E-2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2776</v>
      </c>
    </row>
    <row r="21" spans="1:105" ht="12" customHeight="1" x14ac:dyDescent="0.25">
      <c r="A21" s="46" t="s">
        <v>70</v>
      </c>
      <c r="B21" s="231">
        <v>0.1103175477642889</v>
      </c>
      <c r="C21" s="231">
        <v>0.12687158900017789</v>
      </c>
      <c r="D21" s="231">
        <v>0.1252087792723906</v>
      </c>
      <c r="E21" s="231">
        <v>0.13393246433313649</v>
      </c>
      <c r="F21" s="231">
        <v>9.4190713118124811E-2</v>
      </c>
      <c r="G21" s="231">
        <v>9.5197307426165501E-2</v>
      </c>
      <c r="H21" s="231">
        <v>9.3134671366462071E-2</v>
      </c>
      <c r="I21" s="231">
        <v>3.2391402158850113E-2</v>
      </c>
      <c r="J21" s="231">
        <v>2.8807520077791068E-2</v>
      </c>
      <c r="K21" s="231">
        <v>0</v>
      </c>
      <c r="L21" s="231">
        <v>0</v>
      </c>
      <c r="M21" s="231">
        <v>3.2161764017961017E-2</v>
      </c>
      <c r="N21" s="231">
        <v>3.2177402221871598E-2</v>
      </c>
      <c r="O21" s="231">
        <v>3.390512971863336E-2</v>
      </c>
      <c r="P21" s="231">
        <v>3.3296901437976548E-2</v>
      </c>
      <c r="Q21" s="231">
        <v>3.2593746492698819E-2</v>
      </c>
      <c r="R21" s="231">
        <v>3.3390520170975213E-2</v>
      </c>
      <c r="S21" s="231">
        <v>0</v>
      </c>
      <c r="T21" s="231">
        <v>0</v>
      </c>
      <c r="U21" s="231">
        <v>3.2807616287302631E-2</v>
      </c>
      <c r="V21" s="231">
        <v>1.2486186522129249E-3</v>
      </c>
      <c r="W21" s="231">
        <v>1.647546789133612E-2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0.14138498471866029</v>
      </c>
      <c r="C23" s="231">
        <v>0.36775036744849499</v>
      </c>
      <c r="D23" s="231">
        <v>0.35711420836361618</v>
      </c>
      <c r="E23" s="231">
        <v>0.68206256080629057</v>
      </c>
      <c r="F23" s="231">
        <v>0.33456431099488898</v>
      </c>
      <c r="G23" s="231">
        <v>0.29981947794437791</v>
      </c>
      <c r="H23" s="231">
        <v>0.25013021301736738</v>
      </c>
      <c r="I23" s="231">
        <v>0.2655196413774451</v>
      </c>
      <c r="J23" s="231">
        <v>0.13487495602966229</v>
      </c>
      <c r="K23" s="231">
        <v>6.9080055900830592E-2</v>
      </c>
      <c r="L23" s="231">
        <v>0.1127678891197806</v>
      </c>
      <c r="M23" s="231">
        <v>8.3822177669390069E-2</v>
      </c>
      <c r="N23" s="231">
        <v>8.4135873412996165E-2</v>
      </c>
      <c r="O23" s="231">
        <v>8.702685909859538E-2</v>
      </c>
      <c r="P23" s="231">
        <v>8.819573427266908E-2</v>
      </c>
      <c r="Q23" s="231">
        <v>7.2736058057344927E-2</v>
      </c>
      <c r="R23" s="231">
        <v>8.8820515073422215E-2</v>
      </c>
      <c r="S23" s="231">
        <v>7.3115188464679626E-2</v>
      </c>
      <c r="T23" s="231">
        <v>6.8269580556006154E-2</v>
      </c>
      <c r="U23" s="231">
        <v>5.3993809221564021E-2</v>
      </c>
      <c r="V23" s="231">
        <v>5.7152835734661248E-2</v>
      </c>
      <c r="W23" s="231">
        <v>8.3902970630499979E-2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2.2964911862690521E-2</v>
      </c>
      <c r="C25" s="231">
        <v>6.2645243127764606E-3</v>
      </c>
      <c r="D25" s="231">
        <v>6.2645243127755828E-3</v>
      </c>
      <c r="E25" s="231">
        <v>9.394907487687891E-3</v>
      </c>
      <c r="F25" s="231">
        <v>9.3949074875190677E-3</v>
      </c>
      <c r="G25" s="231">
        <v>8.3501937749930824E-3</v>
      </c>
      <c r="H25" s="231">
        <v>1.252529066250627E-2</v>
      </c>
      <c r="I25" s="231">
        <v>1.043962120008886E-2</v>
      </c>
      <c r="J25" s="231">
        <v>8.3501937748559664E-3</v>
      </c>
      <c r="K25" s="231">
        <v>1.0439621199614659E-2</v>
      </c>
      <c r="L25" s="231">
        <v>1.043962119930766E-2</v>
      </c>
      <c r="M25" s="231">
        <v>1.0439621201475281E-2</v>
      </c>
      <c r="N25" s="231">
        <v>9.3949074888740429E-3</v>
      </c>
      <c r="O25" s="231">
        <v>6.2645243141872219E-3</v>
      </c>
      <c r="P25" s="231">
        <v>9.3949074891453675E-3</v>
      </c>
      <c r="Q25" s="231">
        <v>1.2525290664635751E-2</v>
      </c>
      <c r="R25" s="231">
        <v>3.130383174507546E-3</v>
      </c>
      <c r="S25" s="231">
        <v>6.2645243114195269E-3</v>
      </c>
      <c r="T25" s="231">
        <v>5.2198105987569096E-3</v>
      </c>
      <c r="U25" s="231">
        <v>5.3814030083973339E-3</v>
      </c>
      <c r="V25" s="231">
        <v>4.1337592936925979E-3</v>
      </c>
      <c r="W25" s="231">
        <v>3.8744598471970311E-3</v>
      </c>
      <c r="DA25" s="73" t="s">
        <v>2781</v>
      </c>
    </row>
    <row r="26" spans="1:105" ht="12" customHeight="1" x14ac:dyDescent="0.25">
      <c r="A26" s="46" t="s">
        <v>79</v>
      </c>
      <c r="B26" s="231">
        <v>0.85916282069075878</v>
      </c>
      <c r="C26" s="231">
        <v>0.79695799002050616</v>
      </c>
      <c r="D26" s="231">
        <v>0.81380377099926637</v>
      </c>
      <c r="E26" s="231">
        <v>0.78400292666628701</v>
      </c>
      <c r="F26" s="231">
        <v>0.79695799000794376</v>
      </c>
      <c r="G26" s="231">
        <v>0.72439190773287321</v>
      </c>
      <c r="H26" s="231">
        <v>0.75938037556574922</v>
      </c>
      <c r="I26" s="231">
        <v>0.6038729639950714</v>
      </c>
      <c r="J26" s="231">
        <v>0.5364898400798086</v>
      </c>
      <c r="K26" s="231">
        <v>0.42374766645091899</v>
      </c>
      <c r="L26" s="231">
        <v>0.2941643769879162</v>
      </c>
      <c r="M26" s="231">
        <v>0.1205142786143537</v>
      </c>
      <c r="N26" s="231">
        <v>0.1218111844906936</v>
      </c>
      <c r="O26" s="231">
        <v>6.220016556131619E-2</v>
      </c>
      <c r="P26" s="231">
        <v>8.1639758287644984E-2</v>
      </c>
      <c r="Q26" s="231">
        <v>9.0708769151917085E-2</v>
      </c>
      <c r="R26" s="231">
        <v>8.8119622506511022E-2</v>
      </c>
      <c r="S26" s="231">
        <v>8.4233570005170719E-2</v>
      </c>
      <c r="T26" s="231">
        <v>8.2936664127007176E-2</v>
      </c>
      <c r="U26" s="231">
        <v>8.682271663430173E-2</v>
      </c>
      <c r="V26" s="231">
        <v>9.070876911753778E-2</v>
      </c>
      <c r="W26" s="231">
        <v>8.8119622500991535E-2</v>
      </c>
      <c r="DA26" s="73" t="s">
        <v>2782</v>
      </c>
    </row>
    <row r="27" spans="1:105" ht="12" customHeight="1" x14ac:dyDescent="0.25">
      <c r="A27" s="57" t="s">
        <v>2721</v>
      </c>
      <c r="B27" s="263">
        <v>8.5255314159467641</v>
      </c>
      <c r="C27" s="263">
        <v>9.9816962810731358</v>
      </c>
      <c r="D27" s="263">
        <v>9.7929806083208994</v>
      </c>
      <c r="E27" s="263">
        <v>12.7363238461606</v>
      </c>
      <c r="F27" s="263">
        <v>9.7358906316174298</v>
      </c>
      <c r="G27" s="263">
        <v>9.0735517180050032</v>
      </c>
      <c r="H27" s="263">
        <v>8.9621619051945309</v>
      </c>
      <c r="I27" s="263">
        <v>8.2210130708406712</v>
      </c>
      <c r="J27" s="263">
        <v>5.5282737233868096</v>
      </c>
      <c r="K27" s="263">
        <v>3.9729479506596612</v>
      </c>
      <c r="L27" s="263">
        <v>3.1383155372507439</v>
      </c>
      <c r="M27" s="263">
        <v>1.856782615918142</v>
      </c>
      <c r="N27" s="263">
        <v>1.8611552449470039</v>
      </c>
      <c r="O27" s="263">
        <v>1.4241173340165061</v>
      </c>
      <c r="P27" s="263">
        <v>1.5980418246459129</v>
      </c>
      <c r="Q27" s="263">
        <v>1.5682398262949859</v>
      </c>
      <c r="R27" s="263">
        <v>1.605062826958416</v>
      </c>
      <c r="S27" s="263">
        <v>1.230246030143779</v>
      </c>
      <c r="T27" s="263">
        <v>1.1762036079840801</v>
      </c>
      <c r="U27" s="263">
        <v>1.417466417474142</v>
      </c>
      <c r="V27" s="263">
        <v>1.201736881326148</v>
      </c>
      <c r="W27" s="263">
        <v>1.4791249785129139</v>
      </c>
      <c r="DA27" s="70" t="s">
        <v>2783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0.1631850390193556</v>
      </c>
      <c r="F28" s="231">
        <v>0</v>
      </c>
      <c r="G28" s="231">
        <v>0.15815552306821681</v>
      </c>
      <c r="H28" s="231">
        <v>0.15472877399577301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7.1482414507561431E-2</v>
      </c>
      <c r="V30" s="231">
        <v>4.946001067116966E-2</v>
      </c>
      <c r="W30" s="231">
        <v>3.2631600432536587E-2</v>
      </c>
      <c r="DA30" s="73" t="s">
        <v>2786</v>
      </c>
    </row>
    <row r="31" spans="1:105" ht="12" customHeight="1" x14ac:dyDescent="0.25">
      <c r="A31" s="46" t="s">
        <v>160</v>
      </c>
      <c r="B31" s="231">
        <v>0</v>
      </c>
      <c r="C31" s="231">
        <v>0.22290420269343381</v>
      </c>
      <c r="D31" s="231">
        <v>0</v>
      </c>
      <c r="E31" s="231">
        <v>0.47174249976201471</v>
      </c>
      <c r="F31" s="231">
        <v>0.44882914413830999</v>
      </c>
      <c r="G31" s="231">
        <v>0.43551687244720833</v>
      </c>
      <c r="H31" s="231">
        <v>0.42220841409634868</v>
      </c>
      <c r="I31" s="231">
        <v>1.3617930932637661</v>
      </c>
      <c r="J31" s="231">
        <v>0.20072946578704121</v>
      </c>
      <c r="K31" s="231">
        <v>0.18876465587920879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2787</v>
      </c>
    </row>
    <row r="32" spans="1:105" ht="12" customHeight="1" x14ac:dyDescent="0.25">
      <c r="A32" s="46" t="s">
        <v>70</v>
      </c>
      <c r="B32" s="231">
        <v>0.82950309953532553</v>
      </c>
      <c r="C32" s="231">
        <v>0.95397675575133745</v>
      </c>
      <c r="D32" s="231">
        <v>0.94147370568278288</v>
      </c>
      <c r="E32" s="231">
        <v>1.007069106812623</v>
      </c>
      <c r="F32" s="231">
        <v>0.70824170825359234</v>
      </c>
      <c r="G32" s="231">
        <v>0.71581052314674454</v>
      </c>
      <c r="H32" s="231">
        <v>0.70030108662089763</v>
      </c>
      <c r="I32" s="231">
        <v>0.24355842777135361</v>
      </c>
      <c r="J32" s="231">
        <v>0.21661039135415969</v>
      </c>
      <c r="K32" s="231">
        <v>0</v>
      </c>
      <c r="L32" s="231">
        <v>0</v>
      </c>
      <c r="M32" s="231">
        <v>0.24183172559659141</v>
      </c>
      <c r="N32" s="231">
        <v>0.2419493128606113</v>
      </c>
      <c r="O32" s="231">
        <v>0.25494049461510859</v>
      </c>
      <c r="P32" s="231">
        <v>0.25036708581247757</v>
      </c>
      <c r="Q32" s="231">
        <v>0.24507990151240841</v>
      </c>
      <c r="R32" s="231">
        <v>0.25107102667021741</v>
      </c>
      <c r="S32" s="231">
        <v>0</v>
      </c>
      <c r="T32" s="231">
        <v>0</v>
      </c>
      <c r="U32" s="231">
        <v>0.24668803785260249</v>
      </c>
      <c r="V32" s="231">
        <v>9.3886517887548804E-3</v>
      </c>
      <c r="W32" s="231">
        <v>0.1238828451060081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1.0631063274037731</v>
      </c>
      <c r="C34" s="231">
        <v>2.765199878314645</v>
      </c>
      <c r="D34" s="231">
        <v>2.68522414365719</v>
      </c>
      <c r="E34" s="231">
        <v>5.128585793754989</v>
      </c>
      <c r="F34" s="231">
        <v>2.5156662615192622</v>
      </c>
      <c r="G34" s="231">
        <v>2.2544118437740721</v>
      </c>
      <c r="H34" s="231">
        <v>1.880786794034436</v>
      </c>
      <c r="I34" s="231">
        <v>1.9965034572804039</v>
      </c>
      <c r="J34" s="231">
        <v>1.014155919376883</v>
      </c>
      <c r="K34" s="231">
        <v>0.51942888186970715</v>
      </c>
      <c r="L34" s="231">
        <v>0.84792778165065763</v>
      </c>
      <c r="M34" s="231">
        <v>0.63027829747560582</v>
      </c>
      <c r="N34" s="231">
        <v>0.63263704816310551</v>
      </c>
      <c r="O34" s="231">
        <v>0.65437503668366925</v>
      </c>
      <c r="P34" s="231">
        <v>0.66316407885795392</v>
      </c>
      <c r="Q34" s="231">
        <v>0.54691920577734376</v>
      </c>
      <c r="R34" s="231">
        <v>0.6678619498790016</v>
      </c>
      <c r="S34" s="231">
        <v>0.54976997480172562</v>
      </c>
      <c r="T34" s="231">
        <v>0.51333473071920011</v>
      </c>
      <c r="U34" s="231">
        <v>0.40599191164676007</v>
      </c>
      <c r="V34" s="231">
        <v>0.429745361004857</v>
      </c>
      <c r="W34" s="231">
        <v>0.63088579839472081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0.1726784718906153</v>
      </c>
      <c r="C36" s="231">
        <v>4.7104403967223013E-2</v>
      </c>
      <c r="D36" s="231">
        <v>4.7104403967216379E-2</v>
      </c>
      <c r="E36" s="231">
        <v>7.0642477455499314E-2</v>
      </c>
      <c r="F36" s="231">
        <v>7.0642477454229927E-2</v>
      </c>
      <c r="G36" s="231">
        <v>6.2787033961967206E-2</v>
      </c>
      <c r="H36" s="231">
        <v>9.4180550943075994E-2</v>
      </c>
      <c r="I36" s="231">
        <v>7.8497920946822008E-2</v>
      </c>
      <c r="J36" s="231">
        <v>6.2787033960936198E-2</v>
      </c>
      <c r="K36" s="231">
        <v>7.8497920943256402E-2</v>
      </c>
      <c r="L36" s="231">
        <v>7.8497920940947943E-2</v>
      </c>
      <c r="M36" s="231">
        <v>7.8497920957246808E-2</v>
      </c>
      <c r="N36" s="231">
        <v>7.0642477464418277E-2</v>
      </c>
      <c r="O36" s="231">
        <v>4.7104403977830847E-2</v>
      </c>
      <c r="P36" s="231">
        <v>7.064247746645845E-2</v>
      </c>
      <c r="Q36" s="231">
        <v>9.4180550959088061E-2</v>
      </c>
      <c r="R36" s="231">
        <v>2.3538073485239421E-2</v>
      </c>
      <c r="S36" s="231">
        <v>4.7104403957019897E-2</v>
      </c>
      <c r="T36" s="231">
        <v>3.9248960463729839E-2</v>
      </c>
      <c r="U36" s="231">
        <v>4.0464011082372263E-2</v>
      </c>
      <c r="V36" s="231">
        <v>3.1082690073727041E-2</v>
      </c>
      <c r="W36" s="231">
        <v>2.9132957697193051E-2</v>
      </c>
      <c r="DA36" s="73" t="s">
        <v>2792</v>
      </c>
    </row>
    <row r="37" spans="1:105" ht="12" customHeight="1" x14ac:dyDescent="0.25">
      <c r="A37" s="46" t="s">
        <v>79</v>
      </c>
      <c r="B37" s="231">
        <v>6.4602435171170507</v>
      </c>
      <c r="C37" s="231">
        <v>5.9925110403464972</v>
      </c>
      <c r="D37" s="231">
        <v>6.1191783550137124</v>
      </c>
      <c r="E37" s="231">
        <v>5.8950989293561156</v>
      </c>
      <c r="F37" s="231">
        <v>5.9925110402520367</v>
      </c>
      <c r="G37" s="231">
        <v>5.4468699216067957</v>
      </c>
      <c r="H37" s="231">
        <v>5.709956285504</v>
      </c>
      <c r="I37" s="231">
        <v>4.5406601715783248</v>
      </c>
      <c r="J37" s="231">
        <v>4.0339909129077904</v>
      </c>
      <c r="K37" s="231">
        <v>3.1862564919674878</v>
      </c>
      <c r="L37" s="231">
        <v>2.211889834659138</v>
      </c>
      <c r="M37" s="231">
        <v>0.90617467188869782</v>
      </c>
      <c r="N37" s="231">
        <v>0.91592640645886858</v>
      </c>
      <c r="O37" s="231">
        <v>0.46769739873989691</v>
      </c>
      <c r="P37" s="231">
        <v>0.61386818250902286</v>
      </c>
      <c r="Q37" s="231">
        <v>0.682060168046146</v>
      </c>
      <c r="R37" s="231">
        <v>0.66259177692395776</v>
      </c>
      <c r="S37" s="231">
        <v>0.6333716513850336</v>
      </c>
      <c r="T37" s="231">
        <v>0.62361991680115003</v>
      </c>
      <c r="U37" s="231">
        <v>0.65284004238484572</v>
      </c>
      <c r="V37" s="231">
        <v>0.68206016778763989</v>
      </c>
      <c r="W37" s="231">
        <v>0.6625917768824553</v>
      </c>
      <c r="DA37" s="73" t="s">
        <v>2793</v>
      </c>
    </row>
    <row r="38" spans="1:105" ht="12" customHeight="1" x14ac:dyDescent="0.25">
      <c r="A38" s="57" t="s">
        <v>2733</v>
      </c>
      <c r="B38" s="263">
        <v>3.5243748689153982</v>
      </c>
      <c r="C38" s="263">
        <v>3.047414793675201</v>
      </c>
      <c r="D38" s="263">
        <v>2.9557694377874788</v>
      </c>
      <c r="E38" s="263">
        <v>3.1955189983849279</v>
      </c>
      <c r="F38" s="263">
        <v>3.180095506691194</v>
      </c>
      <c r="G38" s="263">
        <v>2.4105230525142458</v>
      </c>
      <c r="H38" s="263">
        <v>2.3994821232206469</v>
      </c>
      <c r="I38" s="263">
        <v>1.8863149981186389</v>
      </c>
      <c r="J38" s="263">
        <v>1.617594067648283</v>
      </c>
      <c r="K38" s="263">
        <v>1.384658383656231</v>
      </c>
      <c r="L38" s="263">
        <v>1.45646678113898</v>
      </c>
      <c r="M38" s="263">
        <v>1.44198706879307</v>
      </c>
      <c r="N38" s="263">
        <v>1.3743900979945589</v>
      </c>
      <c r="O38" s="263">
        <v>1.290785518160293</v>
      </c>
      <c r="P38" s="263">
        <v>1.3383648943122779</v>
      </c>
      <c r="Q38" s="263">
        <v>1.142559698988415</v>
      </c>
      <c r="R38" s="263">
        <v>0.87770786283206947</v>
      </c>
      <c r="S38" s="263">
        <v>0.68806709311615621</v>
      </c>
      <c r="T38" s="263">
        <v>0.71960809895908517</v>
      </c>
      <c r="U38" s="263">
        <v>0.63006959431727427</v>
      </c>
      <c r="V38" s="263">
        <v>0.69888906650035665</v>
      </c>
      <c r="W38" s="263">
        <v>0.87671289985054246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5.9360616231150063</v>
      </c>
      <c r="C39" s="263">
        <f t="shared" si="0"/>
        <v>5.8204854830536199</v>
      </c>
      <c r="D39" s="263">
        <f t="shared" si="0"/>
        <v>5.6587122428991288</v>
      </c>
      <c r="E39" s="263">
        <f t="shared" si="0"/>
        <v>6.7165277223241873</v>
      </c>
      <c r="F39" s="263">
        <f t="shared" si="0"/>
        <v>5.9083615996893881</v>
      </c>
      <c r="G39" s="263">
        <f t="shared" si="0"/>
        <v>4.8659296183102256</v>
      </c>
      <c r="H39" s="263">
        <f t="shared" si="0"/>
        <v>4.8031999177816456</v>
      </c>
      <c r="I39" s="263">
        <f t="shared" si="0"/>
        <v>4.081425113571898</v>
      </c>
      <c r="J39" s="263">
        <f t="shared" si="0"/>
        <v>3.089128452016396</v>
      </c>
      <c r="K39" s="263">
        <f t="shared" si="0"/>
        <v>2.4499142539680636</v>
      </c>
      <c r="L39" s="263">
        <f t="shared" si="0"/>
        <v>2.3938032752343625</v>
      </c>
      <c r="M39" s="263">
        <f t="shared" si="0"/>
        <v>2.107585070120475</v>
      </c>
      <c r="N39" s="263">
        <f t="shared" si="0"/>
        <v>2.0302417338502621</v>
      </c>
      <c r="O39" s="263">
        <f t="shared" si="0"/>
        <v>1.8389001214879255</v>
      </c>
      <c r="P39" s="263">
        <f t="shared" si="0"/>
        <v>1.9331204875742949</v>
      </c>
      <c r="Q39" s="263">
        <f t="shared" si="0"/>
        <v>1.6957446001751004</v>
      </c>
      <c r="R39" s="263">
        <f t="shared" si="0"/>
        <v>1.4006651868582132</v>
      </c>
      <c r="S39" s="263">
        <f t="shared" si="0"/>
        <v>1.0878074659449264</v>
      </c>
      <c r="T39" s="263">
        <f t="shared" si="0"/>
        <v>1.1110017862025952</v>
      </c>
      <c r="U39" s="263">
        <f t="shared" si="0"/>
        <v>1.065259845724748</v>
      </c>
      <c r="V39" s="263">
        <f t="shared" si="0"/>
        <v>1.0908088650333532</v>
      </c>
      <c r="W39" s="263">
        <f t="shared" si="0"/>
        <v>1.3682000914443269</v>
      </c>
      <c r="DA39" s="70"/>
    </row>
    <row r="40" spans="1:105" ht="12" customHeight="1" x14ac:dyDescent="0.25">
      <c r="A40" s="60" t="s">
        <v>2736</v>
      </c>
      <c r="B40" s="331">
        <v>0.99691360384551153</v>
      </c>
      <c r="C40" s="331">
        <v>1.2820477710200751</v>
      </c>
      <c r="D40" s="331">
        <v>1.245326125778367</v>
      </c>
      <c r="E40" s="331">
        <v>1.724727315243417</v>
      </c>
      <c r="F40" s="331">
        <v>1.242117255563947</v>
      </c>
      <c r="G40" s="331">
        <v>1.1551687395364441</v>
      </c>
      <c r="H40" s="331">
        <v>1.11659825617205</v>
      </c>
      <c r="I40" s="331">
        <v>1.06267974374493</v>
      </c>
      <c r="J40" s="331">
        <v>0.65650432522719582</v>
      </c>
      <c r="K40" s="331">
        <v>0.44547067563920312</v>
      </c>
      <c r="L40" s="331">
        <v>0.39215548907283299</v>
      </c>
      <c r="M40" s="331">
        <v>0.25408938908071987</v>
      </c>
      <c r="N40" s="331">
        <v>0.25425680307824522</v>
      </c>
      <c r="O40" s="331">
        <v>0.20416494916016151</v>
      </c>
      <c r="P40" s="331">
        <v>0.22567200860598119</v>
      </c>
      <c r="Q40" s="331">
        <v>0.21717426698496731</v>
      </c>
      <c r="R40" s="331">
        <v>0.22377013575548141</v>
      </c>
      <c r="S40" s="331">
        <v>0.16807091057911799</v>
      </c>
      <c r="T40" s="331">
        <v>0.16043251558152941</v>
      </c>
      <c r="U40" s="331">
        <v>0.19320747960953111</v>
      </c>
      <c r="V40" s="331">
        <v>0.16151569266938809</v>
      </c>
      <c r="W40" s="331">
        <v>0.20537055031074641</v>
      </c>
      <c r="DA40" s="72" t="s">
        <v>2795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4.1875640611753188E-2</v>
      </c>
      <c r="F41" s="232">
        <v>0</v>
      </c>
      <c r="G41" s="232">
        <v>5.1663389104306887E-2</v>
      </c>
      <c r="H41" s="232">
        <v>5.5135487081165918E-2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1.8966945170212881E-2</v>
      </c>
      <c r="V42" s="297">
        <v>1.6311728928505301E-2</v>
      </c>
      <c r="W42" s="297">
        <v>8.4783291445284983E-3</v>
      </c>
      <c r="DA42" s="122" t="s">
        <v>2797</v>
      </c>
    </row>
    <row r="43" spans="1:105" ht="12" customHeight="1" x14ac:dyDescent="0.25">
      <c r="A43" s="59" t="s">
        <v>160</v>
      </c>
      <c r="B43" s="297">
        <v>0</v>
      </c>
      <c r="C43" s="297">
        <v>7.0885463767687104E-2</v>
      </c>
      <c r="D43" s="297">
        <v>0</v>
      </c>
      <c r="E43" s="297">
        <v>0.1176243721952161</v>
      </c>
      <c r="F43" s="297">
        <v>0.14870395986485269</v>
      </c>
      <c r="G43" s="297">
        <v>0.138233945668299</v>
      </c>
      <c r="H43" s="297">
        <v>0.1461834493765895</v>
      </c>
      <c r="I43" s="297">
        <v>0.39622001761744308</v>
      </c>
      <c r="J43" s="297">
        <v>9.0254527010548868E-2</v>
      </c>
      <c r="K43" s="297">
        <v>0.1168966091704616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0</v>
      </c>
      <c r="T43" s="297">
        <v>0</v>
      </c>
      <c r="U43" s="297">
        <v>0</v>
      </c>
      <c r="V43" s="297">
        <v>0</v>
      </c>
      <c r="W43" s="297">
        <v>0</v>
      </c>
      <c r="DA43" s="122" t="s">
        <v>2798</v>
      </c>
    </row>
    <row r="44" spans="1:105" ht="12" customHeight="1" x14ac:dyDescent="0.25">
      <c r="A44" s="59" t="s">
        <v>70</v>
      </c>
      <c r="B44" s="297">
        <v>0.4393283586103795</v>
      </c>
      <c r="C44" s="297">
        <v>0.31292433026583072</v>
      </c>
      <c r="D44" s="297">
        <v>0.32562128111787031</v>
      </c>
      <c r="E44" s="297">
        <v>0.25900860823621452</v>
      </c>
      <c r="F44" s="297">
        <v>0.24203913545999509</v>
      </c>
      <c r="G44" s="297">
        <v>0.23435294128646439</v>
      </c>
      <c r="H44" s="297">
        <v>0.25010290247598049</v>
      </c>
      <c r="I44" s="297">
        <v>7.3095570136276392E-2</v>
      </c>
      <c r="J44" s="297">
        <v>0.10046152420934849</v>
      </c>
      <c r="K44" s="297">
        <v>0</v>
      </c>
      <c r="L44" s="297">
        <v>0</v>
      </c>
      <c r="M44" s="297">
        <v>7.0955527067057794E-2</v>
      </c>
      <c r="N44" s="297">
        <v>7.0836116231820387E-2</v>
      </c>
      <c r="O44" s="297">
        <v>5.7643463642293002E-2</v>
      </c>
      <c r="P44" s="297">
        <v>6.2287798121218513E-2</v>
      </c>
      <c r="Q44" s="297">
        <v>6.7656977550878752E-2</v>
      </c>
      <c r="R44" s="297">
        <v>6.1572940264637117E-2</v>
      </c>
      <c r="S44" s="297">
        <v>0</v>
      </c>
      <c r="T44" s="297">
        <v>0</v>
      </c>
      <c r="U44" s="297">
        <v>6.6256350862992183E-2</v>
      </c>
      <c r="V44" s="297">
        <v>3.134225711961276E-3</v>
      </c>
      <c r="W44" s="297">
        <v>3.2580992971943369E-2</v>
      </c>
      <c r="DA44" s="122" t="s">
        <v>2799</v>
      </c>
    </row>
    <row r="45" spans="1:105" ht="12" customHeight="1" x14ac:dyDescent="0.25">
      <c r="A45" s="59" t="s">
        <v>162</v>
      </c>
      <c r="B45" s="297">
        <v>0.55758524523513198</v>
      </c>
      <c r="C45" s="297">
        <v>0.89823797698655738</v>
      </c>
      <c r="D45" s="297">
        <v>0.9197048446604964</v>
      </c>
      <c r="E45" s="297">
        <v>1.306218694200233</v>
      </c>
      <c r="F45" s="297">
        <v>0.85137416023909929</v>
      </c>
      <c r="G45" s="297">
        <v>0.73091846347737399</v>
      </c>
      <c r="H45" s="297">
        <v>0.66517641723831422</v>
      </c>
      <c r="I45" s="297">
        <v>0.59336415599121073</v>
      </c>
      <c r="J45" s="297">
        <v>0.46578827400729839</v>
      </c>
      <c r="K45" s="297">
        <v>0.32857406646874149</v>
      </c>
      <c r="L45" s="297">
        <v>0.39215548907283299</v>
      </c>
      <c r="M45" s="297">
        <v>0.18313386201366211</v>
      </c>
      <c r="N45" s="297">
        <v>0.18342068684642479</v>
      </c>
      <c r="O45" s="297">
        <v>0.14652148551786839</v>
      </c>
      <c r="P45" s="297">
        <v>0.1633842104847627</v>
      </c>
      <c r="Q45" s="297">
        <v>0.1495172894340886</v>
      </c>
      <c r="R45" s="297">
        <v>0.16219719549084419</v>
      </c>
      <c r="S45" s="297">
        <v>0.16807091057911799</v>
      </c>
      <c r="T45" s="297">
        <v>0.16043251558152941</v>
      </c>
      <c r="U45" s="297">
        <v>0.107984183576326</v>
      </c>
      <c r="V45" s="297">
        <v>0.14206973802892151</v>
      </c>
      <c r="W45" s="297">
        <v>0.16431122819427449</v>
      </c>
      <c r="DA45" s="122" t="s">
        <v>2800</v>
      </c>
    </row>
    <row r="46" spans="1:105" ht="12" customHeight="1" x14ac:dyDescent="0.25">
      <c r="A46" s="60" t="s">
        <v>2743</v>
      </c>
      <c r="B46" s="331">
        <v>0.87450293262294543</v>
      </c>
      <c r="C46" s="331">
        <v>1.0238684539972041</v>
      </c>
      <c r="D46" s="331">
        <v>1.0045110202840331</v>
      </c>
      <c r="E46" s="331">
        <v>1.306423261014531</v>
      </c>
      <c r="F46" s="331">
        <v>0.99865503904195196</v>
      </c>
      <c r="G46" s="331">
        <v>0.93071589318871473</v>
      </c>
      <c r="H46" s="331">
        <v>0.9192901282463819</v>
      </c>
      <c r="I46" s="331">
        <v>0.84326708668674333</v>
      </c>
      <c r="J46" s="331">
        <v>0.56706043853188515</v>
      </c>
      <c r="K46" s="331">
        <v>0.40752352721514962</v>
      </c>
      <c r="L46" s="331">
        <v>0.32191144538960759</v>
      </c>
      <c r="M46" s="331">
        <v>0.19045872493373481</v>
      </c>
      <c r="N46" s="331">
        <v>0.1909072455856978</v>
      </c>
      <c r="O46" s="331">
        <v>0.14607825884813799</v>
      </c>
      <c r="P46" s="331">
        <v>0.1639184930446686</v>
      </c>
      <c r="Q46" s="331">
        <v>0.16086156513198019</v>
      </c>
      <c r="R46" s="331">
        <v>0.1646386695137568</v>
      </c>
      <c r="S46" s="331">
        <v>0.1261919883605282</v>
      </c>
      <c r="T46" s="331">
        <v>0.12064860879168331</v>
      </c>
      <c r="U46" s="331">
        <v>0.14539604377705789</v>
      </c>
      <c r="V46" s="331">
        <v>0.12326767396518511</v>
      </c>
      <c r="W46" s="331">
        <v>0.15172064570730939</v>
      </c>
      <c r="DA46" s="72" t="s">
        <v>2801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1.6738639296512259E-2</v>
      </c>
      <c r="F47" s="231">
        <v>0</v>
      </c>
      <c r="G47" s="231">
        <v>1.6222738734499441E-2</v>
      </c>
      <c r="H47" s="231">
        <v>1.5871241336037002E-2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7.3322797216963283E-3</v>
      </c>
      <c r="V49" s="231">
        <v>5.0733405660316573E-3</v>
      </c>
      <c r="W49" s="231">
        <v>3.347173200377496E-3</v>
      </c>
      <c r="DA49" s="73" t="s">
        <v>2804</v>
      </c>
    </row>
    <row r="50" spans="1:105" ht="12" customHeight="1" x14ac:dyDescent="0.25">
      <c r="A50" s="64" t="s">
        <v>160</v>
      </c>
      <c r="B50" s="231">
        <v>0</v>
      </c>
      <c r="C50" s="231">
        <v>2.2864308327428789E-2</v>
      </c>
      <c r="D50" s="231">
        <v>0</v>
      </c>
      <c r="E50" s="231">
        <v>4.8388795883517161E-2</v>
      </c>
      <c r="F50" s="231">
        <v>4.6038467709054967E-2</v>
      </c>
      <c r="G50" s="231">
        <v>4.4672966831072573E-2</v>
      </c>
      <c r="H50" s="231">
        <v>4.3307857104921292E-2</v>
      </c>
      <c r="I50" s="231">
        <v>0.13968537509078979</v>
      </c>
      <c r="J50" s="231">
        <v>2.0589743668795221E-2</v>
      </c>
      <c r="K50" s="231">
        <v>1.9362458137584321E-2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2805</v>
      </c>
    </row>
    <row r="51" spans="1:105" ht="12" customHeight="1" x14ac:dyDescent="0.25">
      <c r="A51" s="64" t="s">
        <v>70</v>
      </c>
      <c r="B51" s="231">
        <v>8.5085944532046404E-2</v>
      </c>
      <c r="C51" s="231">
        <v>9.7853779413470551E-2</v>
      </c>
      <c r="D51" s="231">
        <v>9.657128411573096E-2</v>
      </c>
      <c r="E51" s="231">
        <v>0.10329970582412169</v>
      </c>
      <c r="F51" s="231">
        <v>7.2647606425466554E-2</v>
      </c>
      <c r="G51" s="231">
        <v>7.3423974548181004E-2</v>
      </c>
      <c r="H51" s="231">
        <v>7.1833100377004605E-2</v>
      </c>
      <c r="I51" s="231">
        <v>2.4982907100979779E-2</v>
      </c>
      <c r="J51" s="231">
        <v>2.221872317794758E-2</v>
      </c>
      <c r="K51" s="231">
        <v>0</v>
      </c>
      <c r="L51" s="231">
        <v>0</v>
      </c>
      <c r="M51" s="231">
        <v>2.4805791324622239E-2</v>
      </c>
      <c r="N51" s="231">
        <v>2.4817852790612761E-2</v>
      </c>
      <c r="O51" s="231">
        <v>2.6150417998371579E-2</v>
      </c>
      <c r="P51" s="231">
        <v>2.5681302442418841E-2</v>
      </c>
      <c r="Q51" s="231">
        <v>2.513897165385592E-2</v>
      </c>
      <c r="R51" s="231">
        <v>2.5753508890844469E-2</v>
      </c>
      <c r="S51" s="231">
        <v>0</v>
      </c>
      <c r="T51" s="231">
        <v>0</v>
      </c>
      <c r="U51" s="231">
        <v>2.5303925587745229E-2</v>
      </c>
      <c r="V51" s="231">
        <v>9.6303715534781559E-4</v>
      </c>
      <c r="W51" s="231">
        <v>1.2707232671061299E-2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0.1090477010342898</v>
      </c>
      <c r="C53" s="231">
        <v>0.28363925776540339</v>
      </c>
      <c r="D53" s="231">
        <v>0.27543577916865558</v>
      </c>
      <c r="E53" s="231">
        <v>0.52606261100136464</v>
      </c>
      <c r="F53" s="231">
        <v>0.2580434480699042</v>
      </c>
      <c r="G53" s="231">
        <v>0.2312453819632535</v>
      </c>
      <c r="H53" s="231">
        <v>0.1929209437836516</v>
      </c>
      <c r="I53" s="231">
        <v>0.20479053365727051</v>
      </c>
      <c r="J53" s="231">
        <v>0.1040266327531344</v>
      </c>
      <c r="K53" s="231">
        <v>5.3280207217871398E-2</v>
      </c>
      <c r="L53" s="231">
        <v>8.6975848839051309E-2</v>
      </c>
      <c r="M53" s="231">
        <v>6.4650541135775716E-2</v>
      </c>
      <c r="N53" s="231">
        <v>6.4892489032382664E-2</v>
      </c>
      <c r="O53" s="231">
        <v>6.7122254402198697E-2</v>
      </c>
      <c r="P53" s="231">
        <v>6.8023786844150932E-2</v>
      </c>
      <c r="Q53" s="231">
        <v>5.6100016060639392E-2</v>
      </c>
      <c r="R53" s="231">
        <v>6.8505669061757452E-2</v>
      </c>
      <c r="S53" s="231">
        <v>5.6392432538911887E-2</v>
      </c>
      <c r="T53" s="231">
        <v>5.2655102131401683E-2</v>
      </c>
      <c r="U53" s="231">
        <v>4.1644455932939653E-2</v>
      </c>
      <c r="V53" s="231">
        <v>4.408095638201566E-2</v>
      </c>
      <c r="W53" s="231">
        <v>6.4712855296549729E-2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1.7712424328967469E-2</v>
      </c>
      <c r="C55" s="231">
        <v>4.831715162264512E-3</v>
      </c>
      <c r="D55" s="231">
        <v>4.8317151622638312E-3</v>
      </c>
      <c r="E55" s="231">
        <v>7.2461235187090186E-3</v>
      </c>
      <c r="F55" s="231">
        <v>7.2461235185788129E-3</v>
      </c>
      <c r="G55" s="231">
        <v>6.4403545833792786E-3</v>
      </c>
      <c r="H55" s="231">
        <v>9.6605318750817605E-3</v>
      </c>
      <c r="I55" s="231">
        <v>8.0518924538121317E-3</v>
      </c>
      <c r="J55" s="231">
        <v>6.4403545832735264E-3</v>
      </c>
      <c r="K55" s="231">
        <v>8.0518924534463895E-3</v>
      </c>
      <c r="L55" s="231">
        <v>8.0518924532095981E-3</v>
      </c>
      <c r="M55" s="231">
        <v>8.0518924548814482E-3</v>
      </c>
      <c r="N55" s="231">
        <v>7.2461235196238788E-3</v>
      </c>
      <c r="O55" s="231">
        <v>4.8317151633526061E-3</v>
      </c>
      <c r="P55" s="231">
        <v>7.2461235198331454E-3</v>
      </c>
      <c r="Q55" s="231">
        <v>9.6605318767241932E-3</v>
      </c>
      <c r="R55" s="231">
        <v>2.4144083561329988E-3</v>
      </c>
      <c r="S55" s="231">
        <v>4.8317151612179334E-3</v>
      </c>
      <c r="T55" s="231">
        <v>4.0259462259130234E-3</v>
      </c>
      <c r="U55" s="231">
        <v>4.1505795510920988E-3</v>
      </c>
      <c r="V55" s="231">
        <v>3.1882943475454719E-3</v>
      </c>
      <c r="W55" s="231">
        <v>2.98830133855607E-3</v>
      </c>
      <c r="DA55" s="73" t="s">
        <v>2810</v>
      </c>
    </row>
    <row r="56" spans="1:105" ht="12" customHeight="1" x14ac:dyDescent="0.25">
      <c r="A56" s="64" t="s">
        <v>79</v>
      </c>
      <c r="B56" s="231">
        <v>0.66265686272764168</v>
      </c>
      <c r="C56" s="231">
        <v>0.61467939332863675</v>
      </c>
      <c r="D56" s="231">
        <v>0.62767224183738235</v>
      </c>
      <c r="E56" s="231">
        <v>0.60468738549030565</v>
      </c>
      <c r="F56" s="231">
        <v>0.6146793933189475</v>
      </c>
      <c r="G56" s="231">
        <v>0.55871047652832895</v>
      </c>
      <c r="H56" s="231">
        <v>0.5856964537696856</v>
      </c>
      <c r="I56" s="231">
        <v>0.46575637838389111</v>
      </c>
      <c r="J56" s="231">
        <v>0.4137849843487344</v>
      </c>
      <c r="K56" s="231">
        <v>0.32682896940624739</v>
      </c>
      <c r="L56" s="231">
        <v>0.22688370409734671</v>
      </c>
      <c r="M56" s="231">
        <v>9.2950500018455368E-2</v>
      </c>
      <c r="N56" s="231">
        <v>9.3950780243078513E-2</v>
      </c>
      <c r="O56" s="231">
        <v>4.7973871284215167E-2</v>
      </c>
      <c r="P56" s="231">
        <v>6.2967280238265685E-2</v>
      </c>
      <c r="Q56" s="231">
        <v>6.9962045540760742E-2</v>
      </c>
      <c r="R56" s="231">
        <v>6.7965083205021842E-2</v>
      </c>
      <c r="S56" s="231">
        <v>6.496784066039836E-2</v>
      </c>
      <c r="T56" s="231">
        <v>6.3967560434368617E-2</v>
      </c>
      <c r="U56" s="231">
        <v>6.6964802983584551E-2</v>
      </c>
      <c r="V56" s="231">
        <v>6.9962045514244536E-2</v>
      </c>
      <c r="W56" s="231">
        <v>6.7965083200764762E-2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4.0646450866465491</v>
      </c>
      <c r="C58" s="331">
        <v>3.514569258036341</v>
      </c>
      <c r="D58" s="331">
        <v>3.408875096836729</v>
      </c>
      <c r="E58" s="331">
        <v>3.685377146066239</v>
      </c>
      <c r="F58" s="331">
        <v>3.6675893050834891</v>
      </c>
      <c r="G58" s="331">
        <v>2.7800449855850671</v>
      </c>
      <c r="H58" s="331">
        <v>2.767311533363213</v>
      </c>
      <c r="I58" s="331">
        <v>2.1754782831402251</v>
      </c>
      <c r="J58" s="331">
        <v>1.865563688257315</v>
      </c>
      <c r="K58" s="331">
        <v>1.5969200511137109</v>
      </c>
      <c r="L58" s="331">
        <v>1.6797363407719219</v>
      </c>
      <c r="M58" s="331">
        <v>1.6630369561060201</v>
      </c>
      <c r="N58" s="331">
        <v>1.5850776851863191</v>
      </c>
      <c r="O58" s="331">
        <v>1.4886569134796259</v>
      </c>
      <c r="P58" s="331">
        <v>1.5435299859236451</v>
      </c>
      <c r="Q58" s="331">
        <v>1.317708768058153</v>
      </c>
      <c r="R58" s="331">
        <v>1.0122563815889749</v>
      </c>
      <c r="S58" s="331">
        <v>0.79354456700528009</v>
      </c>
      <c r="T58" s="331">
        <v>0.82992066182938251</v>
      </c>
      <c r="U58" s="331">
        <v>0.72665632233815902</v>
      </c>
      <c r="V58" s="331">
        <v>0.80602549839878002</v>
      </c>
      <c r="W58" s="331">
        <v>1.011108895426271</v>
      </c>
      <c r="DA58" s="72" t="s">
        <v>2813</v>
      </c>
    </row>
    <row r="59" spans="1:105" ht="12" customHeight="1" x14ac:dyDescent="0.25">
      <c r="A59" s="132" t="s">
        <v>2759</v>
      </c>
      <c r="B59" s="318">
        <v>1.023160728492218</v>
      </c>
      <c r="C59" s="318">
        <v>0.8846945220881739</v>
      </c>
      <c r="D59" s="318">
        <v>0.85808897285445518</v>
      </c>
      <c r="E59" s="318">
        <v>0.9276906310776234</v>
      </c>
      <c r="F59" s="318">
        <v>0.92321303956588174</v>
      </c>
      <c r="G59" s="318">
        <v>0.69979857824169656</v>
      </c>
      <c r="H59" s="318">
        <v>0.69659328774921658</v>
      </c>
      <c r="I59" s="318">
        <v>0.54761581824433092</v>
      </c>
      <c r="J59" s="318">
        <v>0.46960348606986868</v>
      </c>
      <c r="K59" s="318">
        <v>0.40197996332057429</v>
      </c>
      <c r="L59" s="318">
        <v>0.42282664819746391</v>
      </c>
      <c r="M59" s="318">
        <v>0.41862304512366327</v>
      </c>
      <c r="N59" s="318">
        <v>0.39899897888256081</v>
      </c>
      <c r="O59" s="318">
        <v>0.37472774611360238</v>
      </c>
      <c r="P59" s="318">
        <v>0.38854050751825159</v>
      </c>
      <c r="Q59" s="318">
        <v>0.33169633124826858</v>
      </c>
      <c r="R59" s="318">
        <v>0.25480723525161558</v>
      </c>
      <c r="S59" s="318">
        <v>0.1997526524358918</v>
      </c>
      <c r="T59" s="318">
        <v>0.2089093170121431</v>
      </c>
      <c r="U59" s="318">
        <v>0.18291540744099349</v>
      </c>
      <c r="V59" s="318">
        <v>0.20289437787184381</v>
      </c>
      <c r="W59" s="318">
        <v>0.25451838770081142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1.0000000000000004</v>
      </c>
      <c r="C63" s="234">
        <f t="shared" si="1"/>
        <v>1</v>
      </c>
      <c r="D63" s="234">
        <f t="shared" si="1"/>
        <v>1.0000000000000002</v>
      </c>
      <c r="E63" s="234">
        <f t="shared" si="1"/>
        <v>1</v>
      </c>
      <c r="F63" s="234">
        <f t="shared" si="1"/>
        <v>0.99999999999999989</v>
      </c>
      <c r="G63" s="234">
        <f t="shared" si="1"/>
        <v>1</v>
      </c>
      <c r="H63" s="234">
        <f t="shared" si="1"/>
        <v>1</v>
      </c>
      <c r="I63" s="234">
        <f t="shared" si="1"/>
        <v>0.99999999999999989</v>
      </c>
      <c r="J63" s="234">
        <f t="shared" si="1"/>
        <v>1</v>
      </c>
      <c r="K63" s="234">
        <f t="shared" si="1"/>
        <v>0.99999999999999978</v>
      </c>
      <c r="L63" s="234">
        <f t="shared" si="1"/>
        <v>1</v>
      </c>
      <c r="M63" s="234">
        <f t="shared" si="1"/>
        <v>1</v>
      </c>
      <c r="N63" s="234">
        <f t="shared" si="1"/>
        <v>1</v>
      </c>
      <c r="O63" s="234">
        <f t="shared" si="1"/>
        <v>1</v>
      </c>
      <c r="P63" s="234">
        <f t="shared" si="1"/>
        <v>0.99999999999999989</v>
      </c>
      <c r="Q63" s="234">
        <f t="shared" si="1"/>
        <v>0.99999999999999989</v>
      </c>
      <c r="R63" s="234">
        <f t="shared" si="1"/>
        <v>1</v>
      </c>
      <c r="S63" s="234">
        <f t="shared" si="1"/>
        <v>1.0000000000000002</v>
      </c>
      <c r="T63" s="234">
        <f t="shared" si="1"/>
        <v>1</v>
      </c>
      <c r="U63" s="234">
        <f t="shared" si="1"/>
        <v>1.0000000000000004</v>
      </c>
      <c r="V63" s="234">
        <f t="shared" si="1"/>
        <v>0.99999999999999978</v>
      </c>
      <c r="W63" s="234">
        <f t="shared" si="1"/>
        <v>0.99999999999999967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3.1255331052095332E-2</v>
      </c>
      <c r="C64" s="301">
        <f t="shared" si="2"/>
        <v>2.6295871587555204E-2</v>
      </c>
      <c r="D64" s="301">
        <f t="shared" si="2"/>
        <v>2.6161388167607779E-2</v>
      </c>
      <c r="E64" s="301">
        <f t="shared" si="2"/>
        <v>2.2935497744496925E-2</v>
      </c>
      <c r="F64" s="301">
        <f t="shared" si="2"/>
        <v>2.7380363219833483E-2</v>
      </c>
      <c r="G64" s="301">
        <f t="shared" si="2"/>
        <v>2.4152432960759484E-2</v>
      </c>
      <c r="H64" s="301">
        <f t="shared" si="2"/>
        <v>2.4379275005606407E-2</v>
      </c>
      <c r="I64" s="301">
        <f t="shared" si="2"/>
        <v>2.1770442134801594E-2</v>
      </c>
      <c r="J64" s="301">
        <f t="shared" si="2"/>
        <v>2.5918436955611329E-2</v>
      </c>
      <c r="K64" s="301">
        <f t="shared" si="2"/>
        <v>2.877931020493352E-2</v>
      </c>
      <c r="L64" s="301">
        <f t="shared" si="2"/>
        <v>3.2867187711257198E-2</v>
      </c>
      <c r="M64" s="301">
        <f t="shared" si="2"/>
        <v>3.9824738361775192E-2</v>
      </c>
      <c r="N64" s="301">
        <f t="shared" si="2"/>
        <v>3.9186541178139016E-2</v>
      </c>
      <c r="O64" s="301">
        <f t="shared" si="2"/>
        <v>4.1705471058572079E-2</v>
      </c>
      <c r="P64" s="301">
        <f t="shared" si="2"/>
        <v>4.075484147808698E-2</v>
      </c>
      <c r="Q64" s="301">
        <f t="shared" si="2"/>
        <v>3.8990321542713098E-2</v>
      </c>
      <c r="R64" s="301">
        <f t="shared" si="2"/>
        <v>3.503605826911798E-2</v>
      </c>
      <c r="S64" s="301">
        <f t="shared" si="2"/>
        <v>3.5446656771566457E-2</v>
      </c>
      <c r="T64" s="301">
        <f t="shared" si="2"/>
        <v>3.6730316996507466E-2</v>
      </c>
      <c r="U64" s="301">
        <f t="shared" si="2"/>
        <v>3.2001626230869516E-2</v>
      </c>
      <c r="V64" s="301">
        <f t="shared" si="2"/>
        <v>3.6016468813683263E-2</v>
      </c>
      <c r="W64" s="301">
        <f t="shared" si="2"/>
        <v>3.6222348737060053E-2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6.5877063038642172E-3</v>
      </c>
      <c r="C65" s="235">
        <f t="shared" si="3"/>
        <v>5.5423978307639213E-3</v>
      </c>
      <c r="D65" s="235">
        <f t="shared" si="3"/>
        <v>5.5140526735209467E-3</v>
      </c>
      <c r="E65" s="235">
        <f t="shared" si="3"/>
        <v>4.8341296664511499E-3</v>
      </c>
      <c r="F65" s="235">
        <f t="shared" si="3"/>
        <v>5.7709768322321735E-3</v>
      </c>
      <c r="G65" s="235">
        <f t="shared" si="3"/>
        <v>5.0906238876195367E-3</v>
      </c>
      <c r="H65" s="235">
        <f t="shared" si="3"/>
        <v>5.1384355318580422E-3</v>
      </c>
      <c r="I65" s="235">
        <f t="shared" si="3"/>
        <v>4.5885701434517064E-3</v>
      </c>
      <c r="J65" s="235">
        <f t="shared" si="3"/>
        <v>5.4628456897224762E-3</v>
      </c>
      <c r="K65" s="235">
        <f t="shared" si="3"/>
        <v>6.0658337914227404E-3</v>
      </c>
      <c r="L65" s="235">
        <f t="shared" si="3"/>
        <v>6.9274383725083707E-3</v>
      </c>
      <c r="M65" s="235">
        <f t="shared" si="3"/>
        <v>8.3938858148175539E-3</v>
      </c>
      <c r="N65" s="235">
        <f t="shared" si="3"/>
        <v>8.2593725824111879E-3</v>
      </c>
      <c r="O65" s="235">
        <f t="shared" si="3"/>
        <v>8.7902890594967285E-3</v>
      </c>
      <c r="P65" s="235">
        <f t="shared" si="3"/>
        <v>8.5899242491044286E-3</v>
      </c>
      <c r="Q65" s="235">
        <f t="shared" si="3"/>
        <v>8.218015243175749E-3</v>
      </c>
      <c r="R65" s="235">
        <f t="shared" si="3"/>
        <v>7.3845726201818432E-3</v>
      </c>
      <c r="S65" s="235">
        <f t="shared" si="3"/>
        <v>7.4711147316196868E-3</v>
      </c>
      <c r="T65" s="235">
        <f t="shared" si="3"/>
        <v>7.7416726259439787E-3</v>
      </c>
      <c r="U65" s="235">
        <f t="shared" si="3"/>
        <v>6.7450034204924085E-3</v>
      </c>
      <c r="V65" s="235">
        <f t="shared" si="3"/>
        <v>7.5912143835995009E-3</v>
      </c>
      <c r="W65" s="235">
        <f t="shared" si="3"/>
        <v>7.6346078279628882E-3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2.5526870931403645E-2</v>
      </c>
      <c r="C66" s="235">
        <f t="shared" si="4"/>
        <v>2.1476378507252626E-2</v>
      </c>
      <c r="D66" s="235">
        <f t="shared" si="4"/>
        <v>2.1366543135562296E-2</v>
      </c>
      <c r="E66" s="235">
        <f t="shared" si="4"/>
        <v>1.873189215930646E-2</v>
      </c>
      <c r="F66" s="235">
        <f t="shared" si="4"/>
        <v>2.2362105101452281E-2</v>
      </c>
      <c r="G66" s="235">
        <f t="shared" si="4"/>
        <v>1.9725788149262121E-2</v>
      </c>
      <c r="H66" s="235">
        <f t="shared" si="4"/>
        <v>1.9911054707180565E-2</v>
      </c>
      <c r="I66" s="235">
        <f t="shared" si="4"/>
        <v>1.7780367309768622E-2</v>
      </c>
      <c r="J66" s="235">
        <f t="shared" si="4"/>
        <v>2.1168119889911026E-2</v>
      </c>
      <c r="K66" s="235">
        <f t="shared" si="4"/>
        <v>2.3504653841985638E-2</v>
      </c>
      <c r="L66" s="235">
        <f t="shared" si="4"/>
        <v>2.684330737643021E-2</v>
      </c>
      <c r="M66" s="235">
        <f t="shared" si="4"/>
        <v>3.252568191786287E-2</v>
      </c>
      <c r="N66" s="235">
        <f t="shared" si="4"/>
        <v>3.2004453167851797E-2</v>
      </c>
      <c r="O66" s="235">
        <f t="shared" si="4"/>
        <v>3.4061714946199216E-2</v>
      </c>
      <c r="P66" s="235">
        <f t="shared" si="4"/>
        <v>3.3285316239553879E-2</v>
      </c>
      <c r="Q66" s="235">
        <f t="shared" si="4"/>
        <v>3.1844196560766862E-2</v>
      </c>
      <c r="R66" s="235">
        <f t="shared" si="4"/>
        <v>2.8614668514955789E-2</v>
      </c>
      <c r="S66" s="235">
        <f t="shared" si="4"/>
        <v>2.8950012746605747E-2</v>
      </c>
      <c r="T66" s="235">
        <f t="shared" si="4"/>
        <v>2.9998404421844413E-2</v>
      </c>
      <c r="U66" s="235">
        <f t="shared" si="4"/>
        <v>2.6136385534641871E-2</v>
      </c>
      <c r="V66" s="235">
        <f t="shared" si="4"/>
        <v>2.9415389946739423E-2</v>
      </c>
      <c r="W66" s="235">
        <f t="shared" si="4"/>
        <v>2.9583536309439811E-2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3.5902913241343558E-2</v>
      </c>
      <c r="C67" s="235">
        <f t="shared" si="5"/>
        <v>3.0205995727254135E-2</v>
      </c>
      <c r="D67" s="235">
        <f t="shared" si="5"/>
        <v>3.0051514990808766E-2</v>
      </c>
      <c r="E67" s="235">
        <f t="shared" si="5"/>
        <v>2.6345943490254597E-2</v>
      </c>
      <c r="F67" s="235">
        <f t="shared" si="5"/>
        <v>3.1451748297263764E-2</v>
      </c>
      <c r="G67" s="235">
        <f t="shared" si="5"/>
        <v>2.7743833642721278E-2</v>
      </c>
      <c r="H67" s="235">
        <f t="shared" si="5"/>
        <v>2.8004406478825742E-2</v>
      </c>
      <c r="I67" s="235">
        <f t="shared" si="5"/>
        <v>2.500764729986989E-2</v>
      </c>
      <c r="J67" s="235">
        <f t="shared" si="5"/>
        <v>2.9772437598486513E-2</v>
      </c>
      <c r="K67" s="235">
        <f t="shared" si="5"/>
        <v>3.3058714870472385E-2</v>
      </c>
      <c r="L67" s="235">
        <f t="shared" si="5"/>
        <v>3.7754448574465242E-2</v>
      </c>
      <c r="M67" s="235">
        <f t="shared" si="5"/>
        <v>4.5746567965600414E-2</v>
      </c>
      <c r="N67" s="235">
        <f t="shared" si="5"/>
        <v>4.5013472607347185E-2</v>
      </c>
      <c r="O67" s="235">
        <f t="shared" si="5"/>
        <v>4.7906960467305505E-2</v>
      </c>
      <c r="P67" s="235">
        <f t="shared" si="5"/>
        <v>4.6814974869842971E-2</v>
      </c>
      <c r="Q67" s="235">
        <f t="shared" si="5"/>
        <v>4.4788075649138594E-2</v>
      </c>
      <c r="R67" s="235">
        <f t="shared" si="5"/>
        <v>4.0245824248611548E-2</v>
      </c>
      <c r="S67" s="235">
        <f t="shared" si="5"/>
        <v>4.0717477624666432E-2</v>
      </c>
      <c r="T67" s="235">
        <f t="shared" si="5"/>
        <v>4.2192014611991992E-2</v>
      </c>
      <c r="U67" s="235">
        <f t="shared" si="5"/>
        <v>3.6760180470774027E-2</v>
      </c>
      <c r="V67" s="235">
        <f t="shared" si="5"/>
        <v>4.1372019158009782E-2</v>
      </c>
      <c r="W67" s="235">
        <f t="shared" si="5"/>
        <v>4.1608512862549657E-2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0.10587272177387055</v>
      </c>
      <c r="C68" s="302">
        <f t="shared" si="6"/>
        <v>0.10780548252040142</v>
      </c>
      <c r="D68" s="302">
        <f t="shared" si="6"/>
        <v>0.10687217976074401</v>
      </c>
      <c r="E68" s="302">
        <f t="shared" si="6"/>
        <v>0.1201172304226131</v>
      </c>
      <c r="F68" s="302">
        <f t="shared" si="6"/>
        <v>0.10688488115084477</v>
      </c>
      <c r="G68" s="302">
        <f t="shared" si="6"/>
        <v>0.10935212009360576</v>
      </c>
      <c r="H68" s="302">
        <f t="shared" si="6"/>
        <v>0.10639223320663013</v>
      </c>
      <c r="I68" s="302">
        <f t="shared" si="6"/>
        <v>0.11793247727317278</v>
      </c>
      <c r="J68" s="302">
        <f t="shared" si="6"/>
        <v>0.10207160813383948</v>
      </c>
      <c r="K68" s="302">
        <f t="shared" si="6"/>
        <v>0.10049026041815397</v>
      </c>
      <c r="L68" s="302">
        <f t="shared" si="6"/>
        <v>0.10950612888977902</v>
      </c>
      <c r="M68" s="302">
        <f t="shared" si="6"/>
        <v>0.12733594727468109</v>
      </c>
      <c r="N68" s="302">
        <f t="shared" si="6"/>
        <v>0.12545870037795295</v>
      </c>
      <c r="O68" s="302">
        <f t="shared" si="6"/>
        <v>0.1317429793007226</v>
      </c>
      <c r="P68" s="302">
        <f t="shared" si="6"/>
        <v>0.12931028472217734</v>
      </c>
      <c r="Q68" s="302">
        <f t="shared" si="6"/>
        <v>0.12501230563613516</v>
      </c>
      <c r="R68" s="302">
        <f t="shared" si="6"/>
        <v>0.11577679356328953</v>
      </c>
      <c r="S68" s="302">
        <f t="shared" si="6"/>
        <v>0.11503556403602395</v>
      </c>
      <c r="T68" s="302">
        <f t="shared" si="6"/>
        <v>0.11746291107036656</v>
      </c>
      <c r="U68" s="302">
        <f t="shared" si="6"/>
        <v>0.11092697635917709</v>
      </c>
      <c r="V68" s="302">
        <f t="shared" si="6"/>
        <v>0.11647830887507504</v>
      </c>
      <c r="W68" s="302">
        <f t="shared" si="6"/>
        <v>0.11736688919890152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4.474169081659745E-2</v>
      </c>
      <c r="C69" s="303">
        <f t="shared" si="7"/>
        <v>5.0969371191744668E-2</v>
      </c>
      <c r="D69" s="303">
        <f t="shared" si="7"/>
        <v>5.1292521680992471E-2</v>
      </c>
      <c r="E69" s="303">
        <f t="shared" si="7"/>
        <v>5.4095331284488027E-2</v>
      </c>
      <c r="F69" s="303">
        <f t="shared" si="7"/>
        <v>4.9604794435507082E-2</v>
      </c>
      <c r="G69" s="303">
        <f t="shared" si="7"/>
        <v>5.3799202882242533E-2</v>
      </c>
      <c r="H69" s="303">
        <f t="shared" si="7"/>
        <v>5.388463914683999E-2</v>
      </c>
      <c r="I69" s="303">
        <f t="shared" si="7"/>
        <v>5.6147095603212169E-2</v>
      </c>
      <c r="J69" s="303">
        <f t="shared" si="7"/>
        <v>5.2417671626732117E-2</v>
      </c>
      <c r="K69" s="303">
        <f t="shared" si="7"/>
        <v>4.8865184405467881E-2</v>
      </c>
      <c r="L69" s="303">
        <f t="shared" si="7"/>
        <v>4.1909018910045538E-2</v>
      </c>
      <c r="M69" s="303">
        <f t="shared" si="7"/>
        <v>3.0346006928862111E-2</v>
      </c>
      <c r="N69" s="303">
        <f t="shared" si="7"/>
        <v>3.1402081809083285E-2</v>
      </c>
      <c r="O69" s="303">
        <f t="shared" si="7"/>
        <v>2.7229122452798786E-2</v>
      </c>
      <c r="P69" s="303">
        <f t="shared" si="7"/>
        <v>2.8796634836438205E-2</v>
      </c>
      <c r="Q69" s="303">
        <f t="shared" si="7"/>
        <v>3.1669362413364627E-2</v>
      </c>
      <c r="R69" s="303">
        <f t="shared" si="7"/>
        <v>3.7914576858117048E-2</v>
      </c>
      <c r="S69" s="303">
        <f t="shared" si="7"/>
        <v>3.750467357822386E-2</v>
      </c>
      <c r="T69" s="303">
        <f t="shared" si="7"/>
        <v>3.5527125241467089E-2</v>
      </c>
      <c r="U69" s="303">
        <f t="shared" si="7"/>
        <v>4.2603495239911894E-2</v>
      </c>
      <c r="V69" s="303">
        <f t="shared" si="7"/>
        <v>3.664807774175638E-2</v>
      </c>
      <c r="W69" s="303">
        <f t="shared" si="7"/>
        <v>3.6163712481587007E-2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0.33642309825556937</v>
      </c>
      <c r="C70" s="303">
        <f t="shared" si="8"/>
        <v>0.3832504641533106</v>
      </c>
      <c r="D70" s="303">
        <f t="shared" si="8"/>
        <v>0.38568030725515462</v>
      </c>
      <c r="E70" s="303">
        <f t="shared" si="8"/>
        <v>0.40675527946605389</v>
      </c>
      <c r="F70" s="303">
        <f t="shared" si="8"/>
        <v>0.37298989662083193</v>
      </c>
      <c r="G70" s="303">
        <f t="shared" si="8"/>
        <v>0.40452862167224651</v>
      </c>
      <c r="H70" s="303">
        <f t="shared" si="8"/>
        <v>0.40517103666181592</v>
      </c>
      <c r="I70" s="303">
        <f t="shared" si="8"/>
        <v>0.42218296886261453</v>
      </c>
      <c r="J70" s="303">
        <f t="shared" si="8"/>
        <v>0.39414056934715863</v>
      </c>
      <c r="K70" s="303">
        <f t="shared" si="8"/>
        <v>0.36742859812572987</v>
      </c>
      <c r="L70" s="303">
        <f t="shared" si="8"/>
        <v>0.31512358449668842</v>
      </c>
      <c r="M70" s="303">
        <f t="shared" si="8"/>
        <v>0.22817862902279001</v>
      </c>
      <c r="N70" s="303">
        <f t="shared" si="8"/>
        <v>0.23611949975676078</v>
      </c>
      <c r="O70" s="303">
        <f t="shared" si="8"/>
        <v>0.2047420553662371</v>
      </c>
      <c r="P70" s="303">
        <f t="shared" si="8"/>
        <v>0.21652854271244878</v>
      </c>
      <c r="Q70" s="303">
        <f t="shared" si="8"/>
        <v>0.2381292443004917</v>
      </c>
      <c r="R70" s="303">
        <f t="shared" si="8"/>
        <v>0.28508845291391843</v>
      </c>
      <c r="S70" s="303">
        <f t="shared" si="8"/>
        <v>0.28200629555933698</v>
      </c>
      <c r="T70" s="303">
        <f t="shared" si="8"/>
        <v>0.26713665325795455</v>
      </c>
      <c r="U70" s="303">
        <f t="shared" si="8"/>
        <v>0.32034551228472208</v>
      </c>
      <c r="V70" s="303">
        <f t="shared" si="8"/>
        <v>0.27556535378897579</v>
      </c>
      <c r="W70" s="303">
        <f t="shared" si="8"/>
        <v>0.27192329962116379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0.1390741591306322</v>
      </c>
      <c r="C71" s="303">
        <f t="shared" si="9"/>
        <v>0.11700647878439778</v>
      </c>
      <c r="D71" s="303">
        <f t="shared" si="9"/>
        <v>0.11640807947405211</v>
      </c>
      <c r="E71" s="303">
        <f t="shared" si="9"/>
        <v>0.1020541122326261</v>
      </c>
      <c r="F71" s="303">
        <f t="shared" si="9"/>
        <v>0.1218320479518437</v>
      </c>
      <c r="G71" s="303">
        <f t="shared" si="9"/>
        <v>0.10746900422772533</v>
      </c>
      <c r="H71" s="303">
        <f t="shared" si="9"/>
        <v>0.10847836376994154</v>
      </c>
      <c r="I71" s="303">
        <f t="shared" si="9"/>
        <v>9.6870064462063712E-2</v>
      </c>
      <c r="J71" s="303">
        <f t="shared" si="9"/>
        <v>0.11532704035589789</v>
      </c>
      <c r="K71" s="303">
        <f t="shared" si="9"/>
        <v>0.12805682206467714</v>
      </c>
      <c r="L71" s="303">
        <f t="shared" si="9"/>
        <v>0.1462462991133574</v>
      </c>
      <c r="M71" s="303">
        <f t="shared" si="9"/>
        <v>0.17720471400638099</v>
      </c>
      <c r="N71" s="303">
        <f t="shared" si="9"/>
        <v>0.17436498287296895</v>
      </c>
      <c r="O71" s="303">
        <f t="shared" si="9"/>
        <v>0.1855732485747896</v>
      </c>
      <c r="P71" s="303">
        <f t="shared" si="9"/>
        <v>0.1813433138692408</v>
      </c>
      <c r="Q71" s="303">
        <f t="shared" si="9"/>
        <v>0.17349188123292239</v>
      </c>
      <c r="R71" s="303">
        <f t="shared" si="9"/>
        <v>0.15589693594695608</v>
      </c>
      <c r="S71" s="303">
        <f t="shared" si="9"/>
        <v>0.15772394079848501</v>
      </c>
      <c r="T71" s="303">
        <f t="shared" si="9"/>
        <v>0.16343573332743155</v>
      </c>
      <c r="U71" s="303">
        <f t="shared" si="9"/>
        <v>0.14239488461833436</v>
      </c>
      <c r="V71" s="303">
        <f t="shared" si="9"/>
        <v>0.16025938444769219</v>
      </c>
      <c r="W71" s="303">
        <f t="shared" si="9"/>
        <v>0.16117547064040541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0.23424091065443145</v>
      </c>
      <c r="C72" s="303">
        <f t="shared" si="10"/>
        <v>0.22347942675912419</v>
      </c>
      <c r="D72" s="303">
        <f t="shared" si="10"/>
        <v>0.22285900113551269</v>
      </c>
      <c r="E72" s="303">
        <f t="shared" si="10"/>
        <v>0.21450326983943935</v>
      </c>
      <c r="F72" s="303">
        <f t="shared" si="10"/>
        <v>0.22635414320595404</v>
      </c>
      <c r="G72" s="303">
        <f t="shared" si="10"/>
        <v>0.2169390623236552</v>
      </c>
      <c r="H72" s="303">
        <f t="shared" si="10"/>
        <v>0.2171482183170062</v>
      </c>
      <c r="I72" s="303">
        <f t="shared" si="10"/>
        <v>0.20959803333119073</v>
      </c>
      <c r="J72" s="303">
        <f t="shared" si="10"/>
        <v>0.22024069497744331</v>
      </c>
      <c r="K72" s="303">
        <f t="shared" si="10"/>
        <v>0.22657446587344959</v>
      </c>
      <c r="L72" s="303">
        <f t="shared" si="10"/>
        <v>0.24036584585519163</v>
      </c>
      <c r="M72" s="303">
        <f t="shared" si="10"/>
        <v>0.25899955532015384</v>
      </c>
      <c r="N72" s="303">
        <f t="shared" si="10"/>
        <v>0.25757102417088951</v>
      </c>
      <c r="O72" s="303">
        <f t="shared" si="10"/>
        <v>0.26437441739775719</v>
      </c>
      <c r="P72" s="303">
        <f t="shared" si="10"/>
        <v>0.26193041734360534</v>
      </c>
      <c r="Q72" s="303">
        <f t="shared" si="10"/>
        <v>0.25749019594811651</v>
      </c>
      <c r="R72" s="303">
        <f t="shared" si="10"/>
        <v>0.24878370146325612</v>
      </c>
      <c r="S72" s="303">
        <f t="shared" si="10"/>
        <v>0.2493554510532062</v>
      </c>
      <c r="T72" s="303">
        <f t="shared" si="10"/>
        <v>0.25232816573181932</v>
      </c>
      <c r="U72" s="303">
        <f t="shared" si="10"/>
        <v>0.24074729869306663</v>
      </c>
      <c r="V72" s="303">
        <f t="shared" si="10"/>
        <v>0.25012890548666455</v>
      </c>
      <c r="W72" s="303">
        <f t="shared" si="10"/>
        <v>0.25153079612080337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3.9338868973200269E-2</v>
      </c>
      <c r="C73" s="304">
        <f t="shared" si="11"/>
        <v>4.9224639728001854E-2</v>
      </c>
      <c r="D73" s="304">
        <f t="shared" si="11"/>
        <v>4.9045105063822196E-2</v>
      </c>
      <c r="E73" s="304">
        <f t="shared" si="11"/>
        <v>5.5081980451215894E-2</v>
      </c>
      <c r="F73" s="304">
        <f t="shared" si="11"/>
        <v>4.7586523336569181E-2</v>
      </c>
      <c r="G73" s="304">
        <f t="shared" si="11"/>
        <v>5.1501201792487142E-2</v>
      </c>
      <c r="H73" s="304">
        <f t="shared" si="11"/>
        <v>5.0480372679474084E-2</v>
      </c>
      <c r="I73" s="304">
        <f t="shared" si="11"/>
        <v>5.4572993048230128E-2</v>
      </c>
      <c r="J73" s="304">
        <f t="shared" si="11"/>
        <v>4.6805748316926139E-2</v>
      </c>
      <c r="K73" s="304">
        <f t="shared" si="11"/>
        <v>4.1198291014373147E-2</v>
      </c>
      <c r="L73" s="304">
        <f t="shared" si="11"/>
        <v>3.9376997605836829E-2</v>
      </c>
      <c r="M73" s="304">
        <f t="shared" si="11"/>
        <v>3.1224855269882029E-2</v>
      </c>
      <c r="N73" s="304">
        <f t="shared" si="11"/>
        <v>3.2256841182691336E-2</v>
      </c>
      <c r="O73" s="304">
        <f t="shared" si="11"/>
        <v>2.9352322541360401E-2</v>
      </c>
      <c r="P73" s="304">
        <f t="shared" si="11"/>
        <v>3.0577692273649641E-2</v>
      </c>
      <c r="Q73" s="304">
        <f t="shared" si="11"/>
        <v>3.2976808273529841E-2</v>
      </c>
      <c r="R73" s="304">
        <f t="shared" si="11"/>
        <v>3.9745660256650182E-2</v>
      </c>
      <c r="S73" s="304">
        <f t="shared" si="11"/>
        <v>3.8526484721240956E-2</v>
      </c>
      <c r="T73" s="304">
        <f t="shared" si="11"/>
        <v>3.6437063273133986E-2</v>
      </c>
      <c r="U73" s="304">
        <f t="shared" si="11"/>
        <v>4.3664631676456851E-2</v>
      </c>
      <c r="V73" s="304">
        <f t="shared" si="11"/>
        <v>3.7036500821873361E-2</v>
      </c>
      <c r="W73" s="304">
        <f t="shared" si="11"/>
        <v>3.775545575713149E-2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3.4508463070852619E-2</v>
      </c>
      <c r="C74" s="304">
        <f t="shared" si="12"/>
        <v>3.9311761165325115E-2</v>
      </c>
      <c r="D74" s="304">
        <f t="shared" si="12"/>
        <v>3.9561001337544935E-2</v>
      </c>
      <c r="E74" s="304">
        <f t="shared" si="12"/>
        <v>4.1722758077882054E-2</v>
      </c>
      <c r="F74" s="304">
        <f t="shared" si="12"/>
        <v>3.8259287605642386E-2</v>
      </c>
      <c r="G74" s="304">
        <f t="shared" si="12"/>
        <v>4.1494359556355255E-2</v>
      </c>
      <c r="H74" s="304">
        <f t="shared" si="12"/>
        <v>4.1560255013767852E-2</v>
      </c>
      <c r="I74" s="304">
        <f t="shared" si="12"/>
        <v>4.330524707037494E-2</v>
      </c>
      <c r="J74" s="304">
        <f t="shared" si="12"/>
        <v>4.042880929569493E-2</v>
      </c>
      <c r="K74" s="304">
        <f t="shared" si="12"/>
        <v>3.7688839664524999E-2</v>
      </c>
      <c r="L74" s="304">
        <f t="shared" si="12"/>
        <v>3.2323674072158207E-2</v>
      </c>
      <c r="M74" s="304">
        <f t="shared" si="12"/>
        <v>2.3405330472312112E-2</v>
      </c>
      <c r="N74" s="304">
        <f t="shared" si="12"/>
        <v>2.4219862072236534E-2</v>
      </c>
      <c r="O74" s="304">
        <f t="shared" si="12"/>
        <v>2.1001333420004799E-2</v>
      </c>
      <c r="P74" s="304">
        <f t="shared" si="12"/>
        <v>2.2210327586668237E-2</v>
      </c>
      <c r="Q74" s="304">
        <f t="shared" si="12"/>
        <v>2.4426010804974571E-2</v>
      </c>
      <c r="R74" s="304">
        <f t="shared" si="12"/>
        <v>2.9242832612619514E-2</v>
      </c>
      <c r="S74" s="304">
        <f t="shared" si="12"/>
        <v>2.8926681570076253E-2</v>
      </c>
      <c r="T74" s="304">
        <f t="shared" si="12"/>
        <v>2.7401434032393084E-2</v>
      </c>
      <c r="U74" s="304">
        <f t="shared" si="12"/>
        <v>3.2859311200424374E-2</v>
      </c>
      <c r="V74" s="304">
        <f t="shared" si="12"/>
        <v>2.8266004576205938E-2</v>
      </c>
      <c r="W74" s="304">
        <f t="shared" si="12"/>
        <v>2.7892422344772762E-2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0.16039357861037856</v>
      </c>
      <c r="C76" s="304">
        <f t="shared" si="14"/>
        <v>0.13494302586579723</v>
      </c>
      <c r="D76" s="304">
        <f t="shared" si="14"/>
        <v>0.13425289473414556</v>
      </c>
      <c r="E76" s="304">
        <f t="shared" si="14"/>
        <v>0.1176985313103414</v>
      </c>
      <c r="F76" s="304">
        <f t="shared" si="14"/>
        <v>0.14050833226374249</v>
      </c>
      <c r="G76" s="304">
        <f t="shared" si="14"/>
        <v>0.12394350097481281</v>
      </c>
      <c r="H76" s="304">
        <f t="shared" si="14"/>
        <v>0.12510759062376425</v>
      </c>
      <c r="I76" s="304">
        <f t="shared" si="14"/>
        <v>0.11171979321258568</v>
      </c>
      <c r="J76" s="304">
        <f t="shared" si="14"/>
        <v>0.13300613736482222</v>
      </c>
      <c r="K76" s="304">
        <f t="shared" si="14"/>
        <v>0.14768733519455146</v>
      </c>
      <c r="L76" s="304">
        <f t="shared" si="14"/>
        <v>0.16866517417719659</v>
      </c>
      <c r="M76" s="304">
        <f t="shared" si="14"/>
        <v>0.20436936957795968</v>
      </c>
      <c r="N76" s="304">
        <f t="shared" si="14"/>
        <v>0.20109432091596163</v>
      </c>
      <c r="O76" s="304">
        <f t="shared" si="14"/>
        <v>0.21402076143639198</v>
      </c>
      <c r="P76" s="304">
        <f t="shared" si="14"/>
        <v>0.20914239748328745</v>
      </c>
      <c r="Q76" s="304">
        <f t="shared" si="14"/>
        <v>0.20008737686961212</v>
      </c>
      <c r="R76" s="304">
        <f t="shared" si="14"/>
        <v>0.17979520859398643</v>
      </c>
      <c r="S76" s="304">
        <f t="shared" si="14"/>
        <v>0.18190228476188894</v>
      </c>
      <c r="T76" s="304">
        <f t="shared" si="14"/>
        <v>0.18848966842629225</v>
      </c>
      <c r="U76" s="304">
        <f t="shared" si="14"/>
        <v>0.16422335581618544</v>
      </c>
      <c r="V76" s="304">
        <f t="shared" si="14"/>
        <v>0.18482640008858528</v>
      </c>
      <c r="W76" s="304">
        <f t="shared" si="14"/>
        <v>0.18588291801889911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4.0374597840192483E-2</v>
      </c>
      <c r="C77" s="237">
        <f t="shared" si="15"/>
        <v>3.3968132938195505E-2</v>
      </c>
      <c r="D77" s="237">
        <f t="shared" si="15"/>
        <v>3.3794411726044513E-2</v>
      </c>
      <c r="E77" s="237">
        <f t="shared" si="15"/>
        <v>2.962731369427056E-2</v>
      </c>
      <c r="F77" s="237">
        <f t="shared" si="15"/>
        <v>3.5369043184236684E-2</v>
      </c>
      <c r="G77" s="237">
        <f t="shared" si="15"/>
        <v>3.1199310160162263E-2</v>
      </c>
      <c r="H77" s="237">
        <f t="shared" si="15"/>
        <v>3.1492337174295504E-2</v>
      </c>
      <c r="I77" s="237">
        <f t="shared" si="15"/>
        <v>2.8122333579854036E-2</v>
      </c>
      <c r="J77" s="237">
        <f t="shared" si="15"/>
        <v>3.348057542519732E-2</v>
      </c>
      <c r="K77" s="237">
        <f t="shared" si="15"/>
        <v>3.7176156403707035E-2</v>
      </c>
      <c r="L77" s="237">
        <f t="shared" si="15"/>
        <v>4.245674070027692E-2</v>
      </c>
      <c r="M77" s="237">
        <f t="shared" si="15"/>
        <v>5.1444273387076009E-2</v>
      </c>
      <c r="N77" s="237">
        <f t="shared" si="15"/>
        <v>5.0619871476595316E-2</v>
      </c>
      <c r="O77" s="237">
        <f t="shared" si="15"/>
        <v>5.3873741376121172E-2</v>
      </c>
      <c r="P77" s="237">
        <f t="shared" si="15"/>
        <v>5.2645749679501315E-2</v>
      </c>
      <c r="Q77" s="237">
        <f t="shared" si="15"/>
        <v>5.0366401473175185E-2</v>
      </c>
      <c r="R77" s="237">
        <f t="shared" si="15"/>
        <v>4.5258415601595624E-2</v>
      </c>
      <c r="S77" s="237">
        <f t="shared" si="15"/>
        <v>4.5788813100265925E-2</v>
      </c>
      <c r="T77" s="237">
        <f t="shared" si="15"/>
        <v>4.7447002714673128E-2</v>
      </c>
      <c r="U77" s="237">
        <f t="shared" si="15"/>
        <v>4.1338637148010351E-2</v>
      </c>
      <c r="V77" s="237">
        <f t="shared" si="15"/>
        <v>4.6524877357803904E-2</v>
      </c>
      <c r="W77" s="237">
        <f t="shared" si="15"/>
        <v>4.6790826200126284E-2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0.49688843310144126</v>
      </c>
      <c r="C81" s="324">
        <f>IF(C$5=0,0,C$5/TEL_fec!C$5)</f>
        <v>0.49263405357179635</v>
      </c>
      <c r="D81" s="324">
        <f>IF(D$5=0,0,D$5/TEL_fec!D$5)</f>
        <v>0.49342745252620818</v>
      </c>
      <c r="E81" s="324">
        <f>IF(E$5=0,0,E$5/TEL_fec!E$5)</f>
        <v>0.49108228719832131</v>
      </c>
      <c r="F81" s="324">
        <f>IF(F$5=0,0,F$5/TEL_fec!F$5)</f>
        <v>0.49347596974553404</v>
      </c>
      <c r="G81" s="324">
        <f>IF(G$5=0,0,G$5/TEL_fec!G$5)</f>
        <v>0.49091448167001062</v>
      </c>
      <c r="H81" s="324">
        <f>IF(H$5=0,0,H$5/TEL_fec!H$5)</f>
        <v>0.49094585211261565</v>
      </c>
      <c r="I81" s="324">
        <f>IF(I$5=0,0,I$5/TEL_fec!I$5)</f>
        <v>0.49098470650849513</v>
      </c>
      <c r="J81" s="324">
        <f>IF(J$5=0,0,J$5/TEL_fec!J$5)</f>
        <v>0.49581791581585904</v>
      </c>
      <c r="K81" s="324">
        <f>IF(K$5=0,0,K$5/TEL_fec!K$5)</f>
        <v>0.49929671760182298</v>
      </c>
      <c r="L81" s="324">
        <f>IF(L$5=0,0,L$5/TEL_fec!L$5)</f>
        <v>0.50121670524474871</v>
      </c>
      <c r="M81" s="324">
        <f>IF(M$5=0,0,M$5/TEL_fec!M$5)</f>
        <v>0.49939608869515101</v>
      </c>
      <c r="N81" s="324">
        <f>IF(N$5=0,0,N$5/TEL_fec!N$5)</f>
        <v>0.4988744887046026</v>
      </c>
      <c r="O81" s="324">
        <f>IF(O$5=0,0,O$5/TEL_fec!O$5)</f>
        <v>0.49890464331527823</v>
      </c>
      <c r="P81" s="324">
        <f>IF(P$5=0,0,P$5/TEL_fec!P$5)</f>
        <v>0.49860980352654566</v>
      </c>
      <c r="Q81" s="324">
        <f>IF(Q$5=0,0,Q$5/TEL_fec!Q$5)</f>
        <v>0.49679449002058185</v>
      </c>
      <c r="R81" s="324">
        <f>IF(R$5=0,0,R$5/TEL_fec!R$5)</f>
        <v>0.49373759778633547</v>
      </c>
      <c r="S81" s="324">
        <f>IF(S$5=0,0,S$5/TEL_fec!S$5)</f>
        <v>0.49974498045585253</v>
      </c>
      <c r="T81" s="324">
        <f>IF(T$5=0,0,T$5/TEL_fec!T$5)</f>
        <v>0.50099726263110833</v>
      </c>
      <c r="U81" s="324">
        <f>IF(U$5=0,0,U$5/TEL_fec!U$5)</f>
        <v>0.49036602627592091</v>
      </c>
      <c r="V81" s="324">
        <f>IF(V$5=0,0,V$5/TEL_fec!V$5)</f>
        <v>0.50085694621591537</v>
      </c>
      <c r="W81" s="324">
        <f>IF(W$5=0,0,W$5/TEL_fec!W$5)</f>
        <v>0.49728650056931922</v>
      </c>
      <c r="DA81" s="95"/>
    </row>
    <row r="82" spans="1:105" ht="12" customHeight="1" x14ac:dyDescent="0.25">
      <c r="A82" s="55" t="s">
        <v>92</v>
      </c>
      <c r="B82" s="336">
        <f>IF(B$6=0,0,B$6/TEL_fec!B$6)</f>
        <v>0.4861060801286094</v>
      </c>
      <c r="C82" s="336">
        <f>IF(C$6=0,0,C$6/TEL_fec!C$6)</f>
        <v>0.48610608012860951</v>
      </c>
      <c r="D82" s="336">
        <f>IF(D$6=0,0,D$6/TEL_fec!D$6)</f>
        <v>0.48610608012860951</v>
      </c>
      <c r="E82" s="336">
        <f>IF(E$6=0,0,E$6/TEL_fec!E$6)</f>
        <v>0.4861060801286094</v>
      </c>
      <c r="F82" s="336">
        <f>IF(F$6=0,0,F$6/TEL_fec!F$6)</f>
        <v>0.48610608012860962</v>
      </c>
      <c r="G82" s="336">
        <f>IF(G$6=0,0,G$6/TEL_fec!G$6)</f>
        <v>0.48610608012860973</v>
      </c>
      <c r="H82" s="336">
        <f>IF(H$6=0,0,H$6/TEL_fec!H$6)</f>
        <v>0.48610608012860945</v>
      </c>
      <c r="I82" s="336">
        <f>IF(I$6=0,0,I$6/TEL_fec!I$6)</f>
        <v>0.48610608012860951</v>
      </c>
      <c r="J82" s="336">
        <f>IF(J$6=0,0,J$6/TEL_fec!J$6)</f>
        <v>0.48610608012860962</v>
      </c>
      <c r="K82" s="336">
        <f>IF(K$6=0,0,K$6/TEL_fec!K$6)</f>
        <v>0.48610608012860956</v>
      </c>
      <c r="L82" s="336">
        <f>IF(L$6=0,0,L$6/TEL_fec!L$6)</f>
        <v>0.4861060801286094</v>
      </c>
      <c r="M82" s="336">
        <f>IF(M$6=0,0,M$6/TEL_fec!M$6)</f>
        <v>0.48610608012860951</v>
      </c>
      <c r="N82" s="336">
        <f>IF(N$6=0,0,N$6/TEL_fec!N$6)</f>
        <v>0.48610608012860945</v>
      </c>
      <c r="O82" s="336">
        <f>IF(O$6=0,0,O$6/TEL_fec!O$6)</f>
        <v>0.48610608012860945</v>
      </c>
      <c r="P82" s="336">
        <f>IF(P$6=0,0,P$6/TEL_fec!P$6)</f>
        <v>0.48610608012860967</v>
      </c>
      <c r="Q82" s="336">
        <f>IF(Q$6=0,0,Q$6/TEL_fec!Q$6)</f>
        <v>0.48610608012860973</v>
      </c>
      <c r="R82" s="336">
        <f>IF(R$6=0,0,R$6/TEL_fec!R$6)</f>
        <v>0.48610608012860956</v>
      </c>
      <c r="S82" s="336">
        <f>IF(S$6=0,0,S$6/TEL_fec!S$6)</f>
        <v>0.4861060801286094</v>
      </c>
      <c r="T82" s="336">
        <f>IF(T$6=0,0,T$6/TEL_fec!T$6)</f>
        <v>0.48610608012860956</v>
      </c>
      <c r="U82" s="336">
        <f>IF(U$6=0,0,U$6/TEL_fec!U$6)</f>
        <v>0.48610608012860967</v>
      </c>
      <c r="V82" s="336">
        <f>IF(V$6=0,0,V$6/TEL_fec!V$6)</f>
        <v>0.4861060801286094</v>
      </c>
      <c r="W82" s="336">
        <f>IF(W$6=0,0,W$6/TEL_fec!W$6)</f>
        <v>0.4861060801286094</v>
      </c>
      <c r="DA82" s="67"/>
    </row>
    <row r="83" spans="1:105" ht="12" customHeight="1" x14ac:dyDescent="0.25">
      <c r="A83" s="202" t="s">
        <v>93</v>
      </c>
      <c r="B83" s="337">
        <f>IF(B$7=0,0,B$7/TEL_fec!B$7)</f>
        <v>0.12486933752979724</v>
      </c>
      <c r="C83" s="337">
        <f>IF(C$7=0,0,C$7/TEL_fec!C$7)</f>
        <v>0.12486933752979723</v>
      </c>
      <c r="D83" s="337">
        <f>IF(D$7=0,0,D$7/TEL_fec!D$7)</f>
        <v>0.12486933752979722</v>
      </c>
      <c r="E83" s="337">
        <f>IF(E$7=0,0,E$7/TEL_fec!E$7)</f>
        <v>0.12486933752979723</v>
      </c>
      <c r="F83" s="337">
        <f>IF(F$7=0,0,F$7/TEL_fec!F$7)</f>
        <v>0.12486933752979734</v>
      </c>
      <c r="G83" s="337">
        <f>IF(G$7=0,0,G$7/TEL_fec!G$7)</f>
        <v>0.1248693375297973</v>
      </c>
      <c r="H83" s="337">
        <f>IF(H$7=0,0,H$7/TEL_fec!H$7)</f>
        <v>0.12486933752979723</v>
      </c>
      <c r="I83" s="337">
        <f>IF(I$7=0,0,I$7/TEL_fec!I$7)</f>
        <v>0.12486933752979726</v>
      </c>
      <c r="J83" s="337">
        <f>IF(J$7=0,0,J$7/TEL_fec!J$7)</f>
        <v>0.12486933752979726</v>
      </c>
      <c r="K83" s="337">
        <f>IF(K$7=0,0,K$7/TEL_fec!K$7)</f>
        <v>0.12486933752979724</v>
      </c>
      <c r="L83" s="337">
        <f>IF(L$7=0,0,L$7/TEL_fec!L$7)</f>
        <v>0.12486933752979726</v>
      </c>
      <c r="M83" s="337">
        <f>IF(M$7=0,0,M$7/TEL_fec!M$7)</f>
        <v>0.12486933752979726</v>
      </c>
      <c r="N83" s="337">
        <f>IF(N$7=0,0,N$7/TEL_fec!N$7)</f>
        <v>0.12486933752979726</v>
      </c>
      <c r="O83" s="337">
        <f>IF(O$7=0,0,O$7/TEL_fec!O$7)</f>
        <v>0.12486933752979724</v>
      </c>
      <c r="P83" s="337">
        <f>IF(P$7=0,0,P$7/TEL_fec!P$7)</f>
        <v>0.12486933752979724</v>
      </c>
      <c r="Q83" s="337">
        <f>IF(Q$7=0,0,Q$7/TEL_fec!Q$7)</f>
        <v>0.12486933752979726</v>
      </c>
      <c r="R83" s="337">
        <f>IF(R$7=0,0,R$7/TEL_fec!R$7)</f>
        <v>0.12486933752979726</v>
      </c>
      <c r="S83" s="337">
        <f>IF(S$7=0,0,S$7/TEL_fec!S$7)</f>
        <v>0.12486933752979729</v>
      </c>
      <c r="T83" s="337">
        <f>IF(T$7=0,0,T$7/TEL_fec!T$7)</f>
        <v>0.12486933752979726</v>
      </c>
      <c r="U83" s="337">
        <f>IF(U$7=0,0,U$7/TEL_fec!U$7)</f>
        <v>0.12486933752979724</v>
      </c>
      <c r="V83" s="337">
        <f>IF(V$7=0,0,V$7/TEL_fec!V$7)</f>
        <v>0.12486933752979722</v>
      </c>
      <c r="W83" s="337">
        <f>IF(W$7=0,0,W$7/TEL_fec!W$7)</f>
        <v>0.12486933752979726</v>
      </c>
      <c r="DA83" s="174"/>
    </row>
    <row r="84" spans="1:105" ht="12" customHeight="1" x14ac:dyDescent="0.25">
      <c r="A84" s="202" t="s">
        <v>94</v>
      </c>
      <c r="B84" s="337">
        <f>IF(B$8=0,0,B$8/TEL_fec!B$8)</f>
        <v>0.67319565376670065</v>
      </c>
      <c r="C84" s="337">
        <f>IF(C$8=0,0,C$8/TEL_fec!C$8)</f>
        <v>0.67319565376670065</v>
      </c>
      <c r="D84" s="337">
        <f>IF(D$8=0,0,D$8/TEL_fec!D$8)</f>
        <v>0.67319565376670054</v>
      </c>
      <c r="E84" s="337">
        <f>IF(E$8=0,0,E$8/TEL_fec!E$8)</f>
        <v>0.67319565376670054</v>
      </c>
      <c r="F84" s="337">
        <f>IF(F$8=0,0,F$8/TEL_fec!F$8)</f>
        <v>0.67319565376670065</v>
      </c>
      <c r="G84" s="337">
        <f>IF(G$8=0,0,G$8/TEL_fec!G$8)</f>
        <v>0.67319565376670054</v>
      </c>
      <c r="H84" s="337">
        <f>IF(H$8=0,0,H$8/TEL_fec!H$8)</f>
        <v>0.67319565376670065</v>
      </c>
      <c r="I84" s="337">
        <f>IF(I$8=0,0,I$8/TEL_fec!I$8)</f>
        <v>0.67319565376670054</v>
      </c>
      <c r="J84" s="337">
        <f>IF(J$8=0,0,J$8/TEL_fec!J$8)</f>
        <v>0.67319565376670054</v>
      </c>
      <c r="K84" s="337">
        <f>IF(K$8=0,0,K$8/TEL_fec!K$8)</f>
        <v>0.67319565376670043</v>
      </c>
      <c r="L84" s="337">
        <f>IF(L$8=0,0,L$8/TEL_fec!L$8)</f>
        <v>0.67319565376670054</v>
      </c>
      <c r="M84" s="337">
        <f>IF(M$8=0,0,M$8/TEL_fec!M$8)</f>
        <v>0.67319565376670065</v>
      </c>
      <c r="N84" s="337">
        <f>IF(N$8=0,0,N$8/TEL_fec!N$8)</f>
        <v>0.67319565376670043</v>
      </c>
      <c r="O84" s="337">
        <f>IF(O$8=0,0,O$8/TEL_fec!O$8)</f>
        <v>0.67319565376670054</v>
      </c>
      <c r="P84" s="337">
        <f>IF(P$8=0,0,P$8/TEL_fec!P$8)</f>
        <v>0.67319565376670054</v>
      </c>
      <c r="Q84" s="337">
        <f>IF(Q$8=0,0,Q$8/TEL_fec!Q$8)</f>
        <v>0.67319565376670065</v>
      </c>
      <c r="R84" s="337">
        <f>IF(R$8=0,0,R$8/TEL_fec!R$8)</f>
        <v>0.67319565376670054</v>
      </c>
      <c r="S84" s="337">
        <f>IF(S$8=0,0,S$8/TEL_fec!S$8)</f>
        <v>0.67319565376670054</v>
      </c>
      <c r="T84" s="337">
        <f>IF(T$8=0,0,T$8/TEL_fec!T$8)</f>
        <v>0.67319565376670032</v>
      </c>
      <c r="U84" s="337">
        <f>IF(U$8=0,0,U$8/TEL_fec!U$8)</f>
        <v>0.67319565376670054</v>
      </c>
      <c r="V84" s="337">
        <f>IF(V$8=0,0,V$8/TEL_fec!V$8)</f>
        <v>0.67319565376670054</v>
      </c>
      <c r="W84" s="337">
        <f>IF(W$8=0,0,W$8/TEL_fec!W$8)</f>
        <v>0.67319565376670043</v>
      </c>
      <c r="DA84" s="174"/>
    </row>
    <row r="85" spans="1:105" ht="12" customHeight="1" x14ac:dyDescent="0.25">
      <c r="A85" s="202" t="s">
        <v>95</v>
      </c>
      <c r="B85" s="337">
        <f>IF(B$9=0,0,B$9/TEL_fec!B$9)</f>
        <v>0.48393689403822338</v>
      </c>
      <c r="C85" s="337">
        <f>IF(C$9=0,0,C$9/TEL_fec!C$9)</f>
        <v>0.48393689403822343</v>
      </c>
      <c r="D85" s="337">
        <f>IF(D$9=0,0,D$9/TEL_fec!D$9)</f>
        <v>0.48393689403822332</v>
      </c>
      <c r="E85" s="337">
        <f>IF(E$9=0,0,E$9/TEL_fec!E$9)</f>
        <v>0.48393689403822349</v>
      </c>
      <c r="F85" s="337">
        <f>IF(F$9=0,0,F$9/TEL_fec!F$9)</f>
        <v>0.48393689403822343</v>
      </c>
      <c r="G85" s="337">
        <f>IF(G$9=0,0,G$9/TEL_fec!G$9)</f>
        <v>0.48393689403822349</v>
      </c>
      <c r="H85" s="337">
        <f>IF(H$9=0,0,H$9/TEL_fec!H$9)</f>
        <v>0.48393689403822332</v>
      </c>
      <c r="I85" s="337">
        <f>IF(I$9=0,0,I$9/TEL_fec!I$9)</f>
        <v>0.48393689403822343</v>
      </c>
      <c r="J85" s="337">
        <f>IF(J$9=0,0,J$9/TEL_fec!J$9)</f>
        <v>0.48393689403822343</v>
      </c>
      <c r="K85" s="337">
        <f>IF(K$9=0,0,K$9/TEL_fec!K$9)</f>
        <v>0.48393689403822349</v>
      </c>
      <c r="L85" s="337">
        <f>IF(L$9=0,0,L$9/TEL_fec!L$9)</f>
        <v>0.48393689403822343</v>
      </c>
      <c r="M85" s="337">
        <f>IF(M$9=0,0,M$9/TEL_fec!M$9)</f>
        <v>0.48393689403822338</v>
      </c>
      <c r="N85" s="337">
        <f>IF(N$9=0,0,N$9/TEL_fec!N$9)</f>
        <v>0.48393689403822332</v>
      </c>
      <c r="O85" s="337">
        <f>IF(O$9=0,0,O$9/TEL_fec!O$9)</f>
        <v>0.48393689403822332</v>
      </c>
      <c r="P85" s="337">
        <f>IF(P$9=0,0,P$9/TEL_fec!P$9)</f>
        <v>0.48393689403822338</v>
      </c>
      <c r="Q85" s="337">
        <f>IF(Q$9=0,0,Q$9/TEL_fec!Q$9)</f>
        <v>0.48393689403822343</v>
      </c>
      <c r="R85" s="337">
        <f>IF(R$9=0,0,R$9/TEL_fec!R$9)</f>
        <v>0.48393689403822332</v>
      </c>
      <c r="S85" s="337">
        <f>IF(S$9=0,0,S$9/TEL_fec!S$9)</f>
        <v>0.48393689403822343</v>
      </c>
      <c r="T85" s="337">
        <f>IF(T$9=0,0,T$9/TEL_fec!T$9)</f>
        <v>0.48393689403822332</v>
      </c>
      <c r="U85" s="337">
        <f>IF(U$9=0,0,U$9/TEL_fec!U$9)</f>
        <v>0.48393689403822343</v>
      </c>
      <c r="V85" s="337">
        <f>IF(V$9=0,0,V$9/TEL_fec!V$9)</f>
        <v>0.48393689403822354</v>
      </c>
      <c r="W85" s="337">
        <f>IF(W$9=0,0,W$9/TEL_fec!W$9)</f>
        <v>0.48393689403822332</v>
      </c>
      <c r="DA85" s="174"/>
    </row>
    <row r="86" spans="1:105" ht="12" customHeight="1" x14ac:dyDescent="0.25">
      <c r="A86" s="56" t="s">
        <v>96</v>
      </c>
      <c r="B86" s="338">
        <f>IF(B$10=0,0,B$10/TEL_fec!B$10)</f>
        <v>0.80134305762898106</v>
      </c>
      <c r="C86" s="338">
        <f>IF(C$10=0,0,C$10/TEL_fec!C$10)</f>
        <v>0.72443615825459595</v>
      </c>
      <c r="D86" s="338">
        <f>IF(D$10=0,0,D$10/TEL_fec!D$10)</f>
        <v>0.73054448095736235</v>
      </c>
      <c r="E86" s="338">
        <f>IF(E$10=0,0,E$10/TEL_fec!E$10)</f>
        <v>0.69378631110121447</v>
      </c>
      <c r="F86" s="338">
        <f>IF(F$10=0,0,F$10/TEL_fec!F$10)</f>
        <v>0.72847470084728005</v>
      </c>
      <c r="G86" s="338">
        <f>IF(G$10=0,0,G$10/TEL_fec!G$10)</f>
        <v>0.7050391155632727</v>
      </c>
      <c r="H86" s="338">
        <f>IF(H$10=0,0,H$10/TEL_fec!H$10)</f>
        <v>0.70986312876687774</v>
      </c>
      <c r="I86" s="338">
        <f>IF(I$10=0,0,I$10/TEL_fec!I$10)</f>
        <v>0.67045366138378693</v>
      </c>
      <c r="J86" s="338">
        <f>IF(J$10=0,0,J$10/TEL_fec!J$10)</f>
        <v>0.72923064835174545</v>
      </c>
      <c r="K86" s="338">
        <f>IF(K$10=0,0,K$10/TEL_fec!K$10)</f>
        <v>0.76064549266668025</v>
      </c>
      <c r="L86" s="338">
        <f>IF(L$10=0,0,L$10/TEL_fec!L$10)</f>
        <v>0.78678251442502667</v>
      </c>
      <c r="M86" s="338">
        <f>IF(M$10=0,0,M$10/TEL_fec!M$10)</f>
        <v>0.82178979301484434</v>
      </c>
      <c r="N86" s="338">
        <f>IF(N$10=0,0,N$10/TEL_fec!N$10)</f>
        <v>0.81886539220289767</v>
      </c>
      <c r="O86" s="338">
        <f>IF(O$10=0,0,O$10/TEL_fec!O$10)</f>
        <v>0.8239932948319667</v>
      </c>
      <c r="P86" s="338">
        <f>IF(P$10=0,0,P$10/TEL_fec!P$10)</f>
        <v>0.82182492746587255</v>
      </c>
      <c r="Q86" s="338">
        <f>IF(Q$10=0,0,Q$10/TEL_fec!Q$10)</f>
        <v>0.81696548338457542</v>
      </c>
      <c r="R86" s="338">
        <f>IF(R$10=0,0,R$10/TEL_fec!R$10)</f>
        <v>0.78537447650532011</v>
      </c>
      <c r="S86" s="338">
        <f>IF(S$10=0,0,S$10/TEL_fec!S$10)</f>
        <v>0.78740694054810667</v>
      </c>
      <c r="T86" s="338">
        <f>IF(T$10=0,0,T$10/TEL_fec!T$10)</f>
        <v>0.79812857227271028</v>
      </c>
      <c r="U86" s="338">
        <f>IF(U$10=0,0,U$10/TEL_fec!U$10)</f>
        <v>0.77527408651454022</v>
      </c>
      <c r="V86" s="338">
        <f>IF(V$10=0,0,V$10/TEL_fec!V$10)</f>
        <v>0.79987407968483737</v>
      </c>
      <c r="W86" s="338">
        <f>IF(W$10=0,0,W$10/TEL_fec!W$10)</f>
        <v>0.79441857247530978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0.55524988132694497</v>
      </c>
      <c r="C87" s="351">
        <f>IF(C$16=0,0,C$16/TEL_fec!C$16)</f>
        <v>0.55249433927355085</v>
      </c>
      <c r="D87" s="351">
        <f>IF(D$16=0,0,D$16/TEL_fec!D$16)</f>
        <v>0.55376926055988007</v>
      </c>
      <c r="E87" s="351">
        <f>IF(E$16=0,0,E$16/TEL_fec!E$16)</f>
        <v>0.5487244123502697</v>
      </c>
      <c r="F87" s="351">
        <f>IF(F$16=0,0,F$16/TEL_fec!F$16)</f>
        <v>0.5540006944901269</v>
      </c>
      <c r="G87" s="351">
        <f>IF(G$16=0,0,G$16/TEL_fec!G$16)</f>
        <v>0.5509737671745184</v>
      </c>
      <c r="H87" s="351">
        <f>IF(H$16=0,0,H$16/TEL_fec!H$16)</f>
        <v>0.5516024903486324</v>
      </c>
      <c r="I87" s="351">
        <f>IF(I$16=0,0,I$16/TEL_fec!I$16)</f>
        <v>0.55239173336296521</v>
      </c>
      <c r="J87" s="351">
        <f>IF(J$16=0,0,J$16/TEL_fec!J$16)</f>
        <v>0.55997219819754396</v>
      </c>
      <c r="K87" s="351">
        <f>IF(K$16=0,0,K$16/TEL_fec!K$16)</f>
        <v>0.56438059644933247</v>
      </c>
      <c r="L87" s="351">
        <f>IF(L$16=0,0,L$16/TEL_fec!L$16)</f>
        <v>0.56303062873566478</v>
      </c>
      <c r="M87" s="351">
        <f>IF(M$16=0,0,M$16/TEL_fec!M$16)</f>
        <v>0.54342973646614512</v>
      </c>
      <c r="N87" s="351">
        <f>IF(N$16=0,0,N$16/TEL_fec!N$16)</f>
        <v>0.54398483070207038</v>
      </c>
      <c r="O87" s="351">
        <f>IF(O$16=0,0,O$16/TEL_fec!O$16)</f>
        <v>0.53620133839835515</v>
      </c>
      <c r="P87" s="351">
        <f>IF(P$16=0,0,P$16/TEL_fec!P$16)</f>
        <v>0.53840328620053324</v>
      </c>
      <c r="Q87" s="351">
        <f>IF(Q$16=0,0,Q$16/TEL_fec!Q$16)</f>
        <v>0.53802636288796524</v>
      </c>
      <c r="R87" s="351">
        <f>IF(R$16=0,0,R$16/TEL_fec!R$16)</f>
        <v>0.54203615083457102</v>
      </c>
      <c r="S87" s="351">
        <f>IF(S$16=0,0,S$16/TEL_fec!S$16)</f>
        <v>0.55691408309675061</v>
      </c>
      <c r="T87" s="351">
        <f>IF(T$16=0,0,T$16/TEL_fec!T$16)</f>
        <v>0.55781313079773698</v>
      </c>
      <c r="U87" s="351">
        <f>IF(U$16=0,0,U$16/TEL_fec!U$16)</f>
        <v>0.53924623648250436</v>
      </c>
      <c r="V87" s="351">
        <f>IF(V$16=0,0,V$16/TEL_fec!V$16)</f>
        <v>0.55799961841689893</v>
      </c>
      <c r="W87" s="351">
        <f>IF(W$16=0,0,W$16/TEL_fec!W$16)</f>
        <v>0.54877486554442678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0.49118258732768211</v>
      </c>
      <c r="C88" s="351">
        <f>IF(C$27=0,0,C$27/TEL_fec!C$27)</f>
        <v>0.48874499243429459</v>
      </c>
      <c r="D88" s="351">
        <f>IF(D$27=0,0,D$27/TEL_fec!D$27)</f>
        <v>0.48987280741835532</v>
      </c>
      <c r="E88" s="351">
        <f>IF(E$27=0,0,E$27/TEL_fec!E$27)</f>
        <v>0.48541005707908452</v>
      </c>
      <c r="F88" s="351">
        <f>IF(F$27=0,0,F$27/TEL_fec!F$27)</f>
        <v>0.49007753743357335</v>
      </c>
      <c r="G88" s="351">
        <f>IF(G$27=0,0,G$27/TEL_fec!G$27)</f>
        <v>0.4873998709620736</v>
      </c>
      <c r="H88" s="351">
        <f>IF(H$27=0,0,H$27/TEL_fec!H$27)</f>
        <v>0.48795604915455915</v>
      </c>
      <c r="I88" s="351">
        <f>IF(I$27=0,0,I$27/TEL_fec!I$27)</f>
        <v>0.48865422566723826</v>
      </c>
      <c r="J88" s="351">
        <f>IF(J$27=0,0,J$27/TEL_fec!J$27)</f>
        <v>0.4953600214824424</v>
      </c>
      <c r="K88" s="351">
        <f>IF(K$27=0,0,K$27/TEL_fec!K$27)</f>
        <v>0.49925975839748654</v>
      </c>
      <c r="L88" s="351">
        <f>IF(L$27=0,0,L$27/TEL_fec!L$27)</f>
        <v>0.49806555618924175</v>
      </c>
      <c r="M88" s="351">
        <f>IF(M$27=0,0,M$27/TEL_fec!M$27)</f>
        <v>0.48072630533543587</v>
      </c>
      <c r="N88" s="351">
        <f>IF(N$27=0,0,N$27/TEL_fec!N$27)</f>
        <v>0.48121735023644685</v>
      </c>
      <c r="O88" s="351">
        <f>IF(O$27=0,0,O$27/TEL_fec!O$27)</f>
        <v>0.47433195319854488</v>
      </c>
      <c r="P88" s="351">
        <f>IF(P$27=0,0,P$27/TEL_fec!P$27)</f>
        <v>0.47627983010047165</v>
      </c>
      <c r="Q88" s="351">
        <f>IF(Q$27=0,0,Q$27/TEL_fec!Q$27)</f>
        <v>0.47594639793935378</v>
      </c>
      <c r="R88" s="351">
        <f>IF(R$27=0,0,R$27/TEL_fec!R$27)</f>
        <v>0.47949351804596646</v>
      </c>
      <c r="S88" s="351">
        <f>IF(S$27=0,0,S$27/TEL_fec!S$27)</f>
        <v>0.49265476581635592</v>
      </c>
      <c r="T88" s="351">
        <f>IF(T$27=0,0,T$27/TEL_fec!T$27)</f>
        <v>0.49345007724415191</v>
      </c>
      <c r="U88" s="351">
        <f>IF(U$27=0,0,U$27/TEL_fec!U$27)</f>
        <v>0.47702551688836908</v>
      </c>
      <c r="V88" s="351">
        <f>IF(V$27=0,0,V$27/TEL_fec!V$27)</f>
        <v>0.49361504706110271</v>
      </c>
      <c r="W88" s="351">
        <f>IF(W$27=0,0,W$27/TEL_fec!W$27)</f>
        <v>0.48545468875083903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0.59405910332864842</v>
      </c>
      <c r="C89" s="351">
        <f>IF(C$38=0,0,C$38/TEL_fec!C$38)</f>
        <v>0.59405910332864842</v>
      </c>
      <c r="D89" s="351">
        <f>IF(D$38=0,0,D$38/TEL_fec!D$38)</f>
        <v>0.59405910332864831</v>
      </c>
      <c r="E89" s="351">
        <f>IF(E$38=0,0,E$38/TEL_fec!E$38)</f>
        <v>0.59405910332864831</v>
      </c>
      <c r="F89" s="351">
        <f>IF(F$38=0,0,F$38/TEL_fec!F$38)</f>
        <v>0.59405910332864831</v>
      </c>
      <c r="G89" s="351">
        <f>IF(G$38=0,0,G$38/TEL_fec!G$38)</f>
        <v>0.59405910332864831</v>
      </c>
      <c r="H89" s="351">
        <f>IF(H$38=0,0,H$38/TEL_fec!H$38)</f>
        <v>0.59405910332864831</v>
      </c>
      <c r="I89" s="351">
        <f>IF(I$38=0,0,I$38/TEL_fec!I$38)</f>
        <v>0.59405910332864831</v>
      </c>
      <c r="J89" s="351">
        <f>IF(J$38=0,0,J$38/TEL_fec!J$38)</f>
        <v>0.59405910332864831</v>
      </c>
      <c r="K89" s="351">
        <f>IF(K$38=0,0,K$38/TEL_fec!K$38)</f>
        <v>0.5940591033286482</v>
      </c>
      <c r="L89" s="351">
        <f>IF(L$38=0,0,L$38/TEL_fec!L$38)</f>
        <v>0.59405910332864831</v>
      </c>
      <c r="M89" s="351">
        <f>IF(M$38=0,0,M$38/TEL_fec!M$38)</f>
        <v>0.59405910332864809</v>
      </c>
      <c r="N89" s="351">
        <f>IF(N$38=0,0,N$38/TEL_fec!N$38)</f>
        <v>0.5940591033286482</v>
      </c>
      <c r="O89" s="351">
        <f>IF(O$38=0,0,O$38/TEL_fec!O$38)</f>
        <v>0.59405910332864831</v>
      </c>
      <c r="P89" s="351">
        <f>IF(P$38=0,0,P$38/TEL_fec!P$38)</f>
        <v>0.59405910332864797</v>
      </c>
      <c r="Q89" s="351">
        <f>IF(Q$38=0,0,Q$38/TEL_fec!Q$38)</f>
        <v>0.59405910332864831</v>
      </c>
      <c r="R89" s="351">
        <f>IF(R$38=0,0,R$38/TEL_fec!R$38)</f>
        <v>0.59405910332864831</v>
      </c>
      <c r="S89" s="351">
        <f>IF(S$38=0,0,S$38/TEL_fec!S$38)</f>
        <v>0.59405910332864809</v>
      </c>
      <c r="T89" s="351">
        <f>IF(T$38=0,0,T$38/TEL_fec!T$38)</f>
        <v>0.59405910332864831</v>
      </c>
      <c r="U89" s="351">
        <f>IF(U$38=0,0,U$38/TEL_fec!U$38)</f>
        <v>0.59405910332864831</v>
      </c>
      <c r="V89" s="351">
        <f>IF(V$38=0,0,V$38/TEL_fec!V$38)</f>
        <v>0.59405910332864842</v>
      </c>
      <c r="W89" s="351">
        <f>IF(W$38=0,0,W$38/TEL_fec!W$38)</f>
        <v>0.59405910332864831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0.41405622046196883</v>
      </c>
      <c r="C90" s="351">
        <f>IF(C$39=0,0,C$39/TEL_fec!C$39)</f>
        <v>0.41183076246476419</v>
      </c>
      <c r="D90" s="351">
        <f>IF(D$39=0,0,D$39/TEL_fec!D$39)</f>
        <v>0.41213436932297587</v>
      </c>
      <c r="E90" s="351">
        <f>IF(E$39=0,0,E$39/TEL_fec!E$39)</f>
        <v>0.40963363500287342</v>
      </c>
      <c r="F90" s="351">
        <f>IF(F$39=0,0,F$39/TEL_fec!F$39)</f>
        <v>0.41305374607726303</v>
      </c>
      <c r="G90" s="351">
        <f>IF(G$39=0,0,G$39/TEL_fec!G$39)</f>
        <v>0.4093794430426041</v>
      </c>
      <c r="H90" s="351">
        <f>IF(H$39=0,0,H$39/TEL_fec!H$39)</f>
        <v>0.40923848147226782</v>
      </c>
      <c r="I90" s="351">
        <f>IF(I$39=0,0,I$39/TEL_fec!I$39)</f>
        <v>0.40882247474939576</v>
      </c>
      <c r="J90" s="351">
        <f>IF(J$39=0,0,J$39/TEL_fec!J$39)</f>
        <v>0.41381529013733376</v>
      </c>
      <c r="K90" s="351">
        <f>IF(K$39=0,0,K$39/TEL_fec!K$39)</f>
        <v>0.41764610831679305</v>
      </c>
      <c r="L90" s="351">
        <f>IF(L$39=0,0,L$39/TEL_fec!L$39)</f>
        <v>0.42071053531805369</v>
      </c>
      <c r="M90" s="351">
        <f>IF(M$39=0,0,M$39/TEL_fec!M$39)</f>
        <v>0.41961981736787907</v>
      </c>
      <c r="N90" s="351">
        <f>IF(N$39=0,0,N$39/TEL_fec!N$39)</f>
        <v>0.41924482944838093</v>
      </c>
      <c r="O90" s="351">
        <f>IF(O$39=0,0,O$39/TEL_fec!O$39)</f>
        <v>0.42011671639058723</v>
      </c>
      <c r="P90" s="351">
        <f>IF(P$39=0,0,P$39/TEL_fec!P$39)</f>
        <v>0.41974051522220285</v>
      </c>
      <c r="Q90" s="351">
        <f>IF(Q$39=0,0,Q$39/TEL_fec!Q$39)</f>
        <v>0.41827064758452365</v>
      </c>
      <c r="R90" s="351">
        <f>IF(R$39=0,0,R$39/TEL_fec!R$39)</f>
        <v>0.41614274081288904</v>
      </c>
      <c r="S90" s="351">
        <f>IF(S$39=0,0,S$39/TEL_fec!S$39)</f>
        <v>0.42096829624475818</v>
      </c>
      <c r="T90" s="351">
        <f>IF(T$39=0,0,T$39/TEL_fec!T$39)</f>
        <v>0.42166230691183476</v>
      </c>
      <c r="U90" s="351">
        <f>IF(U$39=0,0,U$39/TEL_fec!U$39)</f>
        <v>0.4126858799518589</v>
      </c>
      <c r="V90" s="351">
        <f>IF(V$39=0,0,V$39/TEL_fec!V$39)</f>
        <v>0.42096138754644191</v>
      </c>
      <c r="W90" s="351">
        <f>IF(W$39=0,0,W$39/TEL_fec!W$39)</f>
        <v>0.41874284290169655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0.46997535471770041</v>
      </c>
      <c r="C91" s="339">
        <f>IF(C$59=0,0,C$59/TEL_fec!C$59)</f>
        <v>0.46997535471770013</v>
      </c>
      <c r="D91" s="339">
        <f>IF(D$59=0,0,D$59/TEL_fec!D$59)</f>
        <v>0.4699753547177003</v>
      </c>
      <c r="E91" s="339">
        <f>IF(E$59=0,0,E$59/TEL_fec!E$59)</f>
        <v>0.46997535471770008</v>
      </c>
      <c r="F91" s="339">
        <f>IF(F$59=0,0,F$59/TEL_fec!F$59)</f>
        <v>0.46997535471770024</v>
      </c>
      <c r="G91" s="339">
        <f>IF(G$59=0,0,G$59/TEL_fec!G$59)</f>
        <v>0.46997535471770024</v>
      </c>
      <c r="H91" s="339">
        <f>IF(H$59=0,0,H$59/TEL_fec!H$59)</f>
        <v>0.46997535471770024</v>
      </c>
      <c r="I91" s="339">
        <f>IF(I$59=0,0,I$59/TEL_fec!I$59)</f>
        <v>0.4699753547177003</v>
      </c>
      <c r="J91" s="339">
        <f>IF(J$59=0,0,J$59/TEL_fec!J$59)</f>
        <v>0.46997535471770013</v>
      </c>
      <c r="K91" s="339">
        <f>IF(K$59=0,0,K$59/TEL_fec!K$59)</f>
        <v>0.46997535471770013</v>
      </c>
      <c r="L91" s="339">
        <f>IF(L$59=0,0,L$59/TEL_fec!L$59)</f>
        <v>0.46997535471770019</v>
      </c>
      <c r="M91" s="339">
        <f>IF(M$59=0,0,M$59/TEL_fec!M$59)</f>
        <v>0.46997535471770013</v>
      </c>
      <c r="N91" s="339">
        <f>IF(N$59=0,0,N$59/TEL_fec!N$59)</f>
        <v>0.46997535471770013</v>
      </c>
      <c r="O91" s="339">
        <f>IF(O$59=0,0,O$59/TEL_fec!O$59)</f>
        <v>0.46997535471770013</v>
      </c>
      <c r="P91" s="339">
        <f>IF(P$59=0,0,P$59/TEL_fec!P$59)</f>
        <v>0.46997535471770013</v>
      </c>
      <c r="Q91" s="339">
        <f>IF(Q$59=0,0,Q$59/TEL_fec!Q$59)</f>
        <v>0.46997535471770002</v>
      </c>
      <c r="R91" s="339">
        <f>IF(R$59=0,0,R$59/TEL_fec!R$59)</f>
        <v>0.46997535471770008</v>
      </c>
      <c r="S91" s="339">
        <f>IF(S$59=0,0,S$59/TEL_fec!S$59)</f>
        <v>0.46997535471770019</v>
      </c>
      <c r="T91" s="339">
        <f>IF(T$59=0,0,T$59/TEL_fec!T$59)</f>
        <v>0.46997535471770019</v>
      </c>
      <c r="U91" s="339">
        <f>IF(U$59=0,0,U$59/TEL_fec!U$59)</f>
        <v>0.46997535471770013</v>
      </c>
      <c r="V91" s="339">
        <f>IF(V$59=0,0,V$59/TEL_fec!V$59)</f>
        <v>0.46997535471770013</v>
      </c>
      <c r="W91" s="339">
        <f>IF(W$59=0,0,W$59/TEL_fec!W$59)</f>
        <v>0.46997535471770024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EE: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23.954279039511341</v>
      </c>
      <c r="C5" s="225">
        <v>43.195019039359003</v>
      </c>
      <c r="D5" s="225">
        <v>39.808139039410769</v>
      </c>
      <c r="E5" s="225">
        <v>69.773738539819206</v>
      </c>
      <c r="F5" s="225">
        <v>40.58063711887057</v>
      </c>
      <c r="G5" s="225">
        <v>41.260864520452188</v>
      </c>
      <c r="H5" s="225">
        <v>38.029478176322613</v>
      </c>
      <c r="I5" s="225">
        <v>41.570521918587971</v>
      </c>
      <c r="J5" s="225">
        <v>17.517031919466941</v>
      </c>
      <c r="K5" s="225">
        <v>9.2942099994720238</v>
      </c>
      <c r="L5" s="225">
        <v>8.5328099992426907</v>
      </c>
      <c r="M5" s="225">
        <v>8.2864641607388574</v>
      </c>
      <c r="N5" s="225">
        <v>8.3369541608582765</v>
      </c>
      <c r="O5" s="225">
        <v>8.1349941616074322</v>
      </c>
      <c r="P5" s="225">
        <v>8.3369541610992659</v>
      </c>
      <c r="Q5" s="225">
        <v>7.5796041610452081</v>
      </c>
      <c r="R5" s="225">
        <v>8.6903841589074453</v>
      </c>
      <c r="S5" s="225">
        <v>4.8066479990320152</v>
      </c>
      <c r="T5" s="225">
        <v>4.4518042788994991</v>
      </c>
      <c r="U5" s="225">
        <v>7.3566489592326496</v>
      </c>
      <c r="V5" s="225">
        <v>4.396030919117762</v>
      </c>
      <c r="W5" s="225">
        <v>7.1272389587074372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1.929692528518081</v>
      </c>
      <c r="C10" s="262">
        <v>6.4051409638776047</v>
      </c>
      <c r="D10" s="262">
        <v>5.8558466810660441</v>
      </c>
      <c r="E10" s="262">
        <v>11.28315568470504</v>
      </c>
      <c r="F10" s="262">
        <v>6.0759826222842532</v>
      </c>
      <c r="G10" s="262">
        <v>6.6519633935455413</v>
      </c>
      <c r="H10" s="262">
        <v>6.1063272970565032</v>
      </c>
      <c r="I10" s="262">
        <v>8.0684074724508523</v>
      </c>
      <c r="J10" s="262">
        <v>3.090805896887082</v>
      </c>
      <c r="K10" s="262">
        <v>1.6116313961239841</v>
      </c>
      <c r="L10" s="262">
        <v>1.0839918487719711</v>
      </c>
      <c r="M10" s="262">
        <v>0.36252576938708497</v>
      </c>
      <c r="N10" s="262">
        <v>0.39710598300838601</v>
      </c>
      <c r="O10" s="262">
        <v>0.2851296082289857</v>
      </c>
      <c r="P10" s="262">
        <v>0.33330276702225242</v>
      </c>
      <c r="Q10" s="262">
        <v>0.35841853049164663</v>
      </c>
      <c r="R10" s="262">
        <v>0.66556641567873143</v>
      </c>
      <c r="S10" s="262">
        <v>0.49279501283797639</v>
      </c>
      <c r="T10" s="262">
        <v>0.40290172827882248</v>
      </c>
      <c r="U10" s="262">
        <v>0.59803515101864091</v>
      </c>
      <c r="V10" s="262">
        <v>0.37918975602820282</v>
      </c>
      <c r="W10" s="262">
        <v>0.54177923669911132</v>
      </c>
      <c r="DA10" s="68" t="s">
        <v>2820</v>
      </c>
    </row>
    <row r="11" spans="1:105" ht="12" customHeight="1" x14ac:dyDescent="0.25">
      <c r="A11" s="37" t="s">
        <v>160</v>
      </c>
      <c r="B11" s="228">
        <v>0</v>
      </c>
      <c r="C11" s="228">
        <v>0.64964119422374056</v>
      </c>
      <c r="D11" s="228">
        <v>0</v>
      </c>
      <c r="E11" s="228">
        <v>1.287421781780965</v>
      </c>
      <c r="F11" s="228">
        <v>1.2144955923809659</v>
      </c>
      <c r="G11" s="228">
        <v>1.416266573175307</v>
      </c>
      <c r="H11" s="228">
        <v>1.460365946489683</v>
      </c>
      <c r="I11" s="228">
        <v>3.9415141536644489</v>
      </c>
      <c r="J11" s="228">
        <v>0.67071360369669586</v>
      </c>
      <c r="K11" s="228">
        <v>0.54351534955126912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2821</v>
      </c>
    </row>
    <row r="12" spans="1:105" ht="12" customHeight="1" x14ac:dyDescent="0.25">
      <c r="A12" s="37" t="s">
        <v>162</v>
      </c>
      <c r="B12" s="228">
        <v>1.929692528518081</v>
      </c>
      <c r="C12" s="228">
        <v>5.7554997696538646</v>
      </c>
      <c r="D12" s="228">
        <v>5.8558466810660441</v>
      </c>
      <c r="E12" s="228">
        <v>9.9957339029240728</v>
      </c>
      <c r="F12" s="228">
        <v>4.8614870299032873</v>
      </c>
      <c r="G12" s="228">
        <v>5.2356968203702348</v>
      </c>
      <c r="H12" s="228">
        <v>4.6459613505668198</v>
      </c>
      <c r="I12" s="228">
        <v>4.1268933187864034</v>
      </c>
      <c r="J12" s="228">
        <v>2.420092293190387</v>
      </c>
      <c r="K12" s="228">
        <v>1.0681160465727151</v>
      </c>
      <c r="L12" s="228">
        <v>1.0839918487719711</v>
      </c>
      <c r="M12" s="228">
        <v>0.36252576938708497</v>
      </c>
      <c r="N12" s="228">
        <v>0.39710598300838601</v>
      </c>
      <c r="O12" s="228">
        <v>0.2851296082289857</v>
      </c>
      <c r="P12" s="228">
        <v>0.33330276702225242</v>
      </c>
      <c r="Q12" s="228">
        <v>0.35841853049164663</v>
      </c>
      <c r="R12" s="228">
        <v>0.66556641567873143</v>
      </c>
      <c r="S12" s="228">
        <v>0.49279501283797639</v>
      </c>
      <c r="T12" s="228">
        <v>0.40290172827882248</v>
      </c>
      <c r="U12" s="228">
        <v>0.59803515101864091</v>
      </c>
      <c r="V12" s="228">
        <v>0.37918975602820282</v>
      </c>
      <c r="W12" s="228">
        <v>0.54177923669911132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1.3698920215196511</v>
      </c>
      <c r="C16" s="263">
        <v>2.631641345299931</v>
      </c>
      <c r="D16" s="263">
        <v>2.3968334466665882</v>
      </c>
      <c r="E16" s="263">
        <v>4.4167801477881028</v>
      </c>
      <c r="F16" s="263">
        <v>2.443215413949448</v>
      </c>
      <c r="G16" s="263">
        <v>2.4767859002371808</v>
      </c>
      <c r="H16" s="263">
        <v>2.2350802891891912</v>
      </c>
      <c r="I16" s="263">
        <v>2.447293660179962</v>
      </c>
      <c r="J16" s="263">
        <v>0.93722253961096913</v>
      </c>
      <c r="K16" s="263">
        <v>0.44631775478675878</v>
      </c>
      <c r="L16" s="263">
        <v>0.48286936688335402</v>
      </c>
      <c r="M16" s="263">
        <v>0.5818009912259875</v>
      </c>
      <c r="N16" s="263">
        <v>0.583252599326883</v>
      </c>
      <c r="O16" s="263">
        <v>0.60760463621567495</v>
      </c>
      <c r="P16" s="263">
        <v>0.60839479572887312</v>
      </c>
      <c r="Q16" s="263">
        <v>0.53732407308182284</v>
      </c>
      <c r="R16" s="263">
        <v>0.61171885649782454</v>
      </c>
      <c r="S16" s="263">
        <v>0.31307746415290572</v>
      </c>
      <c r="T16" s="263">
        <v>0.29232868858133471</v>
      </c>
      <c r="U16" s="263">
        <v>0.5058328231804835</v>
      </c>
      <c r="V16" s="263">
        <v>0.28609407553704302</v>
      </c>
      <c r="W16" s="263">
        <v>0.49502661525948372</v>
      </c>
      <c r="DA16" s="70" t="s">
        <v>2826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0.1919101301102473</v>
      </c>
      <c r="F17" s="231">
        <v>0</v>
      </c>
      <c r="G17" s="231">
        <v>0.18598650608953929</v>
      </c>
      <c r="H17" s="231">
        <v>0.18195489980025931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4.7280517847417568E-2</v>
      </c>
      <c r="V19" s="231">
        <v>3.27142687244334E-2</v>
      </c>
      <c r="W19" s="231">
        <v>2.1583475841840009E-2</v>
      </c>
      <c r="DA19" s="73" t="s">
        <v>2829</v>
      </c>
    </row>
    <row r="20" spans="1:105" ht="12" customHeight="1" x14ac:dyDescent="0.25">
      <c r="A20" s="46" t="s">
        <v>160</v>
      </c>
      <c r="B20" s="231">
        <v>0</v>
      </c>
      <c r="C20" s="231">
        <v>0.1777410879722898</v>
      </c>
      <c r="D20" s="231">
        <v>0</v>
      </c>
      <c r="E20" s="231">
        <v>0.37616170595844101</v>
      </c>
      <c r="F20" s="231">
        <v>0.35789087612014259</v>
      </c>
      <c r="G20" s="231">
        <v>0.34727583331176048</v>
      </c>
      <c r="H20" s="231">
        <v>0.33666383121429883</v>
      </c>
      <c r="I20" s="231">
        <v>1.085877175329641</v>
      </c>
      <c r="J20" s="231">
        <v>0.16005922367535599</v>
      </c>
      <c r="K20" s="231">
        <v>0.1505186304308016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2830</v>
      </c>
    </row>
    <row r="21" spans="1:105" ht="12" customHeight="1" x14ac:dyDescent="0.25">
      <c r="A21" s="46" t="s">
        <v>70</v>
      </c>
      <c r="B21" s="231">
        <v>0.7644849451719139</v>
      </c>
      <c r="C21" s="231">
        <v>0.87920210090159279</v>
      </c>
      <c r="D21" s="231">
        <v>0.86767906554284047</v>
      </c>
      <c r="E21" s="231">
        <v>0.92813296458717964</v>
      </c>
      <c r="F21" s="231">
        <v>0.65272827046217941</v>
      </c>
      <c r="G21" s="231">
        <v>0.6597038261193543</v>
      </c>
      <c r="H21" s="231">
        <v>0.64541005104033244</v>
      </c>
      <c r="I21" s="231">
        <v>0.22446781863171489</v>
      </c>
      <c r="J21" s="231">
        <v>0.19963202458292861</v>
      </c>
      <c r="K21" s="231">
        <v>0</v>
      </c>
      <c r="L21" s="231">
        <v>0</v>
      </c>
      <c r="M21" s="231">
        <v>0.22287645891510779</v>
      </c>
      <c r="N21" s="231">
        <v>0.22298482944818659</v>
      </c>
      <c r="O21" s="231">
        <v>0.23495773573011439</v>
      </c>
      <c r="P21" s="231">
        <v>0.23074280009010689</v>
      </c>
      <c r="Q21" s="231">
        <v>0.2258700361401996</v>
      </c>
      <c r="R21" s="231">
        <v>0.2313915646195403</v>
      </c>
      <c r="S21" s="231">
        <v>0</v>
      </c>
      <c r="T21" s="231">
        <v>0</v>
      </c>
      <c r="U21" s="231">
        <v>0.22735212345554651</v>
      </c>
      <c r="V21" s="231">
        <v>8.6527500041713844E-3</v>
      </c>
      <c r="W21" s="231">
        <v>0.1141726536063101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0.60540707634773738</v>
      </c>
      <c r="C23" s="231">
        <v>1.574698156426048</v>
      </c>
      <c r="D23" s="231">
        <v>1.529154381123748</v>
      </c>
      <c r="E23" s="231">
        <v>2.9205753471322349</v>
      </c>
      <c r="F23" s="231">
        <v>1.432596267367126</v>
      </c>
      <c r="G23" s="231">
        <v>1.283819734716527</v>
      </c>
      <c r="H23" s="231">
        <v>1.0710515071343001</v>
      </c>
      <c r="I23" s="231">
        <v>1.136948666218605</v>
      </c>
      <c r="J23" s="231">
        <v>0.57753129135268444</v>
      </c>
      <c r="K23" s="231">
        <v>0.29579912435595718</v>
      </c>
      <c r="L23" s="231">
        <v>0.48286936688335402</v>
      </c>
      <c r="M23" s="231">
        <v>0.35892453231087967</v>
      </c>
      <c r="N23" s="231">
        <v>0.36026776987869641</v>
      </c>
      <c r="O23" s="231">
        <v>0.37264690048556048</v>
      </c>
      <c r="P23" s="231">
        <v>0.37765199563876622</v>
      </c>
      <c r="Q23" s="231">
        <v>0.31145403694162332</v>
      </c>
      <c r="R23" s="231">
        <v>0.38032729187828418</v>
      </c>
      <c r="S23" s="231">
        <v>0.31307746415290572</v>
      </c>
      <c r="T23" s="231">
        <v>0.29232868858133471</v>
      </c>
      <c r="U23" s="231">
        <v>0.23120018187751951</v>
      </c>
      <c r="V23" s="231">
        <v>0.2447270568084382</v>
      </c>
      <c r="W23" s="231">
        <v>0.35927048581133358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11.644082182917041</v>
      </c>
      <c r="C27" s="263">
        <v>22.368951435049411</v>
      </c>
      <c r="D27" s="263">
        <v>20.37308429666599</v>
      </c>
      <c r="E27" s="263">
        <v>37.542631256198867</v>
      </c>
      <c r="F27" s="263">
        <v>20.76733101857031</v>
      </c>
      <c r="G27" s="263">
        <v>21.052680152016041</v>
      </c>
      <c r="H27" s="263">
        <v>18.998182458108129</v>
      </c>
      <c r="I27" s="263">
        <v>20.801996111529679</v>
      </c>
      <c r="J27" s="263">
        <v>7.9663915866932369</v>
      </c>
      <c r="K27" s="263">
        <v>3.793700915687451</v>
      </c>
      <c r="L27" s="263">
        <v>4.1043896185085087</v>
      </c>
      <c r="M27" s="263">
        <v>4.9453084254208921</v>
      </c>
      <c r="N27" s="263">
        <v>4.9576470942785047</v>
      </c>
      <c r="O27" s="263">
        <v>5.1646394078332376</v>
      </c>
      <c r="P27" s="263">
        <v>5.1713557636954217</v>
      </c>
      <c r="Q27" s="263">
        <v>4.5672546211954961</v>
      </c>
      <c r="R27" s="263">
        <v>5.1996102802315081</v>
      </c>
      <c r="S27" s="263">
        <v>2.6611584452996979</v>
      </c>
      <c r="T27" s="263">
        <v>2.4847938529413458</v>
      </c>
      <c r="U27" s="263">
        <v>4.2995789970341098</v>
      </c>
      <c r="V27" s="263">
        <v>2.431799642064866</v>
      </c>
      <c r="W27" s="263">
        <v>4.2077262297056102</v>
      </c>
      <c r="DA27" s="70" t="s">
        <v>2837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1.6312361059371021</v>
      </c>
      <c r="F28" s="231">
        <v>0</v>
      </c>
      <c r="G28" s="231">
        <v>1.580885301761084</v>
      </c>
      <c r="H28" s="231">
        <v>1.546616648302205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0.40188440170304951</v>
      </c>
      <c r="V30" s="231">
        <v>0.27807128415768401</v>
      </c>
      <c r="W30" s="231">
        <v>0.18345954465563999</v>
      </c>
      <c r="DA30" s="73" t="s">
        <v>2840</v>
      </c>
    </row>
    <row r="31" spans="1:105" ht="12" customHeight="1" x14ac:dyDescent="0.25">
      <c r="A31" s="46" t="s">
        <v>160</v>
      </c>
      <c r="B31" s="231">
        <v>0</v>
      </c>
      <c r="C31" s="231">
        <v>1.5107992477644629</v>
      </c>
      <c r="D31" s="231">
        <v>0</v>
      </c>
      <c r="E31" s="231">
        <v>3.1973745006467471</v>
      </c>
      <c r="F31" s="231">
        <v>3.042072447021213</v>
      </c>
      <c r="G31" s="231">
        <v>2.9518445831499638</v>
      </c>
      <c r="H31" s="231">
        <v>2.8616425653215409</v>
      </c>
      <c r="I31" s="231">
        <v>9.2299559903019528</v>
      </c>
      <c r="J31" s="231">
        <v>1.3605034012405259</v>
      </c>
      <c r="K31" s="231">
        <v>1.2794083586618139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2841</v>
      </c>
    </row>
    <row r="32" spans="1:105" ht="12" customHeight="1" x14ac:dyDescent="0.25">
      <c r="A32" s="46" t="s">
        <v>70</v>
      </c>
      <c r="B32" s="231">
        <v>6.4981220339612671</v>
      </c>
      <c r="C32" s="231">
        <v>7.4732178576635402</v>
      </c>
      <c r="D32" s="231">
        <v>7.3752720571141417</v>
      </c>
      <c r="E32" s="231">
        <v>7.8891301989910252</v>
      </c>
      <c r="F32" s="231">
        <v>5.5481902989285254</v>
      </c>
      <c r="G32" s="231">
        <v>5.6074825220145126</v>
      </c>
      <c r="H32" s="231">
        <v>5.4859854338428278</v>
      </c>
      <c r="I32" s="231">
        <v>1.9079764583695771</v>
      </c>
      <c r="J32" s="231">
        <v>1.6968722089548931</v>
      </c>
      <c r="K32" s="231">
        <v>0</v>
      </c>
      <c r="L32" s="231">
        <v>0</v>
      </c>
      <c r="M32" s="231">
        <v>1.8944499007784159</v>
      </c>
      <c r="N32" s="231">
        <v>1.895371050309586</v>
      </c>
      <c r="O32" s="231">
        <v>1.9971407537059731</v>
      </c>
      <c r="P32" s="231">
        <v>1.9613138007659101</v>
      </c>
      <c r="Q32" s="231">
        <v>1.9198953071916971</v>
      </c>
      <c r="R32" s="231">
        <v>1.9668282992660919</v>
      </c>
      <c r="S32" s="231">
        <v>0</v>
      </c>
      <c r="T32" s="231">
        <v>0</v>
      </c>
      <c r="U32" s="231">
        <v>1.9324930493721451</v>
      </c>
      <c r="V32" s="231">
        <v>7.3548375035456776E-2</v>
      </c>
      <c r="W32" s="231">
        <v>0.97046755565363585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5.1459601489557683</v>
      </c>
      <c r="C34" s="231">
        <v>13.38493432962141</v>
      </c>
      <c r="D34" s="231">
        <v>12.99781223955185</v>
      </c>
      <c r="E34" s="231">
        <v>24.82489045062399</v>
      </c>
      <c r="F34" s="231">
        <v>12.17706827262057</v>
      </c>
      <c r="G34" s="231">
        <v>10.912467745090479</v>
      </c>
      <c r="H34" s="231">
        <v>9.1039378106415558</v>
      </c>
      <c r="I34" s="231">
        <v>9.6640636628581458</v>
      </c>
      <c r="J34" s="231">
        <v>4.909015976497817</v>
      </c>
      <c r="K34" s="231">
        <v>2.514292557025636</v>
      </c>
      <c r="L34" s="231">
        <v>4.1043896185085087</v>
      </c>
      <c r="M34" s="231">
        <v>3.0508585246424769</v>
      </c>
      <c r="N34" s="231">
        <v>3.0622760439689189</v>
      </c>
      <c r="O34" s="231">
        <v>3.1674986541272649</v>
      </c>
      <c r="P34" s="231">
        <v>3.210041962929512</v>
      </c>
      <c r="Q34" s="231">
        <v>2.6473593140037992</v>
      </c>
      <c r="R34" s="231">
        <v>3.2327819809654161</v>
      </c>
      <c r="S34" s="231">
        <v>2.6611584452996979</v>
      </c>
      <c r="T34" s="231">
        <v>2.4847938529413458</v>
      </c>
      <c r="U34" s="231">
        <v>1.9652015459589149</v>
      </c>
      <c r="V34" s="231">
        <v>2.080179982871726</v>
      </c>
      <c r="W34" s="231">
        <v>3.0537991293963338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9.010612306556574</v>
      </c>
      <c r="C39" s="263">
        <f t="shared" si="0"/>
        <v>11.789285295132048</v>
      </c>
      <c r="D39" s="263">
        <f t="shared" si="0"/>
        <v>11.182374615012145</v>
      </c>
      <c r="E39" s="263">
        <f t="shared" si="0"/>
        <v>16.531171451127197</v>
      </c>
      <c r="F39" s="263">
        <f t="shared" si="0"/>
        <v>11.294108064066553</v>
      </c>
      <c r="G39" s="263">
        <f t="shared" si="0"/>
        <v>11.079435074653432</v>
      </c>
      <c r="H39" s="263">
        <f t="shared" si="0"/>
        <v>10.689888131968786</v>
      </c>
      <c r="I39" s="263">
        <f t="shared" si="0"/>
        <v>10.252824674427481</v>
      </c>
      <c r="J39" s="263">
        <f t="shared" si="0"/>
        <v>5.5226118962756496</v>
      </c>
      <c r="K39" s="263">
        <f t="shared" si="0"/>
        <v>3.4425599328738321</v>
      </c>
      <c r="L39" s="263">
        <f t="shared" si="0"/>
        <v>2.8615591650788561</v>
      </c>
      <c r="M39" s="263">
        <f t="shared" si="0"/>
        <v>2.396828974704893</v>
      </c>
      <c r="N39" s="263">
        <f t="shared" si="0"/>
        <v>2.3989484842445021</v>
      </c>
      <c r="O39" s="263">
        <f t="shared" si="0"/>
        <v>2.0776205093295337</v>
      </c>
      <c r="P39" s="263">
        <f t="shared" si="0"/>
        <v>2.2239008346527189</v>
      </c>
      <c r="Q39" s="263">
        <f t="shared" si="0"/>
        <v>2.1166069362762427</v>
      </c>
      <c r="R39" s="263">
        <f t="shared" si="0"/>
        <v>2.2134886064993817</v>
      </c>
      <c r="S39" s="263">
        <f t="shared" si="0"/>
        <v>1.3396170767414348</v>
      </c>
      <c r="T39" s="263">
        <f t="shared" si="0"/>
        <v>1.2717800090979956</v>
      </c>
      <c r="U39" s="263">
        <f t="shared" si="0"/>
        <v>1.953201987999414</v>
      </c>
      <c r="V39" s="263">
        <f t="shared" si="0"/>
        <v>1.2989474454876491</v>
      </c>
      <c r="W39" s="263">
        <f t="shared" si="0"/>
        <v>1.8827068770432311</v>
      </c>
      <c r="DA39" s="70"/>
    </row>
    <row r="40" spans="1:105" ht="12" customHeight="1" x14ac:dyDescent="0.25">
      <c r="A40" s="60" t="s">
        <v>2736</v>
      </c>
      <c r="B40" s="331">
        <v>7.5493941502689452</v>
      </c>
      <c r="C40" s="331">
        <v>8.9822011934787866</v>
      </c>
      <c r="D40" s="331">
        <v>8.6257522719011188</v>
      </c>
      <c r="E40" s="331">
        <v>11.81993929348655</v>
      </c>
      <c r="F40" s="331">
        <v>8.6880116225204738</v>
      </c>
      <c r="G40" s="331">
        <v>8.4375301144004382</v>
      </c>
      <c r="H40" s="331">
        <v>8.3058024901669825</v>
      </c>
      <c r="I40" s="331">
        <v>7.6423781035688538</v>
      </c>
      <c r="J40" s="331">
        <v>4.5229078540239493</v>
      </c>
      <c r="K40" s="331">
        <v>2.9664876611012891</v>
      </c>
      <c r="L40" s="331">
        <v>2.3464985070699451</v>
      </c>
      <c r="M40" s="331">
        <v>1.7762412507305061</v>
      </c>
      <c r="N40" s="331">
        <v>1.7768123782958269</v>
      </c>
      <c r="O40" s="331">
        <v>1.4295088973661469</v>
      </c>
      <c r="P40" s="331">
        <v>1.5749463858752539</v>
      </c>
      <c r="Q40" s="331">
        <v>1.543461258322298</v>
      </c>
      <c r="R40" s="331">
        <v>1.5609884929017019</v>
      </c>
      <c r="S40" s="331">
        <v>1.0056677816450019</v>
      </c>
      <c r="T40" s="331">
        <v>0.95996274127790515</v>
      </c>
      <c r="U40" s="331">
        <v>1.413646976606898</v>
      </c>
      <c r="V40" s="331">
        <v>0.99378043158146978</v>
      </c>
      <c r="W40" s="331">
        <v>1.354678487433115</v>
      </c>
      <c r="DA40" s="72" t="s">
        <v>2849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0.51357912592597876</v>
      </c>
      <c r="F41" s="232">
        <v>0</v>
      </c>
      <c r="G41" s="232">
        <v>0.63358998686658086</v>
      </c>
      <c r="H41" s="232">
        <v>0.6761642824058538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0.1321344880056593</v>
      </c>
      <c r="V42" s="297">
        <v>0.11363674704137711</v>
      </c>
      <c r="W42" s="297">
        <v>5.906484521371972E-2</v>
      </c>
      <c r="DA42" s="122" t="s">
        <v>2851</v>
      </c>
    </row>
    <row r="43" spans="1:105" ht="12" customHeight="1" x14ac:dyDescent="0.25">
      <c r="A43" s="59" t="s">
        <v>160</v>
      </c>
      <c r="B43" s="297">
        <v>0</v>
      </c>
      <c r="C43" s="297">
        <v>0.60665797615858763</v>
      </c>
      <c r="D43" s="297">
        <v>0</v>
      </c>
      <c r="E43" s="297">
        <v>1.006662858505589</v>
      </c>
      <c r="F43" s="297">
        <v>1.2726508164499371</v>
      </c>
      <c r="G43" s="297">
        <v>1.183045454712452</v>
      </c>
      <c r="H43" s="297">
        <v>1.2510795702391819</v>
      </c>
      <c r="I43" s="297">
        <v>3.390963693051126</v>
      </c>
      <c r="J43" s="297">
        <v>0.77242393270945076</v>
      </c>
      <c r="K43" s="297">
        <v>1.000434455385204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0</v>
      </c>
      <c r="T43" s="297">
        <v>0</v>
      </c>
      <c r="U43" s="297">
        <v>0</v>
      </c>
      <c r="V43" s="297">
        <v>0</v>
      </c>
      <c r="W43" s="297">
        <v>0</v>
      </c>
      <c r="DA43" s="122" t="s">
        <v>2852</v>
      </c>
    </row>
    <row r="44" spans="1:105" ht="12" customHeight="1" x14ac:dyDescent="0.25">
      <c r="A44" s="59" t="s">
        <v>70</v>
      </c>
      <c r="B44" s="297">
        <v>4.2130314523966508</v>
      </c>
      <c r="C44" s="297">
        <v>3.0008535069307829</v>
      </c>
      <c r="D44" s="297">
        <v>3.1226135805540229</v>
      </c>
      <c r="E44" s="297">
        <v>2.4838173806767618</v>
      </c>
      <c r="F44" s="297">
        <v>2.3210850618186369</v>
      </c>
      <c r="G44" s="297">
        <v>2.2473766904657388</v>
      </c>
      <c r="H44" s="297">
        <v>2.398414247147358</v>
      </c>
      <c r="I44" s="297">
        <v>0.7009653030117915</v>
      </c>
      <c r="J44" s="297">
        <v>0.9633968601263273</v>
      </c>
      <c r="K44" s="297">
        <v>0</v>
      </c>
      <c r="L44" s="297">
        <v>0</v>
      </c>
      <c r="M44" s="297">
        <v>0.6804429110846697</v>
      </c>
      <c r="N44" s="297">
        <v>0.67929779583146033</v>
      </c>
      <c r="O44" s="297">
        <v>0.55278408641368681</v>
      </c>
      <c r="P44" s="297">
        <v>0.59732190613708003</v>
      </c>
      <c r="Q44" s="297">
        <v>0.64881077856559732</v>
      </c>
      <c r="R44" s="297">
        <v>0.59046662676632322</v>
      </c>
      <c r="S44" s="297">
        <v>0</v>
      </c>
      <c r="T44" s="297">
        <v>0</v>
      </c>
      <c r="U44" s="297">
        <v>0.63537917513394759</v>
      </c>
      <c r="V44" s="297">
        <v>3.0056314928474021E-2</v>
      </c>
      <c r="W44" s="297">
        <v>0.31244226658913582</v>
      </c>
      <c r="DA44" s="122" t="s">
        <v>2853</v>
      </c>
    </row>
    <row r="45" spans="1:105" ht="12" customHeight="1" x14ac:dyDescent="0.25">
      <c r="A45" s="59" t="s">
        <v>162</v>
      </c>
      <c r="B45" s="297">
        <v>3.3363626978722949</v>
      </c>
      <c r="C45" s="297">
        <v>5.3746897103894158</v>
      </c>
      <c r="D45" s="297">
        <v>5.5031386913470959</v>
      </c>
      <c r="E45" s="297">
        <v>7.8158799283782212</v>
      </c>
      <c r="F45" s="297">
        <v>5.0942757442519007</v>
      </c>
      <c r="G45" s="297">
        <v>4.3735179823556667</v>
      </c>
      <c r="H45" s="297">
        <v>3.980144390374587</v>
      </c>
      <c r="I45" s="297">
        <v>3.550449107505937</v>
      </c>
      <c r="J45" s="297">
        <v>2.787087061188172</v>
      </c>
      <c r="K45" s="297">
        <v>1.9660532057160851</v>
      </c>
      <c r="L45" s="297">
        <v>2.3464985070699451</v>
      </c>
      <c r="M45" s="297">
        <v>1.095798339645836</v>
      </c>
      <c r="N45" s="297">
        <v>1.097514582464366</v>
      </c>
      <c r="O45" s="297">
        <v>0.87672481095245969</v>
      </c>
      <c r="P45" s="297">
        <v>0.97762447973817368</v>
      </c>
      <c r="Q45" s="297">
        <v>0.89465047975670098</v>
      </c>
      <c r="R45" s="297">
        <v>0.97052186613537861</v>
      </c>
      <c r="S45" s="297">
        <v>1.0056677816450019</v>
      </c>
      <c r="T45" s="297">
        <v>0.95996274127790515</v>
      </c>
      <c r="U45" s="297">
        <v>0.64613331346729153</v>
      </c>
      <c r="V45" s="297">
        <v>0.85008736961161868</v>
      </c>
      <c r="W45" s="297">
        <v>0.98317137563025914</v>
      </c>
      <c r="DA45" s="122" t="s">
        <v>2854</v>
      </c>
    </row>
    <row r="46" spans="1:105" ht="12" customHeight="1" x14ac:dyDescent="0.25">
      <c r="A46" s="60" t="s">
        <v>2743</v>
      </c>
      <c r="B46" s="331">
        <v>1.461218156287629</v>
      </c>
      <c r="C46" s="331">
        <v>2.8070841016532611</v>
      </c>
      <c r="D46" s="331">
        <v>2.5566223431110262</v>
      </c>
      <c r="E46" s="331">
        <v>4.7112321576406453</v>
      </c>
      <c r="F46" s="331">
        <v>2.6060964415460788</v>
      </c>
      <c r="G46" s="331">
        <v>2.6419049602529929</v>
      </c>
      <c r="H46" s="331">
        <v>2.3840856418018039</v>
      </c>
      <c r="I46" s="331">
        <v>2.6104465708586271</v>
      </c>
      <c r="J46" s="331">
        <v>0.99970404225170062</v>
      </c>
      <c r="K46" s="331">
        <v>0.47607227177254291</v>
      </c>
      <c r="L46" s="331">
        <v>0.5150606580089111</v>
      </c>
      <c r="M46" s="331">
        <v>0.62058772397438666</v>
      </c>
      <c r="N46" s="331">
        <v>0.62213610594867519</v>
      </c>
      <c r="O46" s="331">
        <v>0.64811161196338674</v>
      </c>
      <c r="P46" s="331">
        <v>0.64895444877746478</v>
      </c>
      <c r="Q46" s="331">
        <v>0.57314567795394467</v>
      </c>
      <c r="R46" s="331">
        <v>0.65250011359767968</v>
      </c>
      <c r="S46" s="331">
        <v>0.3339492950964329</v>
      </c>
      <c r="T46" s="331">
        <v>0.3118172678200905</v>
      </c>
      <c r="U46" s="331">
        <v>0.53955501139251605</v>
      </c>
      <c r="V46" s="331">
        <v>0.30516701390617929</v>
      </c>
      <c r="W46" s="331">
        <v>0.52802838961011611</v>
      </c>
      <c r="DA46" s="72" t="s">
        <v>2855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0.20470413878426391</v>
      </c>
      <c r="F47" s="231">
        <v>0</v>
      </c>
      <c r="G47" s="231">
        <v>0.1983856064955086</v>
      </c>
      <c r="H47" s="231">
        <v>0.19408522645361001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5.0432552370578768E-2</v>
      </c>
      <c r="V49" s="231">
        <v>3.4895219972728972E-2</v>
      </c>
      <c r="W49" s="231">
        <v>2.3022374231296019E-2</v>
      </c>
      <c r="DA49" s="73" t="s">
        <v>2858</v>
      </c>
    </row>
    <row r="50" spans="1:105" ht="12" customHeight="1" x14ac:dyDescent="0.25">
      <c r="A50" s="64" t="s">
        <v>160</v>
      </c>
      <c r="B50" s="231">
        <v>0</v>
      </c>
      <c r="C50" s="231">
        <v>0.18959049383710919</v>
      </c>
      <c r="D50" s="231">
        <v>0</v>
      </c>
      <c r="E50" s="231">
        <v>0.40123915302233709</v>
      </c>
      <c r="F50" s="231">
        <v>0.38175026786148569</v>
      </c>
      <c r="G50" s="231">
        <v>0.37042755553254447</v>
      </c>
      <c r="H50" s="231">
        <v>0.35910808662858562</v>
      </c>
      <c r="I50" s="231">
        <v>1.158268987018285</v>
      </c>
      <c r="J50" s="231">
        <v>0.17072983858704649</v>
      </c>
      <c r="K50" s="231">
        <v>0.16055320579285509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2859</v>
      </c>
    </row>
    <row r="51" spans="1:105" ht="12" customHeight="1" x14ac:dyDescent="0.25">
      <c r="A51" s="64" t="s">
        <v>70</v>
      </c>
      <c r="B51" s="231">
        <v>0.81545060818337523</v>
      </c>
      <c r="C51" s="231">
        <v>0.93781557429503271</v>
      </c>
      <c r="D51" s="231">
        <v>0.92552433657902922</v>
      </c>
      <c r="E51" s="231">
        <v>0.99000849555965864</v>
      </c>
      <c r="F51" s="231">
        <v>0.69624348849299167</v>
      </c>
      <c r="G51" s="231">
        <v>0.70368408119397818</v>
      </c>
      <c r="H51" s="231">
        <v>0.68843738777635477</v>
      </c>
      <c r="I51" s="231">
        <v>0.23943233987382931</v>
      </c>
      <c r="J51" s="231">
        <v>0.21294082622179061</v>
      </c>
      <c r="K51" s="231">
        <v>0</v>
      </c>
      <c r="L51" s="231">
        <v>0</v>
      </c>
      <c r="M51" s="231">
        <v>0.23773488950944829</v>
      </c>
      <c r="N51" s="231">
        <v>0.23785048474473239</v>
      </c>
      <c r="O51" s="231">
        <v>0.25062158477878882</v>
      </c>
      <c r="P51" s="231">
        <v>0.24612565342944739</v>
      </c>
      <c r="Q51" s="231">
        <v>0.24092803854954631</v>
      </c>
      <c r="R51" s="231">
        <v>0.2468176689275097</v>
      </c>
      <c r="S51" s="231">
        <v>0</v>
      </c>
      <c r="T51" s="231">
        <v>0</v>
      </c>
      <c r="U51" s="231">
        <v>0.24250893168591639</v>
      </c>
      <c r="V51" s="231">
        <v>9.2296000044494817E-3</v>
      </c>
      <c r="W51" s="231">
        <v>0.1217841638467308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0.64576754810425352</v>
      </c>
      <c r="C53" s="231">
        <v>1.679678033521119</v>
      </c>
      <c r="D53" s="231">
        <v>1.6310980065319971</v>
      </c>
      <c r="E53" s="231">
        <v>3.1152803702743852</v>
      </c>
      <c r="F53" s="231">
        <v>1.528102685191602</v>
      </c>
      <c r="G53" s="231">
        <v>1.369407717030962</v>
      </c>
      <c r="H53" s="231">
        <v>1.1424549409432541</v>
      </c>
      <c r="I53" s="231">
        <v>1.212745243966513</v>
      </c>
      <c r="J53" s="231">
        <v>0.61603337744286357</v>
      </c>
      <c r="K53" s="231">
        <v>0.31551906597968782</v>
      </c>
      <c r="L53" s="231">
        <v>0.5150606580089111</v>
      </c>
      <c r="M53" s="231">
        <v>0.3828528344649384</v>
      </c>
      <c r="N53" s="231">
        <v>0.38428562120394288</v>
      </c>
      <c r="O53" s="231">
        <v>0.39749002718459803</v>
      </c>
      <c r="P53" s="231">
        <v>0.4028287953480173</v>
      </c>
      <c r="Q53" s="231">
        <v>0.33221763940439841</v>
      </c>
      <c r="R53" s="231">
        <v>0.40568244467017001</v>
      </c>
      <c r="S53" s="231">
        <v>0.3339492950964329</v>
      </c>
      <c r="T53" s="231">
        <v>0.3118172678200905</v>
      </c>
      <c r="U53" s="231">
        <v>0.2466135273360209</v>
      </c>
      <c r="V53" s="231">
        <v>0.26104219392900091</v>
      </c>
      <c r="W53" s="231">
        <v>0.38322185153208921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0.99999999999999978</v>
      </c>
      <c r="D63" s="234">
        <f t="shared" si="1"/>
        <v>1</v>
      </c>
      <c r="E63" s="234">
        <f t="shared" si="1"/>
        <v>0.99999999999999989</v>
      </c>
      <c r="F63" s="234">
        <f t="shared" si="1"/>
        <v>0.99999999999999989</v>
      </c>
      <c r="G63" s="234">
        <f t="shared" si="1"/>
        <v>1.0000000000000002</v>
      </c>
      <c r="H63" s="234">
        <f t="shared" si="1"/>
        <v>0.99999999999999989</v>
      </c>
      <c r="I63" s="234">
        <f t="shared" si="1"/>
        <v>1</v>
      </c>
      <c r="J63" s="234">
        <f t="shared" si="1"/>
        <v>0.99999999999999978</v>
      </c>
      <c r="K63" s="234">
        <f t="shared" si="1"/>
        <v>1.0000000000000002</v>
      </c>
      <c r="L63" s="234">
        <f t="shared" si="1"/>
        <v>1</v>
      </c>
      <c r="M63" s="234">
        <f t="shared" si="1"/>
        <v>1</v>
      </c>
      <c r="N63" s="234">
        <f t="shared" si="1"/>
        <v>1</v>
      </c>
      <c r="O63" s="234">
        <f t="shared" si="1"/>
        <v>1</v>
      </c>
      <c r="P63" s="234">
        <f t="shared" si="1"/>
        <v>0.99999999999999989</v>
      </c>
      <c r="Q63" s="234">
        <f t="shared" si="1"/>
        <v>1</v>
      </c>
      <c r="R63" s="234">
        <f t="shared" si="1"/>
        <v>1</v>
      </c>
      <c r="S63" s="234">
        <f t="shared" si="1"/>
        <v>0.99999999999999989</v>
      </c>
      <c r="T63" s="234">
        <f t="shared" si="1"/>
        <v>0.99999999999999989</v>
      </c>
      <c r="U63" s="234">
        <f t="shared" si="1"/>
        <v>0.99999999999999978</v>
      </c>
      <c r="V63" s="234">
        <f t="shared" si="1"/>
        <v>0.99999999999999978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8.0557320273974983E-2</v>
      </c>
      <c r="C68" s="302">
        <f t="shared" si="6"/>
        <v>0.14828424911773472</v>
      </c>
      <c r="D68" s="302">
        <f t="shared" si="6"/>
        <v>0.14710174407471424</v>
      </c>
      <c r="E68" s="302">
        <f t="shared" si="6"/>
        <v>0.16171063670704489</v>
      </c>
      <c r="F68" s="302">
        <f t="shared" si="6"/>
        <v>0.14972615152606453</v>
      </c>
      <c r="G68" s="302">
        <f t="shared" si="6"/>
        <v>0.1612172568572405</v>
      </c>
      <c r="H68" s="302">
        <f t="shared" si="6"/>
        <v>0.16056826414353328</v>
      </c>
      <c r="I68" s="302">
        <f t="shared" si="6"/>
        <v>0.19408963611888452</v>
      </c>
      <c r="J68" s="302">
        <f t="shared" si="6"/>
        <v>0.17644575354413911</v>
      </c>
      <c r="K68" s="302">
        <f t="shared" si="6"/>
        <v>0.17340165503206148</v>
      </c>
      <c r="L68" s="302">
        <f t="shared" si="6"/>
        <v>0.12703808579684514</v>
      </c>
      <c r="M68" s="302">
        <f t="shared" si="6"/>
        <v>4.3749150705885705E-2</v>
      </c>
      <c r="N68" s="302">
        <f t="shared" si="6"/>
        <v>4.7632021880699003E-2</v>
      </c>
      <c r="O68" s="302">
        <f t="shared" si="6"/>
        <v>3.5049761876245228E-2</v>
      </c>
      <c r="P68" s="302">
        <f t="shared" si="6"/>
        <v>3.9978961210733695E-2</v>
      </c>
      <c r="Q68" s="302">
        <f t="shared" si="6"/>
        <v>4.7287235965924324E-2</v>
      </c>
      <c r="R68" s="302">
        <f t="shared" si="6"/>
        <v>7.658653559020645E-2</v>
      </c>
      <c r="S68" s="302">
        <f t="shared" si="6"/>
        <v>0.10252363246429065</v>
      </c>
      <c r="T68" s="302">
        <f t="shared" si="6"/>
        <v>9.0503019233905121E-2</v>
      </c>
      <c r="U68" s="302">
        <f t="shared" si="6"/>
        <v>8.1291788466826637E-2</v>
      </c>
      <c r="V68" s="302">
        <f t="shared" si="6"/>
        <v>8.6257299597042481E-2</v>
      </c>
      <c r="W68" s="302">
        <f t="shared" si="6"/>
        <v>7.6015304080300661E-2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5.7187779238109616E-2</v>
      </c>
      <c r="C69" s="303">
        <f t="shared" si="7"/>
        <v>6.0924648346653058E-2</v>
      </c>
      <c r="D69" s="303">
        <f t="shared" si="7"/>
        <v>6.020963311783252E-2</v>
      </c>
      <c r="E69" s="303">
        <f t="shared" si="7"/>
        <v>6.3301469008536629E-2</v>
      </c>
      <c r="F69" s="303">
        <f t="shared" si="7"/>
        <v>6.0206433102385132E-2</v>
      </c>
      <c r="G69" s="303">
        <f t="shared" si="7"/>
        <v>6.0027484373466958E-2</v>
      </c>
      <c r="H69" s="303">
        <f t="shared" si="7"/>
        <v>5.8772310228036889E-2</v>
      </c>
      <c r="I69" s="303">
        <f t="shared" si="7"/>
        <v>5.8870890891693894E-2</v>
      </c>
      <c r="J69" s="303">
        <f t="shared" si="7"/>
        <v>5.3503501273490267E-2</v>
      </c>
      <c r="K69" s="303">
        <f t="shared" si="7"/>
        <v>4.8021053409823183E-2</v>
      </c>
      <c r="L69" s="303">
        <f t="shared" si="7"/>
        <v>5.6589724478361754E-2</v>
      </c>
      <c r="M69" s="303">
        <f t="shared" si="7"/>
        <v>7.0211006762395944E-2</v>
      </c>
      <c r="N69" s="303">
        <f t="shared" si="7"/>
        <v>6.9959914385188129E-2</v>
      </c>
      <c r="O69" s="303">
        <f t="shared" si="7"/>
        <v>7.4690236298290774E-2</v>
      </c>
      <c r="P69" s="303">
        <f t="shared" si="7"/>
        <v>7.2975667608642991E-2</v>
      </c>
      <c r="Q69" s="303">
        <f t="shared" si="7"/>
        <v>7.0890782904384178E-2</v>
      </c>
      <c r="R69" s="303">
        <f t="shared" si="7"/>
        <v>7.0390312477823749E-2</v>
      </c>
      <c r="S69" s="303">
        <f t="shared" si="7"/>
        <v>6.5134260760503923E-2</v>
      </c>
      <c r="T69" s="303">
        <f t="shared" si="7"/>
        <v>6.5665215779342243E-2</v>
      </c>
      <c r="U69" s="303">
        <f t="shared" si="7"/>
        <v>6.8758591851206863E-2</v>
      </c>
      <c r="V69" s="303">
        <f t="shared" si="7"/>
        <v>6.5080087197034356E-2</v>
      </c>
      <c r="W69" s="303">
        <f t="shared" si="7"/>
        <v>6.9455593972291826E-2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0.486096123523932</v>
      </c>
      <c r="C70" s="303">
        <f t="shared" si="8"/>
        <v>0.51785951094655092</v>
      </c>
      <c r="D70" s="303">
        <f t="shared" si="8"/>
        <v>0.51178188150157622</v>
      </c>
      <c r="E70" s="303">
        <f t="shared" si="8"/>
        <v>0.53806248657256117</v>
      </c>
      <c r="F70" s="303">
        <f t="shared" si="8"/>
        <v>0.51175468137027369</v>
      </c>
      <c r="G70" s="303">
        <f t="shared" si="8"/>
        <v>0.51023361717446925</v>
      </c>
      <c r="H70" s="303">
        <f t="shared" si="8"/>
        <v>0.49956463693831366</v>
      </c>
      <c r="I70" s="303">
        <f t="shared" si="8"/>
        <v>0.50040257257939813</v>
      </c>
      <c r="J70" s="303">
        <f t="shared" si="8"/>
        <v>0.4547797608246672</v>
      </c>
      <c r="K70" s="303">
        <f t="shared" si="8"/>
        <v>0.40817895398349724</v>
      </c>
      <c r="L70" s="303">
        <f t="shared" si="8"/>
        <v>0.48101265806607485</v>
      </c>
      <c r="M70" s="303">
        <f t="shared" si="8"/>
        <v>0.59679355748036533</v>
      </c>
      <c r="N70" s="303">
        <f t="shared" si="8"/>
        <v>0.59465927227409909</v>
      </c>
      <c r="O70" s="303">
        <f t="shared" si="8"/>
        <v>0.63486700853547162</v>
      </c>
      <c r="P70" s="303">
        <f t="shared" si="8"/>
        <v>0.62029317467346545</v>
      </c>
      <c r="Q70" s="303">
        <f t="shared" si="8"/>
        <v>0.60257165468726581</v>
      </c>
      <c r="R70" s="303">
        <f t="shared" si="8"/>
        <v>0.59831765606150178</v>
      </c>
      <c r="S70" s="303">
        <f t="shared" si="8"/>
        <v>0.55364121646428321</v>
      </c>
      <c r="T70" s="303">
        <f t="shared" si="8"/>
        <v>0.55815433412440929</v>
      </c>
      <c r="U70" s="303">
        <f t="shared" si="8"/>
        <v>0.58444803073525831</v>
      </c>
      <c r="V70" s="303">
        <f t="shared" si="8"/>
        <v>0.5531807411747921</v>
      </c>
      <c r="W70" s="303">
        <f t="shared" si="8"/>
        <v>0.59037254876448031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0.37615877696398359</v>
      </c>
      <c r="C72" s="303">
        <f t="shared" si="10"/>
        <v>0.27293159158906105</v>
      </c>
      <c r="D72" s="303">
        <f t="shared" si="10"/>
        <v>0.28090674130587706</v>
      </c>
      <c r="E72" s="303">
        <f t="shared" si="10"/>
        <v>0.2369254077118573</v>
      </c>
      <c r="F72" s="303">
        <f t="shared" si="10"/>
        <v>0.27831273400127648</v>
      </c>
      <c r="G72" s="303">
        <f t="shared" si="10"/>
        <v>0.2685216415948235</v>
      </c>
      <c r="H72" s="303">
        <f t="shared" si="10"/>
        <v>0.28109478869011606</v>
      </c>
      <c r="I72" s="303">
        <f t="shared" si="10"/>
        <v>0.24663690041002351</v>
      </c>
      <c r="J72" s="303">
        <f t="shared" si="10"/>
        <v>0.31527098435770318</v>
      </c>
      <c r="K72" s="303">
        <f t="shared" si="10"/>
        <v>0.37039833757461837</v>
      </c>
      <c r="L72" s="303">
        <f t="shared" si="10"/>
        <v>0.33535953165871818</v>
      </c>
      <c r="M72" s="303">
        <f t="shared" si="10"/>
        <v>0.28924628505135308</v>
      </c>
      <c r="N72" s="303">
        <f t="shared" si="10"/>
        <v>0.28774879146001375</v>
      </c>
      <c r="O72" s="303">
        <f t="shared" si="10"/>
        <v>0.25539299328999232</v>
      </c>
      <c r="P72" s="303">
        <f t="shared" si="10"/>
        <v>0.26675219650715787</v>
      </c>
      <c r="Q72" s="303">
        <f t="shared" si="10"/>
        <v>0.27925032644242576</v>
      </c>
      <c r="R72" s="303">
        <f t="shared" si="10"/>
        <v>0.25470549587046809</v>
      </c>
      <c r="S72" s="303">
        <f t="shared" si="10"/>
        <v>0.2787008903109221</v>
      </c>
      <c r="T72" s="303">
        <f t="shared" si="10"/>
        <v>0.28567743086234326</v>
      </c>
      <c r="U72" s="303">
        <f t="shared" si="10"/>
        <v>0.265501588946708</v>
      </c>
      <c r="V72" s="303">
        <f t="shared" si="10"/>
        <v>0.29548187203113085</v>
      </c>
      <c r="W72" s="303">
        <f t="shared" si="10"/>
        <v>0.26415655318292713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0.31515847910999994</v>
      </c>
      <c r="C73" s="304">
        <f t="shared" si="11"/>
        <v>0.20794530001929776</v>
      </c>
      <c r="D73" s="304">
        <f t="shared" si="11"/>
        <v>0.21668313264685571</v>
      </c>
      <c r="E73" s="304">
        <f t="shared" si="11"/>
        <v>0.1694038407694182</v>
      </c>
      <c r="F73" s="304">
        <f t="shared" si="11"/>
        <v>0.21409253869206568</v>
      </c>
      <c r="G73" s="304">
        <f t="shared" si="11"/>
        <v>0.20449232492979208</v>
      </c>
      <c r="H73" s="304">
        <f t="shared" si="11"/>
        <v>0.21840432444687674</v>
      </c>
      <c r="I73" s="304">
        <f t="shared" si="11"/>
        <v>0.18384128345888334</v>
      </c>
      <c r="J73" s="304">
        <f t="shared" si="11"/>
        <v>0.25820058299931359</v>
      </c>
      <c r="K73" s="304">
        <f t="shared" si="11"/>
        <v>0.31917588060414026</v>
      </c>
      <c r="L73" s="304">
        <f t="shared" si="11"/>
        <v>0.27499715888179899</v>
      </c>
      <c r="M73" s="304">
        <f t="shared" si="11"/>
        <v>0.21435454450479741</v>
      </c>
      <c r="N73" s="304">
        <f t="shared" si="11"/>
        <v>0.21312488278247974</v>
      </c>
      <c r="O73" s="304">
        <f t="shared" si="11"/>
        <v>0.17572340790514882</v>
      </c>
      <c r="P73" s="304">
        <f t="shared" si="11"/>
        <v>0.18891148439127198</v>
      </c>
      <c r="Q73" s="304">
        <f t="shared" si="11"/>
        <v>0.20363349134441588</v>
      </c>
      <c r="R73" s="304">
        <f t="shared" si="11"/>
        <v>0.17962249589412274</v>
      </c>
      <c r="S73" s="304">
        <f t="shared" si="11"/>
        <v>0.20922434549971788</v>
      </c>
      <c r="T73" s="304">
        <f t="shared" si="11"/>
        <v>0.21563453403104485</v>
      </c>
      <c r="U73" s="304">
        <f t="shared" si="11"/>
        <v>0.19215909097208728</v>
      </c>
      <c r="V73" s="304">
        <f t="shared" si="11"/>
        <v>0.22606311235429419</v>
      </c>
      <c r="W73" s="304">
        <f t="shared" si="11"/>
        <v>0.19007058627914913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6.1000297853983643E-2</v>
      </c>
      <c r="C74" s="304">
        <f t="shared" si="12"/>
        <v>6.4986291569763294E-2</v>
      </c>
      <c r="D74" s="304">
        <f t="shared" si="12"/>
        <v>6.4223608659021325E-2</v>
      </c>
      <c r="E74" s="304">
        <f t="shared" si="12"/>
        <v>6.752156694243909E-2</v>
      </c>
      <c r="F74" s="304">
        <f t="shared" si="12"/>
        <v>6.4220195309210831E-2</v>
      </c>
      <c r="G74" s="304">
        <f t="shared" si="12"/>
        <v>6.4029316665031422E-2</v>
      </c>
      <c r="H74" s="304">
        <f t="shared" si="12"/>
        <v>6.2690464243239347E-2</v>
      </c>
      <c r="I74" s="304">
        <f t="shared" si="12"/>
        <v>6.2795616951140179E-2</v>
      </c>
      <c r="J74" s="304">
        <f t="shared" si="12"/>
        <v>5.707040135838963E-2</v>
      </c>
      <c r="K74" s="304">
        <f t="shared" si="12"/>
        <v>5.1222456970478086E-2</v>
      </c>
      <c r="L74" s="304">
        <f t="shared" si="12"/>
        <v>6.0362372776919221E-2</v>
      </c>
      <c r="M74" s="304">
        <f t="shared" si="12"/>
        <v>7.489174054655566E-2</v>
      </c>
      <c r="N74" s="304">
        <f t="shared" si="12"/>
        <v>7.4623908677534004E-2</v>
      </c>
      <c r="O74" s="304">
        <f t="shared" si="12"/>
        <v>7.9669585384843505E-2</v>
      </c>
      <c r="P74" s="304">
        <f t="shared" si="12"/>
        <v>7.7840712115885877E-2</v>
      </c>
      <c r="Q74" s="304">
        <f t="shared" si="12"/>
        <v>7.561683509800983E-2</v>
      </c>
      <c r="R74" s="304">
        <f t="shared" si="12"/>
        <v>7.5082999976345349E-2</v>
      </c>
      <c r="S74" s="304">
        <f t="shared" si="12"/>
        <v>6.9476544811204216E-2</v>
      </c>
      <c r="T74" s="304">
        <f t="shared" si="12"/>
        <v>7.0042896831298426E-2</v>
      </c>
      <c r="U74" s="304">
        <f t="shared" si="12"/>
        <v>7.3342497974620696E-2</v>
      </c>
      <c r="V74" s="304">
        <f t="shared" si="12"/>
        <v>6.9418759676836653E-2</v>
      </c>
      <c r="W74" s="304">
        <f t="shared" si="12"/>
        <v>7.4085966903777958E-2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0.46968461900080244</v>
      </c>
      <c r="C81" s="324">
        <f>IF(C$5=0,0,C$5/TEL_fec!C$5)</f>
        <v>0.81702705396462894</v>
      </c>
      <c r="D81" s="324">
        <f>IF(D$5=0,0,D$5/TEL_fec!D$5)</f>
        <v>0.77358449021566167</v>
      </c>
      <c r="E81" s="324">
        <f>IF(E$5=0,0,E$5/TEL_fec!E$5)</f>
        <v>1.0942974031419586</v>
      </c>
      <c r="F81" s="324">
        <f>IF(F$5=0,0,F$5/TEL_fec!F$5)</f>
        <v>0.76719586208025958</v>
      </c>
      <c r="G81" s="324">
        <f>IF(G$5=0,0,G$5/TEL_fec!G$5)</f>
        <v>0.90305895330774999</v>
      </c>
      <c r="H81" s="324">
        <f>IF(H$5=0,0,H$5/TEL_fec!H$5)</f>
        <v>0.84407214528343666</v>
      </c>
      <c r="I81" s="324">
        <f>IF(I$5=0,0,I$5/TEL_fec!I$5)</f>
        <v>1.0481629700014701</v>
      </c>
      <c r="J81" s="324">
        <f>IF(J$5=0,0,J$5/TEL_fec!J$5)</f>
        <v>0.61921909186443946</v>
      </c>
      <c r="K81" s="324">
        <f>IF(K$5=0,0,K$5/TEL_fec!K$5)</f>
        <v>0.42917189359948421</v>
      </c>
      <c r="L81" s="324">
        <f>IF(L$5=0,0,L$5/TEL_fec!L$5)</f>
        <v>0.42943942588492706</v>
      </c>
      <c r="M81" s="324">
        <f>IF(M$5=0,0,M$5/TEL_fec!M$5)</f>
        <v>0.50854372280094418</v>
      </c>
      <c r="N81" s="324">
        <f>IF(N$5=0,0,N$5/TEL_fec!N$5)</f>
        <v>0.5276524551211218</v>
      </c>
      <c r="O81" s="324">
        <f>IF(O$5=0,0,O$5/TEL_fec!O$5)</f>
        <v>0.58349357422719594</v>
      </c>
      <c r="P81" s="324">
        <f>IF(P$5=0,0,P$5/TEL_fec!P$5)</f>
        <v>0.56324226748294748</v>
      </c>
      <c r="Q81" s="324">
        <f>IF(Q$5=0,0,Q$5/TEL_fec!Q$5)</f>
        <v>0.5717728781220579</v>
      </c>
      <c r="R81" s="324">
        <f>IF(R$5=0,0,R$5/TEL_fec!R$5)</f>
        <v>0.76211895825611986</v>
      </c>
      <c r="S81" s="324">
        <f>IF(S$5=0,0,S$5/TEL_fec!S$5)</f>
        <v>0.55062711138108966</v>
      </c>
      <c r="T81" s="324">
        <f>IF(T$5=0,0,T$5/TEL_fec!T$5)</f>
        <v>0.5065500808492438</v>
      </c>
      <c r="U81" s="324">
        <f>IF(U$5=0,0,U$5/TEL_fec!U$5)</f>
        <v>0.81527903143492864</v>
      </c>
      <c r="V81" s="324">
        <f>IF(V$5=0,0,V$5/TEL_fec!V$5)</f>
        <v>0.50488173952321758</v>
      </c>
      <c r="W81" s="324">
        <f>IF(W$5=0,0,W$5/TEL_fec!W$5)</f>
        <v>0.6515826927261168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0.57635075059316732</v>
      </c>
      <c r="C86" s="338">
        <f>IF(C$10=0,0,C$10/TEL_fec!C$10)</f>
        <v>1.6525944939791519</v>
      </c>
      <c r="D86" s="338">
        <f>IF(D$10=0,0,D$10/TEL_fec!D$10)</f>
        <v>1.5764647494423563</v>
      </c>
      <c r="E86" s="338">
        <f>IF(E$10=0,0,E$10/TEL_fec!E$10)</f>
        <v>2.0813259663271908</v>
      </c>
      <c r="F86" s="338">
        <f>IF(F$10=0,0,F$10/TEL_fec!F$10)</f>
        <v>1.586485472485335</v>
      </c>
      <c r="G86" s="338">
        <f>IF(G$10=0,0,G$10/TEL_fec!G$10)</f>
        <v>1.9120876269137899</v>
      </c>
      <c r="H86" s="338">
        <f>IF(H$10=0,0,H$10/TEL_fec!H$10)</f>
        <v>1.8419183723863355</v>
      </c>
      <c r="I86" s="338">
        <f>IF(I$10=0,0,I$10/TEL_fec!I$10)</f>
        <v>2.3555836936392365</v>
      </c>
      <c r="J86" s="338">
        <f>IF(J$10=0,0,J$10/TEL_fec!J$10)</f>
        <v>1.5743210030038672</v>
      </c>
      <c r="K86" s="338">
        <f>IF(K$10=0,0,K$10/TEL_fec!K$10)</f>
        <v>1.1281948789702343</v>
      </c>
      <c r="L86" s="338">
        <f>IF(L$10=0,0,L$10/TEL_fec!L$10)</f>
        <v>0.78203572017477196</v>
      </c>
      <c r="M86" s="338">
        <f>IF(M$10=0,0,M$10/TEL_fec!M$10)</f>
        <v>0.28751632409028799</v>
      </c>
      <c r="N86" s="338">
        <f>IF(N$10=0,0,N$10/TEL_fec!N$10)</f>
        <v>0.32882695952635554</v>
      </c>
      <c r="O86" s="338">
        <f>IF(O$10=0,0,O$10/TEL_fec!O$10)</f>
        <v>0.25638924332967505</v>
      </c>
      <c r="P86" s="338">
        <f>IF(P$10=0,0,P$10/TEL_fec!P$10)</f>
        <v>0.28702000823244433</v>
      </c>
      <c r="Q86" s="338">
        <f>IF(Q$10=0,0,Q$10/TEL_fec!Q$10)</f>
        <v>0.35566542853335764</v>
      </c>
      <c r="R86" s="338">
        <f>IF(R$10=0,0,R$10/TEL_fec!R$10)</f>
        <v>0.80192592843334809</v>
      </c>
      <c r="S86" s="338">
        <f>IF(S$10=0,0,S$10/TEL_fec!S$10)</f>
        <v>0.7732149594151897</v>
      </c>
      <c r="T86" s="338">
        <f>IF(T$10=0,0,T$10/TEL_fec!T$10)</f>
        <v>0.62175917481634457</v>
      </c>
      <c r="U86" s="338">
        <f>IF(U$10=0,0,U$10/TEL_fec!U$10)</f>
        <v>0.94460593555366934</v>
      </c>
      <c r="V86" s="338">
        <f>IF(V$10=0,0,V$10/TEL_fec!V$10)</f>
        <v>0.59710180908906141</v>
      </c>
      <c r="W86" s="338">
        <f>IF(W$10=0,0,W$10/TEL_fec!W$10)</f>
        <v>0.67416732915421496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0.67085207180908801</v>
      </c>
      <c r="C87" s="351">
        <f>IF(C$16=0,0,C$16/TEL_fec!C$16)</f>
        <v>1.0952760625081803</v>
      </c>
      <c r="D87" s="351">
        <f>IF(D$16=0,0,D$16/TEL_fec!D$16)</f>
        <v>1.019119755194714</v>
      </c>
      <c r="E87" s="351">
        <f>IF(E$16=0,0,E$16/TEL_fec!E$16)</f>
        <v>1.4308344386566505</v>
      </c>
      <c r="F87" s="351">
        <f>IF(F$16=0,0,F$16/TEL_fec!F$16)</f>
        <v>1.0453694304655508</v>
      </c>
      <c r="G87" s="351">
        <f>IF(G$16=0,0,G$16/TEL_fec!G$16)</f>
        <v>1.1308772913187872</v>
      </c>
      <c r="H87" s="351">
        <f>IF(H$16=0,0,H$16/TEL_fec!H$16)</f>
        <v>1.0343796677008008</v>
      </c>
      <c r="I87" s="351">
        <f>IF(I$16=0,0,I$16/TEL_fec!I$16)</f>
        <v>1.2364635860106932</v>
      </c>
      <c r="J87" s="351">
        <f>IF(J$16=0,0,J$16/TEL_fec!J$16)</f>
        <v>0.71382715563228571</v>
      </c>
      <c r="K87" s="351">
        <f>IF(K$16=0,0,K$16/TEL_fec!K$16)</f>
        <v>0.47673471339687618</v>
      </c>
      <c r="L87" s="351">
        <f>IF(L$16=0,0,L$16/TEL_fec!L$16)</f>
        <v>0.65138609355725197</v>
      </c>
      <c r="M87" s="351">
        <f>IF(M$16=0,0,M$16/TEL_fec!M$16)</f>
        <v>1.280354430139492</v>
      </c>
      <c r="N87" s="351">
        <f>IF(N$16=0,0,N$16/TEL_fec!N$16)</f>
        <v>1.2818413749166069</v>
      </c>
      <c r="O87" s="351">
        <f>IF(O$16=0,0,O$16/TEL_fec!O$16)</f>
        <v>1.7201907731679387</v>
      </c>
      <c r="P87" s="351">
        <f>IF(P$16=0,0,P$16/TEL_fec!P$16)</f>
        <v>1.5412690747738682</v>
      </c>
      <c r="Q87" s="351">
        <f>IF(Q$16=0,0,Q$16/TEL_fec!Q$16)</f>
        <v>1.386119870814311</v>
      </c>
      <c r="R87" s="351">
        <f>IF(R$16=0,0,R$16/TEL_fec!R$16)</f>
        <v>1.5533220157249166</v>
      </c>
      <c r="S87" s="351">
        <f>IF(S$16=0,0,S$16/TEL_fec!S$16)</f>
        <v>1.0656668329310688</v>
      </c>
      <c r="T87" s="351">
        <f>IF(T$16=0,0,T$16/TEL_fec!T$16)</f>
        <v>1.0424400251340638</v>
      </c>
      <c r="U87" s="351">
        <f>IF(U$16=0,0,U$16/TEL_fec!U$16)</f>
        <v>1.4469541346294275</v>
      </c>
      <c r="V87" s="351">
        <f>IF(V$16=0,0,V$16/TEL_fec!V$16)</f>
        <v>0.99886498734762885</v>
      </c>
      <c r="W87" s="351">
        <f>IF(W$16=0,0,W$16/TEL_fec!W$16)</f>
        <v>1.3809924494981713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0.67085207180908824</v>
      </c>
      <c r="C88" s="351">
        <f>IF(C$27=0,0,C$27/TEL_fec!C$27)</f>
        <v>1.0952760625081799</v>
      </c>
      <c r="D88" s="351">
        <f>IF(D$27=0,0,D$27/TEL_fec!D$27)</f>
        <v>1.0191197551947142</v>
      </c>
      <c r="E88" s="351">
        <f>IF(E$27=0,0,E$27/TEL_fec!E$27)</f>
        <v>1.4308344386566507</v>
      </c>
      <c r="F88" s="351">
        <f>IF(F$27=0,0,F$27/TEL_fec!F$27)</f>
        <v>1.0453694304655505</v>
      </c>
      <c r="G88" s="351">
        <f>IF(G$27=0,0,G$27/TEL_fec!G$27)</f>
        <v>1.1308772913187872</v>
      </c>
      <c r="H88" s="351">
        <f>IF(H$27=0,0,H$27/TEL_fec!H$27)</f>
        <v>1.0343796677008008</v>
      </c>
      <c r="I88" s="351">
        <f>IF(I$27=0,0,I$27/TEL_fec!I$27)</f>
        <v>1.2364635860106932</v>
      </c>
      <c r="J88" s="351">
        <f>IF(J$27=0,0,J$27/TEL_fec!J$27)</f>
        <v>0.71382715563228538</v>
      </c>
      <c r="K88" s="351">
        <f>IF(K$27=0,0,K$27/TEL_fec!K$27)</f>
        <v>0.47673471339687618</v>
      </c>
      <c r="L88" s="351">
        <f>IF(L$27=0,0,L$27/TEL_fec!L$27)</f>
        <v>0.65138609355725186</v>
      </c>
      <c r="M88" s="351">
        <f>IF(M$27=0,0,M$27/TEL_fec!M$27)</f>
        <v>1.2803544301394916</v>
      </c>
      <c r="N88" s="351">
        <f>IF(N$27=0,0,N$27/TEL_fec!N$27)</f>
        <v>1.2818413749166071</v>
      </c>
      <c r="O88" s="351">
        <f>IF(O$27=0,0,O$27/TEL_fec!O$27)</f>
        <v>1.7201907731679376</v>
      </c>
      <c r="P88" s="351">
        <f>IF(P$27=0,0,P$27/TEL_fec!P$27)</f>
        <v>1.5412690747738682</v>
      </c>
      <c r="Q88" s="351">
        <f>IF(Q$27=0,0,Q$27/TEL_fec!Q$27)</f>
        <v>1.3861198708143114</v>
      </c>
      <c r="R88" s="351">
        <f>IF(R$27=0,0,R$27/TEL_fec!R$27)</f>
        <v>1.5533220157249163</v>
      </c>
      <c r="S88" s="351">
        <f>IF(S$27=0,0,S$27/TEL_fec!S$27)</f>
        <v>1.0656668329310683</v>
      </c>
      <c r="T88" s="351">
        <f>IF(T$27=0,0,T$27/TEL_fec!T$27)</f>
        <v>1.0424400251340638</v>
      </c>
      <c r="U88" s="351">
        <f>IF(U$27=0,0,U$27/TEL_fec!U$27)</f>
        <v>1.4469541346294275</v>
      </c>
      <c r="V88" s="351">
        <f>IF(V$27=0,0,V$27/TEL_fec!V$27)</f>
        <v>0.99886498734762863</v>
      </c>
      <c r="W88" s="351">
        <f>IF(W$27=0,0,W$27/TEL_fec!W$27)</f>
        <v>1.3809924494981709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0.62851437747425065</v>
      </c>
      <c r="C90" s="351">
        <f>IF(C$39=0,0,C$39/TEL_fec!C$39)</f>
        <v>0.83415556419559511</v>
      </c>
      <c r="D90" s="351">
        <f>IF(D$39=0,0,D$39/TEL_fec!D$39)</f>
        <v>0.81443280938599905</v>
      </c>
      <c r="E90" s="351">
        <f>IF(E$39=0,0,E$39/TEL_fec!E$39)</f>
        <v>1.0082179561134412</v>
      </c>
      <c r="F90" s="351">
        <f>IF(F$39=0,0,F$39/TEL_fec!F$39)</f>
        <v>0.7895714515356278</v>
      </c>
      <c r="G90" s="351">
        <f>IF(G$39=0,0,G$39/TEL_fec!G$39)</f>
        <v>0.93213287405982026</v>
      </c>
      <c r="H90" s="351">
        <f>IF(H$39=0,0,H$39/TEL_fec!H$39)</f>
        <v>0.91079148507642838</v>
      </c>
      <c r="I90" s="351">
        <f>IF(I$39=0,0,I$39/TEL_fec!I$39)</f>
        <v>1.0269905829296977</v>
      </c>
      <c r="J90" s="351">
        <f>IF(J$39=0,0,J$39/TEL_fec!J$39)</f>
        <v>0.73980129983959286</v>
      </c>
      <c r="K90" s="351">
        <f>IF(K$39=0,0,K$39/TEL_fec!K$39)</f>
        <v>0.58686615512496165</v>
      </c>
      <c r="L90" s="351">
        <f>IF(L$39=0,0,L$39/TEL_fec!L$39)</f>
        <v>0.5029185566916492</v>
      </c>
      <c r="M90" s="351">
        <f>IF(M$39=0,0,M$39/TEL_fec!M$39)</f>
        <v>0.47720822797924656</v>
      </c>
      <c r="N90" s="351">
        <f>IF(N$39=0,0,N$39/TEL_fec!N$39)</f>
        <v>0.49538275731589104</v>
      </c>
      <c r="O90" s="351">
        <f>IF(O$39=0,0,O$39/TEL_fec!O$39)</f>
        <v>0.47465498320757726</v>
      </c>
      <c r="P90" s="351">
        <f>IF(P$39=0,0,P$39/TEL_fec!P$39)</f>
        <v>0.48287796241378556</v>
      </c>
      <c r="Q90" s="351">
        <f>IF(Q$39=0,0,Q$39/TEL_fec!Q$39)</f>
        <v>0.52208012564317885</v>
      </c>
      <c r="R90" s="351">
        <f>IF(R$39=0,0,R$39/TEL_fec!R$39)</f>
        <v>0.65763554638843125</v>
      </c>
      <c r="S90" s="351">
        <f>IF(S$39=0,0,S$39/TEL_fec!S$39)</f>
        <v>0.5184155616420234</v>
      </c>
      <c r="T90" s="351">
        <f>IF(T$39=0,0,T$39/TEL_fec!T$39)</f>
        <v>0.48268301561742566</v>
      </c>
      <c r="U90" s="351">
        <f>IF(U$39=0,0,U$39/TEL_fec!U$39)</f>
        <v>0.75667817986029251</v>
      </c>
      <c r="V90" s="351">
        <f>IF(V$39=0,0,V$39/TEL_fec!V$39)</f>
        <v>0.50128554738658782</v>
      </c>
      <c r="W90" s="351">
        <f>IF(W$39=0,0,W$39/TEL_fec!W$39)</f>
        <v>0.57620960192410342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EE: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255.7585072215326</v>
      </c>
      <c r="C3" s="205">
        <v>290.89771660932132</v>
      </c>
      <c r="D3" s="205">
        <v>311.88058025925727</v>
      </c>
      <c r="E3" s="205">
        <v>349.01544629171087</v>
      </c>
      <c r="F3" s="205">
        <v>367.56878810360962</v>
      </c>
      <c r="G3" s="205">
        <v>373.84458420259182</v>
      </c>
      <c r="H3" s="205">
        <v>391.11235718791619</v>
      </c>
      <c r="I3" s="205">
        <v>394.84316918830888</v>
      </c>
      <c r="J3" s="205">
        <v>317.37651061832679</v>
      </c>
      <c r="K3" s="205">
        <v>272.09657444480519</v>
      </c>
      <c r="L3" s="205">
        <v>340.08760371781642</v>
      </c>
      <c r="M3" s="205">
        <v>373.67308384310911</v>
      </c>
      <c r="N3" s="205">
        <v>378.50734666997738</v>
      </c>
      <c r="O3" s="205">
        <v>391.21496678753323</v>
      </c>
      <c r="P3" s="205">
        <v>445.43295358479929</v>
      </c>
      <c r="Q3" s="205">
        <v>481.2</v>
      </c>
      <c r="R3" s="205">
        <v>484.65980515399121</v>
      </c>
      <c r="S3" s="205">
        <v>515.3130552942406</v>
      </c>
      <c r="T3" s="205">
        <v>513.72253905506238</v>
      </c>
      <c r="U3" s="205">
        <v>501.46773167948578</v>
      </c>
      <c r="V3" s="205">
        <v>553.1039313545225</v>
      </c>
      <c r="W3" s="205">
        <v>740.88985662051687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489.36376493824832</v>
      </c>
      <c r="C5" s="205">
        <v>601.46171825688248</v>
      </c>
      <c r="D5" s="205">
        <v>692.04841167899735</v>
      </c>
      <c r="E5" s="205">
        <v>787.10098421911994</v>
      </c>
      <c r="F5" s="205">
        <v>786.92295559844763</v>
      </c>
      <c r="G5" s="205">
        <v>865.5795709944191</v>
      </c>
      <c r="H5" s="205">
        <v>693.05319277830176</v>
      </c>
      <c r="I5" s="205">
        <v>580.70886345086842</v>
      </c>
      <c r="J5" s="205">
        <v>657.59000866167469</v>
      </c>
      <c r="K5" s="205">
        <v>420.77049905127842</v>
      </c>
      <c r="L5" s="205">
        <v>525.20613055511922</v>
      </c>
      <c r="M5" s="205">
        <v>546.07223003226329</v>
      </c>
      <c r="N5" s="205">
        <v>406.19470795327368</v>
      </c>
      <c r="O5" s="205">
        <v>454.90465880447113</v>
      </c>
      <c r="P5" s="205">
        <v>496.68686618496821</v>
      </c>
      <c r="Q5" s="205">
        <v>540.21438655794805</v>
      </c>
      <c r="R5" s="205">
        <v>227.87056710528699</v>
      </c>
      <c r="S5" s="205">
        <v>245.2558143118338</v>
      </c>
      <c r="T5" s="205">
        <v>267.14383023911711</v>
      </c>
      <c r="U5" s="205">
        <v>306.05603561133171</v>
      </c>
      <c r="V5" s="205">
        <v>341.52866606240332</v>
      </c>
      <c r="W5" s="205">
        <v>325.43800520617913</v>
      </c>
      <c r="DA5" s="112" t="s">
        <v>2870</v>
      </c>
    </row>
    <row r="6" spans="1:105" ht="12" customHeight="1" x14ac:dyDescent="0.25">
      <c r="A6" s="154" t="s">
        <v>2114</v>
      </c>
      <c r="B6" s="340">
        <v>611.70470617281035</v>
      </c>
      <c r="C6" s="340">
        <v>642.28994148145091</v>
      </c>
      <c r="D6" s="340">
        <v>734.04564740737248</v>
      </c>
      <c r="E6" s="340">
        <v>856.38658864193462</v>
      </c>
      <c r="F6" s="340">
        <v>856.38658864193462</v>
      </c>
      <c r="G6" s="340">
        <v>917.55705925921563</v>
      </c>
      <c r="H6" s="340">
        <v>886.97182395057507</v>
      </c>
      <c r="I6" s="340">
        <v>856.38658864193451</v>
      </c>
      <c r="J6" s="340">
        <v>856.38658864193451</v>
      </c>
      <c r="K6" s="340">
        <v>825.80135333329395</v>
      </c>
      <c r="L6" s="340">
        <v>795.21611802465338</v>
      </c>
      <c r="M6" s="340">
        <v>795.21611802465338</v>
      </c>
      <c r="N6" s="340">
        <v>764.63088271601282</v>
      </c>
      <c r="O6" s="340">
        <v>734.04564740737226</v>
      </c>
      <c r="P6" s="340">
        <v>734.04564740737226</v>
      </c>
      <c r="Q6" s="340">
        <v>703.46041209873169</v>
      </c>
      <c r="R6" s="340">
        <v>672.87517679009113</v>
      </c>
      <c r="S6" s="340">
        <v>672.87517679009113</v>
      </c>
      <c r="T6" s="340">
        <v>642.28994148145057</v>
      </c>
      <c r="U6" s="340">
        <v>611.70470617281001</v>
      </c>
      <c r="V6" s="340">
        <v>611.70470617281001</v>
      </c>
      <c r="W6" s="340">
        <v>581.11947086416944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61.170470617281048</v>
      </c>
      <c r="D7" s="342">
        <v>91.755705925921575</v>
      </c>
      <c r="E7" s="342">
        <v>152.92617654320259</v>
      </c>
      <c r="F7" s="342">
        <v>30.58523530864052</v>
      </c>
      <c r="G7" s="342">
        <v>61.170470617281048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30.585235308640449</v>
      </c>
      <c r="D8" s="344">
        <f t="shared" si="0"/>
        <v>0</v>
      </c>
      <c r="E8" s="344">
        <f t="shared" si="0"/>
        <v>30.585235308640449</v>
      </c>
      <c r="F8" s="344">
        <f t="shared" si="0"/>
        <v>30.585235308640563</v>
      </c>
      <c r="G8" s="344">
        <f t="shared" si="0"/>
        <v>0</v>
      </c>
      <c r="H8" s="344">
        <f t="shared" si="0"/>
        <v>30.585235308640563</v>
      </c>
      <c r="I8" s="344">
        <f t="shared" si="0"/>
        <v>30.585235308640563</v>
      </c>
      <c r="J8" s="344">
        <f t="shared" si="0"/>
        <v>0</v>
      </c>
      <c r="K8" s="344">
        <f t="shared" si="0"/>
        <v>30.585235308640563</v>
      </c>
      <c r="L8" s="344">
        <f t="shared" si="0"/>
        <v>30.585235308640563</v>
      </c>
      <c r="M8" s="344">
        <f t="shared" si="0"/>
        <v>0</v>
      </c>
      <c r="N8" s="344">
        <f t="shared" si="0"/>
        <v>30.585235308640563</v>
      </c>
      <c r="O8" s="344">
        <f t="shared" si="0"/>
        <v>30.585235308640563</v>
      </c>
      <c r="P8" s="344">
        <f t="shared" si="0"/>
        <v>0</v>
      </c>
      <c r="Q8" s="344">
        <f t="shared" si="0"/>
        <v>30.585235308640563</v>
      </c>
      <c r="R8" s="344">
        <f t="shared" si="0"/>
        <v>30.585235308640563</v>
      </c>
      <c r="S8" s="344">
        <f t="shared" si="0"/>
        <v>0</v>
      </c>
      <c r="T8" s="344">
        <f t="shared" si="0"/>
        <v>30.585235308640563</v>
      </c>
      <c r="U8" s="344">
        <f t="shared" si="0"/>
        <v>30.585235308640563</v>
      </c>
      <c r="V8" s="344">
        <f t="shared" si="0"/>
        <v>0</v>
      </c>
      <c r="W8" s="344">
        <f t="shared" si="0"/>
        <v>30.585235308640563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122.34094123456202</v>
      </c>
      <c r="C9" s="345">
        <f t="shared" si="1"/>
        <v>40.828223224568433</v>
      </c>
      <c r="D9" s="345">
        <f t="shared" si="1"/>
        <v>41.997235728375131</v>
      </c>
      <c r="E9" s="345">
        <f t="shared" si="1"/>
        <v>69.285604422814686</v>
      </c>
      <c r="F9" s="345">
        <f t="shared" si="1"/>
        <v>69.463633043486993</v>
      </c>
      <c r="G9" s="345">
        <f t="shared" si="1"/>
        <v>51.977488264796534</v>
      </c>
      <c r="H9" s="345">
        <f t="shared" si="1"/>
        <v>193.91863117227331</v>
      </c>
      <c r="I9" s="345">
        <f t="shared" si="1"/>
        <v>275.67772519106609</v>
      </c>
      <c r="J9" s="345">
        <f t="shared" si="1"/>
        <v>198.79657998025982</v>
      </c>
      <c r="K9" s="345">
        <f t="shared" si="1"/>
        <v>405.03085428201553</v>
      </c>
      <c r="L9" s="345">
        <f t="shared" si="1"/>
        <v>270.00998746953417</v>
      </c>
      <c r="M9" s="345">
        <f t="shared" si="1"/>
        <v>249.14388799239009</v>
      </c>
      <c r="N9" s="345">
        <f t="shared" si="1"/>
        <v>358.43617476273914</v>
      </c>
      <c r="O9" s="345">
        <f t="shared" si="1"/>
        <v>279.14098860290113</v>
      </c>
      <c r="P9" s="345">
        <f t="shared" si="1"/>
        <v>237.35878122240405</v>
      </c>
      <c r="Q9" s="345">
        <f t="shared" si="1"/>
        <v>163.24602554078365</v>
      </c>
      <c r="R9" s="345">
        <f t="shared" si="1"/>
        <v>445.00460968480411</v>
      </c>
      <c r="S9" s="345">
        <f t="shared" si="1"/>
        <v>427.61936247825736</v>
      </c>
      <c r="T9" s="345">
        <f t="shared" si="1"/>
        <v>375.14611124233346</v>
      </c>
      <c r="U9" s="345">
        <f t="shared" si="1"/>
        <v>305.6486705614783</v>
      </c>
      <c r="V9" s="345">
        <f t="shared" si="1"/>
        <v>270.17604011040669</v>
      </c>
      <c r="W9" s="345">
        <f t="shared" si="1"/>
        <v>255.68146565799032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76.203697334479784</v>
      </c>
      <c r="C12" s="212">
        <v>89.837145313843507</v>
      </c>
      <c r="D12" s="212">
        <v>108.92803095442819</v>
      </c>
      <c r="E12" s="212">
        <v>136.3785898538263</v>
      </c>
      <c r="F12" s="212">
        <v>149.2476354256234</v>
      </c>
      <c r="G12" s="212">
        <v>159.31255374032671</v>
      </c>
      <c r="H12" s="212">
        <v>117.6984522785899</v>
      </c>
      <c r="I12" s="212">
        <v>101.51195184866729</v>
      </c>
      <c r="J12" s="212">
        <v>125.87179707652621</v>
      </c>
      <c r="K12" s="212">
        <v>90.226397248495275</v>
      </c>
      <c r="L12" s="212">
        <v>114.8299226139295</v>
      </c>
      <c r="M12" s="212">
        <v>122.8408426483233</v>
      </c>
      <c r="N12" s="212">
        <v>98.999226139294919</v>
      </c>
      <c r="O12" s="212">
        <v>115.7518486672399</v>
      </c>
      <c r="P12" s="212">
        <v>121.7073086844368</v>
      </c>
      <c r="Q12" s="212">
        <v>130.95055889939809</v>
      </c>
      <c r="R12" s="212">
        <v>57.900085984522789</v>
      </c>
      <c r="S12" s="212">
        <v>61.199312123817712</v>
      </c>
      <c r="T12" s="212">
        <v>66.559071367153905</v>
      </c>
      <c r="U12" s="212">
        <v>72.944024075666391</v>
      </c>
      <c r="V12" s="212">
        <v>82.497936371453136</v>
      </c>
      <c r="W12" s="212">
        <v>69.345141874462598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20.1609630266552</v>
      </c>
      <c r="C14" s="206">
        <f t="shared" si="2"/>
        <v>22.119518486672398</v>
      </c>
      <c r="D14" s="206">
        <f t="shared" si="2"/>
        <v>14.595872742906277</v>
      </c>
      <c r="E14" s="206">
        <f t="shared" si="2"/>
        <v>14.760619088564058</v>
      </c>
      <c r="F14" s="206">
        <f t="shared" si="2"/>
        <v>19.274892519346519</v>
      </c>
      <c r="G14" s="206">
        <f t="shared" si="2"/>
        <v>14.285382631126398</v>
      </c>
      <c r="H14" s="206">
        <f t="shared" si="2"/>
        <v>10.678761822871882</v>
      </c>
      <c r="I14" s="206">
        <f t="shared" si="2"/>
        <v>9.0307824591573507</v>
      </c>
      <c r="J14" s="206">
        <f t="shared" si="2"/>
        <v>3.0309544282029228</v>
      </c>
      <c r="K14" s="206">
        <f t="shared" si="2"/>
        <v>2.020636285468616</v>
      </c>
      <c r="L14" s="206">
        <f t="shared" si="2"/>
        <v>3.9791917454858119</v>
      </c>
      <c r="M14" s="206">
        <f t="shared" si="2"/>
        <v>6.0619088564058474</v>
      </c>
      <c r="N14" s="206">
        <f t="shared" si="2"/>
        <v>6.0619088564058474</v>
      </c>
      <c r="O14" s="206">
        <f t="shared" si="2"/>
        <v>6.0619088564058474</v>
      </c>
      <c r="P14" s="206">
        <f t="shared" si="2"/>
        <v>4.9044711951848656</v>
      </c>
      <c r="Q14" s="206">
        <f t="shared" si="2"/>
        <v>5.9147893379191743</v>
      </c>
      <c r="R14" s="206">
        <f t="shared" si="2"/>
        <v>5.8411865864144445</v>
      </c>
      <c r="S14" s="206">
        <f t="shared" si="2"/>
        <v>4.041272570937231</v>
      </c>
      <c r="T14" s="206">
        <f t="shared" si="2"/>
        <v>2.020636285468616</v>
      </c>
      <c r="U14" s="206">
        <f t="shared" si="2"/>
        <v>6.8254514187446258</v>
      </c>
      <c r="V14" s="206">
        <f t="shared" si="2"/>
        <v>10.461392949269129</v>
      </c>
      <c r="W14" s="206">
        <f t="shared" si="2"/>
        <v>7.2508168529664658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0.30429922613929489</v>
      </c>
      <c r="V16" s="206">
        <v>2.010490111779879</v>
      </c>
      <c r="W16" s="206">
        <v>0.54333619948409284</v>
      </c>
      <c r="DA16" s="71" t="s">
        <v>2876</v>
      </c>
    </row>
    <row r="17" spans="1:105" ht="12" customHeight="1" x14ac:dyDescent="0.25">
      <c r="A17" s="18" t="s">
        <v>69</v>
      </c>
      <c r="B17" s="206">
        <v>4.041272570937231</v>
      </c>
      <c r="C17" s="206">
        <v>5.0515907136715388</v>
      </c>
      <c r="D17" s="206">
        <v>6.0619088564058474</v>
      </c>
      <c r="E17" s="206">
        <v>7.0722269991401543</v>
      </c>
      <c r="F17" s="206">
        <v>5.0515907136715388</v>
      </c>
      <c r="G17" s="206">
        <v>1.010318142734308</v>
      </c>
      <c r="H17" s="206">
        <v>4.041272570937231</v>
      </c>
      <c r="I17" s="206">
        <v>8.082545141874462</v>
      </c>
      <c r="J17" s="206">
        <v>3.0309544282029228</v>
      </c>
      <c r="K17" s="206">
        <v>2.020636285468616</v>
      </c>
      <c r="L17" s="206">
        <v>3.0309544282029228</v>
      </c>
      <c r="M17" s="206">
        <v>6.0619088564058474</v>
      </c>
      <c r="N17" s="206">
        <v>6.0619088564058474</v>
      </c>
      <c r="O17" s="206">
        <v>6.0619088564058474</v>
      </c>
      <c r="P17" s="206">
        <v>3.0309544282029228</v>
      </c>
      <c r="Q17" s="206">
        <v>4.041272570937231</v>
      </c>
      <c r="R17" s="206">
        <v>3.0309544282029228</v>
      </c>
      <c r="S17" s="206">
        <v>4.041272570937231</v>
      </c>
      <c r="T17" s="206">
        <v>2.020636285468616</v>
      </c>
      <c r="U17" s="206">
        <v>3.334049871023216</v>
      </c>
      <c r="V17" s="206">
        <v>0.98005159071367143</v>
      </c>
      <c r="W17" s="206">
        <v>2.020636285468616</v>
      </c>
      <c r="DA17" s="71" t="s">
        <v>2877</v>
      </c>
    </row>
    <row r="18" spans="1:105" ht="12" customHeight="1" x14ac:dyDescent="0.25">
      <c r="A18" s="18" t="s">
        <v>70</v>
      </c>
      <c r="B18" s="206">
        <v>16.119690455717969</v>
      </c>
      <c r="C18" s="206">
        <v>17.067927773000861</v>
      </c>
      <c r="D18" s="206">
        <v>8.5339638865004286</v>
      </c>
      <c r="E18" s="206">
        <v>6.6374892519346513</v>
      </c>
      <c r="F18" s="206">
        <v>14.22330180567498</v>
      </c>
      <c r="G18" s="206">
        <v>13.27506448839209</v>
      </c>
      <c r="H18" s="206">
        <v>6.6374892519346513</v>
      </c>
      <c r="I18" s="206">
        <v>0.94823731728288907</v>
      </c>
      <c r="J18" s="206">
        <v>0</v>
      </c>
      <c r="K18" s="206">
        <v>0</v>
      </c>
      <c r="L18" s="206">
        <v>0.94823731728288907</v>
      </c>
      <c r="M18" s="206">
        <v>0</v>
      </c>
      <c r="N18" s="206">
        <v>0</v>
      </c>
      <c r="O18" s="206">
        <v>0</v>
      </c>
      <c r="P18" s="206">
        <v>1.873516766981943</v>
      </c>
      <c r="Q18" s="206">
        <v>1.873516766981943</v>
      </c>
      <c r="R18" s="206">
        <v>2.8102321582115222</v>
      </c>
      <c r="S18" s="206">
        <v>0</v>
      </c>
      <c r="T18" s="206">
        <v>0</v>
      </c>
      <c r="U18" s="206">
        <v>3.187102321582115</v>
      </c>
      <c r="V18" s="206">
        <v>7.4708512467755792</v>
      </c>
      <c r="W18" s="206">
        <v>4.686844368013757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1.050902837489252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3.4393809114359408</v>
      </c>
      <c r="C20" s="206">
        <f t="shared" si="3"/>
        <v>4.6001719690455714</v>
      </c>
      <c r="D20" s="206">
        <f t="shared" si="3"/>
        <v>5.4385210662080823</v>
      </c>
      <c r="E20" s="206">
        <f t="shared" si="3"/>
        <v>10.46861564918315</v>
      </c>
      <c r="F20" s="206">
        <f t="shared" si="3"/>
        <v>7.287188306104901</v>
      </c>
      <c r="G20" s="206">
        <f t="shared" si="3"/>
        <v>7.1797076526225272</v>
      </c>
      <c r="H20" s="206">
        <f t="shared" si="3"/>
        <v>10.46861564918315</v>
      </c>
      <c r="I20" s="206">
        <f t="shared" si="3"/>
        <v>8.7274290627687012</v>
      </c>
      <c r="J20" s="206">
        <f t="shared" si="3"/>
        <v>9.6087704213241611</v>
      </c>
      <c r="K20" s="206">
        <f t="shared" si="3"/>
        <v>7.6956147893379194</v>
      </c>
      <c r="L20" s="206">
        <f t="shared" si="3"/>
        <v>8.963886500429922</v>
      </c>
      <c r="M20" s="206">
        <f t="shared" si="3"/>
        <v>7.6741186586414436</v>
      </c>
      <c r="N20" s="206">
        <f t="shared" si="3"/>
        <v>7.1582115219260531</v>
      </c>
      <c r="O20" s="206">
        <f t="shared" si="3"/>
        <v>7.5021496130696468</v>
      </c>
      <c r="P20" s="206">
        <f t="shared" si="3"/>
        <v>8.104041272570937</v>
      </c>
      <c r="Q20" s="206">
        <f t="shared" si="3"/>
        <v>8.0395528804815122</v>
      </c>
      <c r="R20" s="206">
        <f t="shared" si="3"/>
        <v>9.5872742906276862</v>
      </c>
      <c r="S20" s="206">
        <f t="shared" si="3"/>
        <v>9.1882201203783307</v>
      </c>
      <c r="T20" s="206">
        <f t="shared" si="3"/>
        <v>10.23920894239037</v>
      </c>
      <c r="U20" s="206">
        <f t="shared" si="3"/>
        <v>12.38684436801376</v>
      </c>
      <c r="V20" s="206">
        <f t="shared" si="3"/>
        <v>11.775666380051589</v>
      </c>
      <c r="W20" s="206">
        <f t="shared" si="3"/>
        <v>10.540584694754941</v>
      </c>
      <c r="DA20" s="71"/>
    </row>
    <row r="21" spans="1:105" ht="12" customHeight="1" x14ac:dyDescent="0.25">
      <c r="A21" s="18" t="s">
        <v>72</v>
      </c>
      <c r="B21" s="206">
        <v>3.4393809114359408</v>
      </c>
      <c r="C21" s="206">
        <v>4.6001719690455714</v>
      </c>
      <c r="D21" s="206">
        <v>5.4385210662080823</v>
      </c>
      <c r="E21" s="206">
        <v>10.46861564918315</v>
      </c>
      <c r="F21" s="206">
        <v>7.287188306104901</v>
      </c>
      <c r="G21" s="206">
        <v>7.1797076526225272</v>
      </c>
      <c r="H21" s="206">
        <v>10.46861564918315</v>
      </c>
      <c r="I21" s="206">
        <v>8.7274290627687012</v>
      </c>
      <c r="J21" s="206">
        <v>9.6087704213241611</v>
      </c>
      <c r="K21" s="206">
        <v>7.6956147893379194</v>
      </c>
      <c r="L21" s="206">
        <v>8.963886500429922</v>
      </c>
      <c r="M21" s="206">
        <v>7.6741186586414436</v>
      </c>
      <c r="N21" s="206">
        <v>7.1582115219260531</v>
      </c>
      <c r="O21" s="206">
        <v>7.5021496130696468</v>
      </c>
      <c r="P21" s="206">
        <v>8.104041272570937</v>
      </c>
      <c r="Q21" s="206">
        <v>8.0395528804815122</v>
      </c>
      <c r="R21" s="206">
        <v>9.5872742906276862</v>
      </c>
      <c r="S21" s="206">
        <v>9.1882201203783307</v>
      </c>
      <c r="T21" s="206">
        <v>10.23920894239037</v>
      </c>
      <c r="U21" s="206">
        <v>12.38684436801376</v>
      </c>
      <c r="V21" s="206">
        <v>11.775666380051589</v>
      </c>
      <c r="W21" s="206">
        <v>10.540584694754941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32.626311263972482</v>
      </c>
      <c r="C23" s="206">
        <f t="shared" si="4"/>
        <v>43.541616509028373</v>
      </c>
      <c r="D23" s="206">
        <f t="shared" si="4"/>
        <v>67.450042992261388</v>
      </c>
      <c r="E23" s="206">
        <f t="shared" si="4"/>
        <v>84.599226139294927</v>
      </c>
      <c r="F23" s="206">
        <f t="shared" si="4"/>
        <v>92.218400687876169</v>
      </c>
      <c r="G23" s="206">
        <f t="shared" si="4"/>
        <v>105.1877042132416</v>
      </c>
      <c r="H23" s="206">
        <f t="shared" si="4"/>
        <v>63.413585554600168</v>
      </c>
      <c r="I23" s="206">
        <f t="shared" si="4"/>
        <v>53.453740326741183</v>
      </c>
      <c r="J23" s="206">
        <f t="shared" si="4"/>
        <v>87.083233018056745</v>
      </c>
      <c r="K23" s="206">
        <f t="shared" si="4"/>
        <v>59.090455717970762</v>
      </c>
      <c r="L23" s="206">
        <f t="shared" si="4"/>
        <v>76.167927773000855</v>
      </c>
      <c r="M23" s="206">
        <f t="shared" si="4"/>
        <v>81.112037833190016</v>
      </c>
      <c r="N23" s="206">
        <f t="shared" si="4"/>
        <v>57.633533963886499</v>
      </c>
      <c r="O23" s="206">
        <f t="shared" si="4"/>
        <v>72.083662940670678</v>
      </c>
      <c r="P23" s="206">
        <f t="shared" si="4"/>
        <v>76.21573516766982</v>
      </c>
      <c r="Q23" s="206">
        <f t="shared" si="4"/>
        <v>83.596044711951848</v>
      </c>
      <c r="R23" s="206">
        <f t="shared" si="4"/>
        <v>5.1829750644883914</v>
      </c>
      <c r="S23" s="206">
        <f t="shared" si="4"/>
        <v>3.5827171109200342</v>
      </c>
      <c r="T23" s="206">
        <f t="shared" si="4"/>
        <v>6.3294067067927768</v>
      </c>
      <c r="U23" s="206">
        <f t="shared" si="4"/>
        <v>3.8214961306964752</v>
      </c>
      <c r="V23" s="206">
        <f t="shared" si="4"/>
        <v>9.0761822871883044</v>
      </c>
      <c r="W23" s="206">
        <f t="shared" si="4"/>
        <v>5.7776440240756664</v>
      </c>
      <c r="DA23" s="71"/>
    </row>
    <row r="24" spans="1:105" ht="12" customHeight="1" x14ac:dyDescent="0.25">
      <c r="A24" s="18" t="s">
        <v>73</v>
      </c>
      <c r="B24" s="206">
        <v>32.626311263972482</v>
      </c>
      <c r="C24" s="206">
        <v>43.541616509028373</v>
      </c>
      <c r="D24" s="206">
        <v>67.450042992261388</v>
      </c>
      <c r="E24" s="206">
        <v>84.599226139294927</v>
      </c>
      <c r="F24" s="206">
        <v>92.218400687876169</v>
      </c>
      <c r="G24" s="206">
        <v>105.1877042132416</v>
      </c>
      <c r="H24" s="206">
        <v>63.413585554600168</v>
      </c>
      <c r="I24" s="206">
        <v>53.453740326741183</v>
      </c>
      <c r="J24" s="206">
        <v>87.083233018056745</v>
      </c>
      <c r="K24" s="206">
        <v>59.090455717970762</v>
      </c>
      <c r="L24" s="206">
        <v>76.167927773000855</v>
      </c>
      <c r="M24" s="206">
        <v>81.112037833190016</v>
      </c>
      <c r="N24" s="206">
        <v>57.633533963886499</v>
      </c>
      <c r="O24" s="206">
        <v>72.083662940670678</v>
      </c>
      <c r="P24" s="206">
        <v>76.21573516766982</v>
      </c>
      <c r="Q24" s="206">
        <v>83.596044711951848</v>
      </c>
      <c r="R24" s="206">
        <v>5.1829750644883914</v>
      </c>
      <c r="S24" s="206">
        <v>3.5827171109200342</v>
      </c>
      <c r="T24" s="206">
        <v>6.3294067067927768</v>
      </c>
      <c r="U24" s="206">
        <v>3.8214961306964752</v>
      </c>
      <c r="V24" s="206">
        <v>9.0761822871883044</v>
      </c>
      <c r="W24" s="206">
        <v>5.7776440240756664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2887</v>
      </c>
    </row>
    <row r="30" spans="1:105" ht="12" customHeight="1" x14ac:dyDescent="0.25">
      <c r="A30" s="14" t="s">
        <v>79</v>
      </c>
      <c r="B30" s="206">
        <v>1.146431642304385</v>
      </c>
      <c r="C30" s="206">
        <v>0.57325881341358553</v>
      </c>
      <c r="D30" s="206">
        <v>0.5493551160791057</v>
      </c>
      <c r="E30" s="206">
        <v>0.66878761822871879</v>
      </c>
      <c r="F30" s="206">
        <v>1.146431642304385</v>
      </c>
      <c r="G30" s="206">
        <v>1.791315563198624</v>
      </c>
      <c r="H30" s="206">
        <v>1.8391229578675841</v>
      </c>
      <c r="I30" s="206">
        <v>1.4092003439380909</v>
      </c>
      <c r="J30" s="206">
        <v>1.385296646603611</v>
      </c>
      <c r="K30" s="206">
        <v>1.385296646603611</v>
      </c>
      <c r="L30" s="206">
        <v>1.8152192605331039</v>
      </c>
      <c r="M30" s="206">
        <v>3.0572656921754078</v>
      </c>
      <c r="N30" s="206">
        <v>1.146431642304385</v>
      </c>
      <c r="O30" s="206">
        <v>0.95537403267411869</v>
      </c>
      <c r="P30" s="206">
        <v>1.098710232158211</v>
      </c>
      <c r="Q30" s="206">
        <v>1.241960447119518</v>
      </c>
      <c r="R30" s="206">
        <v>1.863026655202064</v>
      </c>
      <c r="S30" s="206">
        <v>1.4808254514187451</v>
      </c>
      <c r="T30" s="206">
        <v>1.6241616509028369</v>
      </c>
      <c r="U30" s="206">
        <v>1.5525365434221841</v>
      </c>
      <c r="V30" s="206">
        <v>1.3136715391229581</v>
      </c>
      <c r="W30" s="206">
        <v>1.1226139294926909</v>
      </c>
      <c r="DA30" s="71" t="s">
        <v>2888</v>
      </c>
    </row>
    <row r="31" spans="1:105" ht="12" customHeight="1" x14ac:dyDescent="0.25">
      <c r="A31" s="21" t="s">
        <v>38</v>
      </c>
      <c r="B31" s="209">
        <v>18.830610490111781</v>
      </c>
      <c r="C31" s="209">
        <v>19.00257953568358</v>
      </c>
      <c r="D31" s="209">
        <v>20.894239036973339</v>
      </c>
      <c r="E31" s="209">
        <v>25.88134135855546</v>
      </c>
      <c r="F31" s="209">
        <v>29.3207222699914</v>
      </c>
      <c r="G31" s="209">
        <v>30.86844368013757</v>
      </c>
      <c r="H31" s="209">
        <v>31.298366294067069</v>
      </c>
      <c r="I31" s="209">
        <v>28.890799656061908</v>
      </c>
      <c r="J31" s="209">
        <v>24.763542562338781</v>
      </c>
      <c r="K31" s="209">
        <v>20.034393809114359</v>
      </c>
      <c r="L31" s="209">
        <v>23.903697334479791</v>
      </c>
      <c r="M31" s="209">
        <v>24.93551160791057</v>
      </c>
      <c r="N31" s="209">
        <v>26.999140154772139</v>
      </c>
      <c r="O31" s="209">
        <v>29.1487532244196</v>
      </c>
      <c r="P31" s="209">
        <v>31.384350816852969</v>
      </c>
      <c r="Q31" s="209">
        <v>32.158211521926049</v>
      </c>
      <c r="R31" s="209">
        <v>35.425623387790203</v>
      </c>
      <c r="S31" s="209">
        <v>42.906276870163367</v>
      </c>
      <c r="T31" s="209">
        <v>46.345657781599307</v>
      </c>
      <c r="U31" s="209">
        <v>48.357695614789343</v>
      </c>
      <c r="V31" s="209">
        <v>49.871023215821147</v>
      </c>
      <c r="W31" s="209">
        <v>44.653482373172828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72.853318079019402</v>
      </c>
      <c r="C33" s="205">
        <f>WWP_emi!C5</f>
        <v>81.78704999905959</v>
      </c>
      <c r="D33" s="205">
        <f>WWP_emi!D5</f>
        <v>59.235569999622712</v>
      </c>
      <c r="E33" s="205">
        <f>WWP_emi!E5</f>
        <v>71.088120719553345</v>
      </c>
      <c r="F33" s="205">
        <f>WWP_emi!F5</f>
        <v>78.88005287947729</v>
      </c>
      <c r="G33" s="205">
        <f>WWP_emi!G5</f>
        <v>63.017040959754652</v>
      </c>
      <c r="H33" s="205">
        <f>WWP_emi!H5</f>
        <v>58.635686159427891</v>
      </c>
      <c r="I33" s="205">
        <f>WWP_emi!I5</f>
        <v>48.647221920502624</v>
      </c>
      <c r="J33" s="205">
        <f>WWP_emi!J5</f>
        <v>31.972319999826411</v>
      </c>
      <c r="K33" s="205">
        <f>WWP_emi!K5</f>
        <v>24.344279999766378</v>
      </c>
      <c r="L33" s="205">
        <f>WWP_emi!L5</f>
        <v>33.530461919821207</v>
      </c>
      <c r="M33" s="205">
        <f>WWP_emi!M5</f>
        <v>36.831509999804361</v>
      </c>
      <c r="N33" s="205">
        <f>WWP_emi!N5</f>
        <v>35.619749999753729</v>
      </c>
      <c r="O33" s="205">
        <f>WWP_emi!O5</f>
        <v>36.427589999801427</v>
      </c>
      <c r="P33" s="205">
        <f>WWP_emi!P5</f>
        <v>34.509306959826922</v>
      </c>
      <c r="Q33" s="205">
        <f>WWP_emi!Q5</f>
        <v>37.492266959726088</v>
      </c>
      <c r="R33" s="205">
        <f>WWP_emi!R5</f>
        <v>41.028621121379842</v>
      </c>
      <c r="S33" s="205">
        <f>WWP_emi!S5</f>
        <v>34.11896364179686</v>
      </c>
      <c r="T33" s="205">
        <f>WWP_emi!T5</f>
        <v>30.31866072078645</v>
      </c>
      <c r="U33" s="205">
        <f>WWP_emi!U5</f>
        <v>50.569764121106097</v>
      </c>
      <c r="V33" s="205">
        <f>WWP_emi!V5</f>
        <v>60.220524600999553</v>
      </c>
      <c r="W33" s="205">
        <f>WWP_emi!W5</f>
        <v>47.650063681923811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297.95175989385081</v>
      </c>
      <c r="C35" s="286">
        <f t="shared" si="5"/>
        <v>308.82726190145979</v>
      </c>
      <c r="D35" s="286">
        <f t="shared" si="5"/>
        <v>349.26198631501677</v>
      </c>
      <c r="E35" s="286">
        <f t="shared" si="5"/>
        <v>390.75230423996646</v>
      </c>
      <c r="F35" s="286">
        <f t="shared" si="5"/>
        <v>406.04001279769636</v>
      </c>
      <c r="G35" s="286">
        <f t="shared" si="5"/>
        <v>426.14648030849344</v>
      </c>
      <c r="H35" s="286">
        <f t="shared" si="5"/>
        <v>300.93258398900394</v>
      </c>
      <c r="I35" s="286">
        <f t="shared" si="5"/>
        <v>257.09435991345248</v>
      </c>
      <c r="J35" s="286">
        <f t="shared" si="5"/>
        <v>396.60086006773872</v>
      </c>
      <c r="K35" s="286">
        <f t="shared" si="5"/>
        <v>331.5969612355326</v>
      </c>
      <c r="L35" s="286">
        <f t="shared" si="5"/>
        <v>337.64806878761817</v>
      </c>
      <c r="M35" s="286">
        <f t="shared" si="5"/>
        <v>328.73880394312647</v>
      </c>
      <c r="N35" s="286">
        <f t="shared" si="5"/>
        <v>261.5516634228315</v>
      </c>
      <c r="O35" s="286">
        <f t="shared" si="5"/>
        <v>295.87786381931573</v>
      </c>
      <c r="P35" s="286">
        <f t="shared" si="5"/>
        <v>273.23373294442786</v>
      </c>
      <c r="Q35" s="286">
        <f t="shared" si="5"/>
        <v>272.13333104613071</v>
      </c>
      <c r="R35" s="286">
        <f t="shared" si="5"/>
        <v>119.46541753369905</v>
      </c>
      <c r="S35" s="286">
        <f t="shared" si="5"/>
        <v>118.76142375021584</v>
      </c>
      <c r="T35" s="286">
        <f t="shared" si="5"/>
        <v>129.56229541647556</v>
      </c>
      <c r="U35" s="286">
        <f t="shared" si="5"/>
        <v>145.46105256138142</v>
      </c>
      <c r="V35" s="286">
        <f t="shared" si="5"/>
        <v>149.15449284444608</v>
      </c>
      <c r="W35" s="286">
        <f t="shared" si="5"/>
        <v>93.597099831778522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155.71994249328156</v>
      </c>
      <c r="C36" s="346">
        <f t="shared" si="6"/>
        <v>149.36469369023806</v>
      </c>
      <c r="D36" s="346">
        <f t="shared" si="6"/>
        <v>157.39943783723882</v>
      </c>
      <c r="E36" s="346">
        <f t="shared" si="6"/>
        <v>173.26695378119368</v>
      </c>
      <c r="F36" s="346">
        <f t="shared" si="6"/>
        <v>189.65978100374764</v>
      </c>
      <c r="G36" s="346">
        <f t="shared" si="6"/>
        <v>184.05304269981886</v>
      </c>
      <c r="H36" s="346">
        <f t="shared" si="6"/>
        <v>169.82600109922592</v>
      </c>
      <c r="I36" s="346">
        <f t="shared" si="6"/>
        <v>174.80696134967093</v>
      </c>
      <c r="J36" s="346">
        <f t="shared" si="6"/>
        <v>191.41379190462479</v>
      </c>
      <c r="K36" s="346">
        <f t="shared" si="6"/>
        <v>214.43137637246659</v>
      </c>
      <c r="L36" s="346">
        <f t="shared" si="6"/>
        <v>218.63781843627652</v>
      </c>
      <c r="M36" s="346">
        <f t="shared" si="6"/>
        <v>224.95346932596362</v>
      </c>
      <c r="N36" s="346">
        <f t="shared" si="6"/>
        <v>243.72357443584229</v>
      </c>
      <c r="O36" s="346">
        <f t="shared" si="6"/>
        <v>254.4529857562809</v>
      </c>
      <c r="P36" s="346">
        <f t="shared" si="6"/>
        <v>245.03830676914356</v>
      </c>
      <c r="Q36" s="346">
        <f t="shared" si="6"/>
        <v>242.40479735048893</v>
      </c>
      <c r="R36" s="346">
        <f t="shared" si="6"/>
        <v>254.09199055431415</v>
      </c>
      <c r="S36" s="346">
        <f t="shared" si="6"/>
        <v>249.53256376627638</v>
      </c>
      <c r="T36" s="346">
        <f t="shared" si="6"/>
        <v>249.15069649026785</v>
      </c>
      <c r="U36" s="346">
        <f t="shared" si="6"/>
        <v>238.33551895150291</v>
      </c>
      <c r="V36" s="346">
        <f t="shared" si="6"/>
        <v>241.55493980226922</v>
      </c>
      <c r="W36" s="346">
        <f t="shared" si="6"/>
        <v>213.08249425425723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59.290361900813963</v>
      </c>
      <c r="C37" s="346">
        <f>IF(WWP_ued!C$5=0,"",WWP_ued!C$5/C$5*1000)</f>
        <v>56.278766305774035</v>
      </c>
      <c r="D37" s="346">
        <f>IF(WWP_ued!D$5=0,"",WWP_ued!D$5/D$5*1000)</f>
        <v>58.905365203139311</v>
      </c>
      <c r="E37" s="346">
        <f>IF(WWP_ued!E$5=0,"",WWP_ued!E$5/E$5*1000)</f>
        <v>65.055607020522558</v>
      </c>
      <c r="F37" s="346">
        <f>IF(WWP_ued!F$5=0,"",WWP_ued!F$5/F$5*1000)</f>
        <v>70.971211597375344</v>
      </c>
      <c r="G37" s="346">
        <f>IF(WWP_ued!G$5=0,"",WWP_ued!G$5/G$5*1000)</f>
        <v>68.696667348517764</v>
      </c>
      <c r="H37" s="346">
        <f>IF(WWP_ued!H$5=0,"",WWP_ued!H$5/H$5*1000)</f>
        <v>65.246902689705507</v>
      </c>
      <c r="I37" s="346">
        <f>IF(WWP_ued!I$5=0,"",WWP_ued!I$5/I$5*1000)</f>
        <v>67.675359317566247</v>
      </c>
      <c r="J37" s="346">
        <f>IF(WWP_ued!J$5=0,"",WWP_ued!J$5/J$5*1000)</f>
        <v>71.915153406454252</v>
      </c>
      <c r="K37" s="346">
        <f>IF(WWP_ued!K$5=0,"",WWP_ued!K$5/K$5*1000)</f>
        <v>81.267079337519903</v>
      </c>
      <c r="L37" s="346">
        <f>IF(WWP_ued!L$5=0,"",WWP_ued!L$5/L$5*1000)</f>
        <v>82.494779340721749</v>
      </c>
      <c r="M37" s="346">
        <f>IF(WWP_ued!M$5=0,"",WWP_ued!M$5/M$5*1000)</f>
        <v>84.848055269143529</v>
      </c>
      <c r="N37" s="346">
        <f>IF(WWP_ued!N$5=0,"",WWP_ued!N$5/N$5*1000)</f>
        <v>93.685329230007639</v>
      </c>
      <c r="O37" s="346">
        <f>IF(WWP_ued!O$5=0,"",WWP_ued!O$5/O$5*1000)</f>
        <v>97.032870702401084</v>
      </c>
      <c r="P37" s="346">
        <f>IF(WWP_ued!P$5=0,"",WWP_ued!P$5/P$5*1000)</f>
        <v>93.471094059701386</v>
      </c>
      <c r="Q37" s="346">
        <f>IF(WWP_ued!Q$5=0,"",WWP_ued!Q$5/Q$5*1000)</f>
        <v>92.132850474286172</v>
      </c>
      <c r="R37" s="346">
        <f>IF(WWP_ued!R$5=0,"",WWP_ued!R$5/R$5*1000)</f>
        <v>108.77892054772845</v>
      </c>
      <c r="S37" s="346">
        <f>IF(WWP_ued!S$5=0,"",WWP_ued!S$5/S$5*1000)</f>
        <v>109.0005632625132</v>
      </c>
      <c r="T37" s="346">
        <f>IF(WWP_ued!T$5=0,"",WWP_ued!T$5/T$5*1000)</f>
        <v>108.45116963659902</v>
      </c>
      <c r="U37" s="346">
        <f>IF(WWP_ued!U$5=0,"",WWP_ued!U$5/U$5*1000)</f>
        <v>103.26632174298818</v>
      </c>
      <c r="V37" s="346">
        <f>IF(WWP_ued!V$5=0,"",WWP_ued!V$5/V$5*1000)</f>
        <v>102.66032724057681</v>
      </c>
      <c r="W37" s="346">
        <f>IF(WWP_ued!W$5=0,"",WWP_ued!W$5/W$5*1000)</f>
        <v>91.526797035812905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0.95603390159988422</v>
      </c>
      <c r="C38" s="347">
        <f t="shared" si="7"/>
        <v>0.91039235177541389</v>
      </c>
      <c r="D38" s="347">
        <f t="shared" si="7"/>
        <v>0.54380465230666719</v>
      </c>
      <c r="E38" s="347">
        <f t="shared" si="7"/>
        <v>0.52125572493268357</v>
      </c>
      <c r="F38" s="347">
        <f t="shared" si="7"/>
        <v>0.52851794036486865</v>
      </c>
      <c r="G38" s="347">
        <f t="shared" si="7"/>
        <v>0.39555602794786648</v>
      </c>
      <c r="H38" s="347">
        <f t="shared" si="7"/>
        <v>0.4981857027366714</v>
      </c>
      <c r="I38" s="347">
        <f t="shared" si="7"/>
        <v>0.47922654460457298</v>
      </c>
      <c r="J38" s="347">
        <f t="shared" si="7"/>
        <v>0.2540070193832874</v>
      </c>
      <c r="K38" s="347">
        <f t="shared" si="7"/>
        <v>0.26981327795588528</v>
      </c>
      <c r="L38" s="347">
        <f t="shared" si="7"/>
        <v>0.29200108435633293</v>
      </c>
      <c r="M38" s="347">
        <f t="shared" si="7"/>
        <v>0.29983114089544294</v>
      </c>
      <c r="N38" s="347">
        <f t="shared" si="7"/>
        <v>0.35979826700499312</v>
      </c>
      <c r="O38" s="347">
        <f t="shared" si="7"/>
        <v>0.31470417465661754</v>
      </c>
      <c r="P38" s="347">
        <f t="shared" si="7"/>
        <v>0.28354342342170091</v>
      </c>
      <c r="Q38" s="347">
        <f t="shared" si="7"/>
        <v>0.28630856771317237</v>
      </c>
      <c r="R38" s="347">
        <f t="shared" si="7"/>
        <v>0.70861071143050047</v>
      </c>
      <c r="S38" s="347">
        <f t="shared" si="7"/>
        <v>0.55750567216781433</v>
      </c>
      <c r="T38" s="347">
        <f t="shared" si="7"/>
        <v>0.45551508003382907</v>
      </c>
      <c r="U38" s="347">
        <f t="shared" si="7"/>
        <v>0.69326808826243258</v>
      </c>
      <c r="V38" s="347">
        <f t="shared" si="7"/>
        <v>0.72996401182512172</v>
      </c>
      <c r="W38" s="347">
        <f t="shared" si="7"/>
        <v>0.68714350268669178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EE: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76.20369733447977</v>
      </c>
      <c r="C5" s="225">
        <v>89.837145313843521</v>
      </c>
      <c r="D5" s="225">
        <v>108.92803095442819</v>
      </c>
      <c r="E5" s="225">
        <v>136.3785898538263</v>
      </c>
      <c r="F5" s="225">
        <v>149.2476354256234</v>
      </c>
      <c r="G5" s="225">
        <v>159.31255374032671</v>
      </c>
      <c r="H5" s="225">
        <v>117.6984522785899</v>
      </c>
      <c r="I5" s="225">
        <v>101.5119518486672</v>
      </c>
      <c r="J5" s="225">
        <v>125.87179707652621</v>
      </c>
      <c r="K5" s="225">
        <v>90.226397248495289</v>
      </c>
      <c r="L5" s="225">
        <v>114.8299226139295</v>
      </c>
      <c r="M5" s="225">
        <v>122.8408426483233</v>
      </c>
      <c r="N5" s="225">
        <v>98.999226139294962</v>
      </c>
      <c r="O5" s="225">
        <v>115.7518486672399</v>
      </c>
      <c r="P5" s="225">
        <v>121.7073086844368</v>
      </c>
      <c r="Q5" s="225">
        <v>130.95055889939809</v>
      </c>
      <c r="R5" s="225">
        <v>57.900085984522789</v>
      </c>
      <c r="S5" s="225">
        <v>61.199312123817712</v>
      </c>
      <c r="T5" s="225">
        <v>66.559071367153905</v>
      </c>
      <c r="U5" s="225">
        <v>72.944024075666391</v>
      </c>
      <c r="V5" s="225">
        <v>82.497936371453136</v>
      </c>
      <c r="W5" s="225">
        <v>69.345141874462612</v>
      </c>
      <c r="DA5" s="89" t="s">
        <v>2873</v>
      </c>
    </row>
    <row r="6" spans="1:105" ht="12" customHeight="1" x14ac:dyDescent="0.25">
      <c r="A6" s="55" t="s">
        <v>92</v>
      </c>
      <c r="B6" s="261">
        <v>0.78875959116117256</v>
      </c>
      <c r="C6" s="261">
        <v>0.80199683487905604</v>
      </c>
      <c r="D6" s="261">
        <v>0.88399584350888882</v>
      </c>
      <c r="E6" s="261">
        <v>1.099421916748029</v>
      </c>
      <c r="F6" s="261">
        <v>1.2336906677897921</v>
      </c>
      <c r="G6" s="261">
        <v>1.288419644578191</v>
      </c>
      <c r="H6" s="261">
        <v>1.310960286322159</v>
      </c>
      <c r="I6" s="261">
        <v>1.21298135472017</v>
      </c>
      <c r="J6" s="261">
        <v>1.042667090915268</v>
      </c>
      <c r="K6" s="261">
        <v>0.8411116854318047</v>
      </c>
      <c r="L6" s="261">
        <v>1.005637378116774</v>
      </c>
      <c r="M6" s="261">
        <v>1.0512757523734171</v>
      </c>
      <c r="N6" s="261">
        <v>1.130459877626071</v>
      </c>
      <c r="O6" s="261">
        <v>1.220615597855061</v>
      </c>
      <c r="P6" s="261">
        <v>1.3081809858944591</v>
      </c>
      <c r="Q6" s="261">
        <v>1.3424328561283281</v>
      </c>
      <c r="R6" s="261">
        <v>1.4674492624158371</v>
      </c>
      <c r="S6" s="261">
        <v>1.7745450369924201</v>
      </c>
      <c r="T6" s="261">
        <v>1.9145695214764089</v>
      </c>
      <c r="U6" s="261">
        <v>2.0011095432202848</v>
      </c>
      <c r="V6" s="261">
        <v>2.0603093469203362</v>
      </c>
      <c r="W6" s="261">
        <v>1.8457952829674451</v>
      </c>
      <c r="DA6" s="67" t="s">
        <v>2890</v>
      </c>
    </row>
    <row r="7" spans="1:105" ht="12" customHeight="1" x14ac:dyDescent="0.25">
      <c r="A7" s="202" t="s">
        <v>93</v>
      </c>
      <c r="B7" s="226">
        <v>0.85734738169692681</v>
      </c>
      <c r="C7" s="226">
        <v>0.87173569008593021</v>
      </c>
      <c r="D7" s="226">
        <v>0.96086504729227051</v>
      </c>
      <c r="E7" s="226">
        <v>1.195023822552205</v>
      </c>
      <c r="F7" s="226">
        <v>1.3409681171628169</v>
      </c>
      <c r="G7" s="226">
        <v>1.4004561354110769</v>
      </c>
      <c r="H7" s="226">
        <v>1.4249568329588691</v>
      </c>
      <c r="I7" s="226">
        <v>1.318457994261055</v>
      </c>
      <c r="J7" s="226">
        <v>1.1333337944731181</v>
      </c>
      <c r="K7" s="226">
        <v>0.91425183199109239</v>
      </c>
      <c r="L7" s="226">
        <v>1.093084106648667</v>
      </c>
      <c r="M7" s="226">
        <v>1.1426910351884969</v>
      </c>
      <c r="N7" s="226">
        <v>1.2287607365500779</v>
      </c>
      <c r="O7" s="226">
        <v>1.326756084625067</v>
      </c>
      <c r="P7" s="226">
        <v>1.421935854233108</v>
      </c>
      <c r="Q7" s="226">
        <v>1.459166147965574</v>
      </c>
      <c r="R7" s="226">
        <v>1.5950535461041699</v>
      </c>
      <c r="S7" s="226">
        <v>1.9288533010787181</v>
      </c>
      <c r="T7" s="226">
        <v>2.0810538276917492</v>
      </c>
      <c r="U7" s="226">
        <v>2.1751190687177009</v>
      </c>
      <c r="V7" s="226">
        <v>2.239466681435148</v>
      </c>
      <c r="W7" s="226">
        <v>2.0062992206167878</v>
      </c>
      <c r="DA7" s="174" t="s">
        <v>2891</v>
      </c>
    </row>
    <row r="8" spans="1:105" ht="12" customHeight="1" x14ac:dyDescent="0.25">
      <c r="A8" s="202" t="s">
        <v>94</v>
      </c>
      <c r="B8" s="226">
        <v>2.1262215066083781</v>
      </c>
      <c r="C8" s="226">
        <v>2.1619045114131068</v>
      </c>
      <c r="D8" s="226">
        <v>2.3829453172848298</v>
      </c>
      <c r="E8" s="226">
        <v>2.9636590799294691</v>
      </c>
      <c r="F8" s="226">
        <v>3.3256009305637861</v>
      </c>
      <c r="G8" s="226">
        <v>3.473131215819472</v>
      </c>
      <c r="H8" s="226">
        <v>3.533892945737994</v>
      </c>
      <c r="I8" s="226">
        <v>3.2697758257674159</v>
      </c>
      <c r="J8" s="226">
        <v>2.810667810293332</v>
      </c>
      <c r="K8" s="226">
        <v>2.2673445433379089</v>
      </c>
      <c r="L8" s="226">
        <v>2.7108485844886951</v>
      </c>
      <c r="M8" s="226">
        <v>2.8338737672674719</v>
      </c>
      <c r="N8" s="226">
        <v>3.047326626644193</v>
      </c>
      <c r="O8" s="226">
        <v>3.2903550898701641</v>
      </c>
      <c r="P8" s="226">
        <v>3.5264009184981089</v>
      </c>
      <c r="Q8" s="226">
        <v>3.6187320469546238</v>
      </c>
      <c r="R8" s="226">
        <v>3.955732794338342</v>
      </c>
      <c r="S8" s="226">
        <v>4.7835561866752201</v>
      </c>
      <c r="T8" s="226">
        <v>5.1610134926755373</v>
      </c>
      <c r="U8" s="226">
        <v>5.3942952904199002</v>
      </c>
      <c r="V8" s="226">
        <v>5.5538773699591646</v>
      </c>
      <c r="W8" s="226">
        <v>4.9756220671296356</v>
      </c>
      <c r="DA8" s="174" t="s">
        <v>2892</v>
      </c>
    </row>
    <row r="9" spans="1:105" ht="12" customHeight="1" x14ac:dyDescent="0.25">
      <c r="A9" s="202" t="s">
        <v>95</v>
      </c>
      <c r="B9" s="226">
        <v>6.515840100896642</v>
      </c>
      <c r="C9" s="226">
        <v>6.6251912446530712</v>
      </c>
      <c r="D9" s="226">
        <v>7.3025743594212544</v>
      </c>
      <c r="E9" s="226">
        <v>9.0821810513967574</v>
      </c>
      <c r="F9" s="226">
        <v>10.19135769043741</v>
      </c>
      <c r="G9" s="226">
        <v>10.643466629124189</v>
      </c>
      <c r="H9" s="226">
        <v>10.8296719304874</v>
      </c>
      <c r="I9" s="226">
        <v>10.02028075638402</v>
      </c>
      <c r="J9" s="226">
        <v>8.6133368379956945</v>
      </c>
      <c r="K9" s="226">
        <v>6.9483139231322992</v>
      </c>
      <c r="L9" s="226">
        <v>8.3074392105298731</v>
      </c>
      <c r="M9" s="226">
        <v>8.6844518674325766</v>
      </c>
      <c r="N9" s="226">
        <v>9.338581597780589</v>
      </c>
      <c r="O9" s="226">
        <v>10.083346243150499</v>
      </c>
      <c r="P9" s="226">
        <v>10.806712492171631</v>
      </c>
      <c r="Q9" s="226">
        <v>11.089662724538369</v>
      </c>
      <c r="R9" s="226">
        <v>12.12240695039169</v>
      </c>
      <c r="S9" s="226">
        <v>14.65928508819826</v>
      </c>
      <c r="T9" s="226">
        <v>15.816009090457291</v>
      </c>
      <c r="U9" s="226">
        <v>16.530904922254528</v>
      </c>
      <c r="V9" s="226">
        <v>17.019946778907119</v>
      </c>
      <c r="W9" s="226">
        <v>15.247874076687591</v>
      </c>
      <c r="DA9" s="174" t="s">
        <v>2893</v>
      </c>
    </row>
    <row r="10" spans="1:105" ht="12" customHeight="1" x14ac:dyDescent="0.25">
      <c r="A10" s="56" t="s">
        <v>96</v>
      </c>
      <c r="B10" s="262">
        <v>1.464891230922778</v>
      </c>
      <c r="C10" s="262">
        <v>1.6044389862931929</v>
      </c>
      <c r="D10" s="262">
        <v>1.8151816887005201</v>
      </c>
      <c r="E10" s="262">
        <v>2.2949269576633919</v>
      </c>
      <c r="F10" s="262">
        <v>2.4579495822619069</v>
      </c>
      <c r="G10" s="262">
        <v>2.479020925077041</v>
      </c>
      <c r="H10" s="262">
        <v>2.3231402639650409</v>
      </c>
      <c r="I10" s="262">
        <v>2.080035683982933</v>
      </c>
      <c r="J10" s="262">
        <v>1.981866194011803</v>
      </c>
      <c r="K10" s="262">
        <v>1.5352634235317899</v>
      </c>
      <c r="L10" s="262">
        <v>1.890695829622119</v>
      </c>
      <c r="M10" s="262">
        <v>1.9993121580010671</v>
      </c>
      <c r="N10" s="262">
        <v>1.954648248283408</v>
      </c>
      <c r="O10" s="262">
        <v>2.150454723482552</v>
      </c>
      <c r="P10" s="262">
        <v>2.296396782003884</v>
      </c>
      <c r="Q10" s="262">
        <v>2.3813279949966009</v>
      </c>
      <c r="R10" s="262">
        <v>2.3244596585357109</v>
      </c>
      <c r="S10" s="262">
        <v>2.8444592948403158</v>
      </c>
      <c r="T10" s="262">
        <v>3.1201127393034018</v>
      </c>
      <c r="U10" s="262">
        <v>3.1937780042603241</v>
      </c>
      <c r="V10" s="262">
        <v>3.383604320689376</v>
      </c>
      <c r="W10" s="262">
        <v>2.9961098320772268</v>
      </c>
      <c r="DA10" s="68" t="s">
        <v>2894</v>
      </c>
    </row>
    <row r="11" spans="1:105" ht="12" customHeight="1" x14ac:dyDescent="0.25">
      <c r="A11" s="37" t="s">
        <v>160</v>
      </c>
      <c r="B11" s="228">
        <v>0.24382254151584071</v>
      </c>
      <c r="C11" s="228">
        <v>0.37574975213534062</v>
      </c>
      <c r="D11" s="228">
        <v>0.4687291821440363</v>
      </c>
      <c r="E11" s="228">
        <v>0.50321383348258597</v>
      </c>
      <c r="F11" s="228">
        <v>0.41132792460936202</v>
      </c>
      <c r="G11" s="228">
        <v>8.8115312327376794E-2</v>
      </c>
      <c r="H11" s="228">
        <v>0.17759925199219381</v>
      </c>
      <c r="I11" s="228">
        <v>0.28315525388233498</v>
      </c>
      <c r="J11" s="228">
        <v>0.18483786256098669</v>
      </c>
      <c r="K11" s="228">
        <v>0.1040832646281581</v>
      </c>
      <c r="L11" s="228">
        <v>0.17764867078329921</v>
      </c>
      <c r="M11" s="228">
        <v>0.35779514191385131</v>
      </c>
      <c r="N11" s="228">
        <v>0.22519750375221401</v>
      </c>
      <c r="O11" s="228">
        <v>0.25644380440517189</v>
      </c>
      <c r="P11" s="228">
        <v>0.12579707321429151</v>
      </c>
      <c r="Q11" s="228">
        <v>0.18295668013709199</v>
      </c>
      <c r="R11" s="228">
        <v>1.1193777472115359E-2</v>
      </c>
      <c r="S11" s="228">
        <v>6.9770946445144571E-3</v>
      </c>
      <c r="T11" s="228">
        <v>3.6396937833251741E-3</v>
      </c>
      <c r="U11" s="228">
        <v>8.172798954424956E-3</v>
      </c>
      <c r="V11" s="228">
        <v>4.0169398425085349E-3</v>
      </c>
      <c r="W11" s="228">
        <v>5.9093592324278273E-3</v>
      </c>
      <c r="DA11" s="69" t="s">
        <v>2895</v>
      </c>
    </row>
    <row r="12" spans="1:105" ht="12" customHeight="1" x14ac:dyDescent="0.25">
      <c r="A12" s="37" t="s">
        <v>162</v>
      </c>
      <c r="B12" s="228">
        <v>0.20750854597092819</v>
      </c>
      <c r="C12" s="228">
        <v>0.34217211471048031</v>
      </c>
      <c r="D12" s="228">
        <v>0.42052653575333748</v>
      </c>
      <c r="E12" s="228">
        <v>0.74487883558060641</v>
      </c>
      <c r="F12" s="228">
        <v>0.59336241039393056</v>
      </c>
      <c r="G12" s="228">
        <v>0.6261811556881669</v>
      </c>
      <c r="H12" s="228">
        <v>0.46005763680956607</v>
      </c>
      <c r="I12" s="228">
        <v>0.3057474283942232</v>
      </c>
      <c r="J12" s="228">
        <v>0.58597535152312819</v>
      </c>
      <c r="K12" s="228">
        <v>0.39640222060511288</v>
      </c>
      <c r="L12" s="228">
        <v>0.52538649444422525</v>
      </c>
      <c r="M12" s="228">
        <v>0.4529534243377481</v>
      </c>
      <c r="N12" s="228">
        <v>0.26592471187761418</v>
      </c>
      <c r="O12" s="228">
        <v>0.3173719423312234</v>
      </c>
      <c r="P12" s="228">
        <v>0.33635103972899222</v>
      </c>
      <c r="Q12" s="228">
        <v>0.36396701261315112</v>
      </c>
      <c r="R12" s="228">
        <v>3.5407267748676953E-2</v>
      </c>
      <c r="S12" s="228">
        <v>1.5863092694003631E-2</v>
      </c>
      <c r="T12" s="228">
        <v>1.8443490004507582E-2</v>
      </c>
      <c r="U12" s="228">
        <v>3.0364029518388271E-2</v>
      </c>
      <c r="V12" s="228">
        <v>4.8264952480381311E-2</v>
      </c>
      <c r="W12" s="228">
        <v>3.0825983839388491E-2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2898</v>
      </c>
    </row>
    <row r="15" spans="1:105" ht="12" customHeight="1" x14ac:dyDescent="0.25">
      <c r="A15" s="37" t="s">
        <v>38</v>
      </c>
      <c r="B15" s="228">
        <v>1.0135601434360091</v>
      </c>
      <c r="C15" s="228">
        <v>0.88651711944737188</v>
      </c>
      <c r="D15" s="228">
        <v>0.92592597080314565</v>
      </c>
      <c r="E15" s="228">
        <v>1.0468342886002</v>
      </c>
      <c r="F15" s="228">
        <v>1.4532592472586141</v>
      </c>
      <c r="G15" s="228">
        <v>1.7647244570614971</v>
      </c>
      <c r="H15" s="228">
        <v>1.685483375163281</v>
      </c>
      <c r="I15" s="228">
        <v>1.4911330017063751</v>
      </c>
      <c r="J15" s="228">
        <v>1.211052979927689</v>
      </c>
      <c r="K15" s="228">
        <v>1.0347779382985189</v>
      </c>
      <c r="L15" s="228">
        <v>1.1876606643945951</v>
      </c>
      <c r="M15" s="228">
        <v>1.1885635917494679</v>
      </c>
      <c r="N15" s="228">
        <v>1.4635260326535799</v>
      </c>
      <c r="O15" s="228">
        <v>1.5766389767461571</v>
      </c>
      <c r="P15" s="228">
        <v>1.834248669060601</v>
      </c>
      <c r="Q15" s="228">
        <v>1.8344043022463581</v>
      </c>
      <c r="R15" s="228">
        <v>2.277858613314919</v>
      </c>
      <c r="S15" s="228">
        <v>2.8216191075017978</v>
      </c>
      <c r="T15" s="228">
        <v>3.098029555515569</v>
      </c>
      <c r="U15" s="228">
        <v>3.155241175787511</v>
      </c>
      <c r="V15" s="228">
        <v>3.331322428366486</v>
      </c>
      <c r="W15" s="228">
        <v>2.9593744890054108</v>
      </c>
      <c r="DA15" s="69" t="s">
        <v>2899</v>
      </c>
    </row>
    <row r="16" spans="1:105" ht="12" customHeight="1" x14ac:dyDescent="0.25">
      <c r="A16" s="57" t="s">
        <v>2900</v>
      </c>
      <c r="B16" s="263">
        <v>48.625154614331443</v>
      </c>
      <c r="C16" s="263">
        <v>59.95651364600176</v>
      </c>
      <c r="D16" s="263">
        <v>74.99956258471876</v>
      </c>
      <c r="E16" s="263">
        <v>94.100750779634723</v>
      </c>
      <c r="F16" s="263">
        <v>102.36436538822321</v>
      </c>
      <c r="G16" s="263">
        <v>110.4203709743966</v>
      </c>
      <c r="H16" s="263">
        <v>73.700158365193005</v>
      </c>
      <c r="I16" s="263">
        <v>61.908232335611409</v>
      </c>
      <c r="J16" s="263">
        <v>87.317271275231846</v>
      </c>
      <c r="K16" s="263">
        <v>60.500396560713916</v>
      </c>
      <c r="L16" s="263">
        <v>78.289819759779093</v>
      </c>
      <c r="M16" s="263">
        <v>84.291406280999951</v>
      </c>
      <c r="N16" s="263">
        <v>61.728678233340098</v>
      </c>
      <c r="O16" s="263">
        <v>74.482266843689743</v>
      </c>
      <c r="P16" s="263">
        <v>77.902131371273995</v>
      </c>
      <c r="Q16" s="263">
        <v>85.214792696960998</v>
      </c>
      <c r="R16" s="263">
        <v>19.085033077668839</v>
      </c>
      <c r="S16" s="263">
        <v>15.542632290678901</v>
      </c>
      <c r="T16" s="263">
        <v>17.193382279234701</v>
      </c>
      <c r="U16" s="263">
        <v>20.875304490558211</v>
      </c>
      <c r="V16" s="263">
        <v>27.72024237921153</v>
      </c>
      <c r="W16" s="263">
        <v>20.974657895726889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0.25240646510587572</v>
      </c>
      <c r="V19" s="231">
        <v>1.6411271801631611</v>
      </c>
      <c r="W19" s="231">
        <v>0.44653642139878158</v>
      </c>
      <c r="DA19" s="73" t="s">
        <v>2904</v>
      </c>
    </row>
    <row r="20" spans="1:105" ht="12" customHeight="1" x14ac:dyDescent="0.25">
      <c r="A20" s="46" t="s">
        <v>160</v>
      </c>
      <c r="B20" s="231">
        <v>2.8516456852145509</v>
      </c>
      <c r="C20" s="231">
        <v>3.4432977278657262</v>
      </c>
      <c r="D20" s="231">
        <v>3.5338762110677</v>
      </c>
      <c r="E20" s="231">
        <v>4.082558167326253</v>
      </c>
      <c r="F20" s="231">
        <v>2.9043811444477869</v>
      </c>
      <c r="G20" s="231">
        <v>0.50924553973706543</v>
      </c>
      <c r="H20" s="231">
        <v>2.5125895151564648</v>
      </c>
      <c r="I20" s="231">
        <v>5.0681709600546316</v>
      </c>
      <c r="J20" s="231">
        <v>1.3138079104724349</v>
      </c>
      <c r="K20" s="231">
        <v>0.94767225152524348</v>
      </c>
      <c r="L20" s="231">
        <v>1.433869970272194</v>
      </c>
      <c r="M20" s="231">
        <v>2.837662200206267</v>
      </c>
      <c r="N20" s="231">
        <v>3.3720197254477342</v>
      </c>
      <c r="O20" s="231">
        <v>3.09127901250638</v>
      </c>
      <c r="P20" s="231">
        <v>1.477748024852112</v>
      </c>
      <c r="Q20" s="231">
        <v>1.9381111834927569</v>
      </c>
      <c r="R20" s="231">
        <v>2.467164469609036</v>
      </c>
      <c r="S20" s="231">
        <v>3.3170155338882279</v>
      </c>
      <c r="T20" s="231">
        <v>1.621124543069618</v>
      </c>
      <c r="U20" s="231">
        <v>2.758708544179036</v>
      </c>
      <c r="V20" s="231">
        <v>0.79671965802785927</v>
      </c>
      <c r="W20" s="231">
        <v>1.655786882212984</v>
      </c>
      <c r="DA20" s="73" t="s">
        <v>2905</v>
      </c>
    </row>
    <row r="21" spans="1:105" ht="12" customHeight="1" x14ac:dyDescent="0.25">
      <c r="A21" s="46" t="s">
        <v>70</v>
      </c>
      <c r="B21" s="231">
        <v>12.104871789970311</v>
      </c>
      <c r="C21" s="231">
        <v>12.568852833853221</v>
      </c>
      <c r="D21" s="231">
        <v>5.3919190372802879</v>
      </c>
      <c r="E21" s="231">
        <v>4.12511518437341</v>
      </c>
      <c r="F21" s="231">
        <v>8.9024892455459472</v>
      </c>
      <c r="G21" s="231">
        <v>7.3305645542686522</v>
      </c>
      <c r="H21" s="231">
        <v>4.3164327117370851</v>
      </c>
      <c r="I21" s="231">
        <v>0.61618009917613759</v>
      </c>
      <c r="J21" s="231">
        <v>0</v>
      </c>
      <c r="K21" s="231">
        <v>0</v>
      </c>
      <c r="L21" s="231">
        <v>0.47651711016477122</v>
      </c>
      <c r="M21" s="231">
        <v>0</v>
      </c>
      <c r="N21" s="231">
        <v>0</v>
      </c>
      <c r="O21" s="231">
        <v>0</v>
      </c>
      <c r="P21" s="231">
        <v>0.95298992916139835</v>
      </c>
      <c r="Q21" s="231">
        <v>0.94110588695019215</v>
      </c>
      <c r="R21" s="231">
        <v>2.295978302258753</v>
      </c>
      <c r="S21" s="231">
        <v>0</v>
      </c>
      <c r="T21" s="231">
        <v>0</v>
      </c>
      <c r="U21" s="231">
        <v>2.643599331905734</v>
      </c>
      <c r="V21" s="231">
        <v>6.098322477788745</v>
      </c>
      <c r="W21" s="231">
        <v>3.851844794683462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0.97214478985787267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2.4269324980549372</v>
      </c>
      <c r="C23" s="231">
        <v>3.1355987819713418</v>
      </c>
      <c r="D23" s="231">
        <v>3.1704634092203121</v>
      </c>
      <c r="E23" s="231">
        <v>6.0431788069540584</v>
      </c>
      <c r="F23" s="231">
        <v>4.1897242892246789</v>
      </c>
      <c r="G23" s="231">
        <v>3.618893835578294</v>
      </c>
      <c r="H23" s="231">
        <v>6.5086760312829721</v>
      </c>
      <c r="I23" s="231">
        <v>5.4725463026121828</v>
      </c>
      <c r="J23" s="231">
        <v>4.1650506097955926</v>
      </c>
      <c r="K23" s="231">
        <v>3.6092198515535858</v>
      </c>
      <c r="L23" s="231">
        <v>4.2405941674007464</v>
      </c>
      <c r="M23" s="231">
        <v>3.5923595938781472</v>
      </c>
      <c r="N23" s="231">
        <v>3.9818530800499841</v>
      </c>
      <c r="O23" s="231">
        <v>3.82573182753449</v>
      </c>
      <c r="P23" s="231">
        <v>3.9511418820513922</v>
      </c>
      <c r="Q23" s="231">
        <v>3.8556041629058022</v>
      </c>
      <c r="R23" s="231">
        <v>7.8039386769193619</v>
      </c>
      <c r="S23" s="231">
        <v>7.5415524028885592</v>
      </c>
      <c r="T23" s="231">
        <v>8.2147554399070692</v>
      </c>
      <c r="U23" s="231">
        <v>10.249304814078339</v>
      </c>
      <c r="V23" s="231">
        <v>9.572868388013104</v>
      </c>
      <c r="W23" s="231">
        <v>8.6373594268018259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30.18119028312346</v>
      </c>
      <c r="C25" s="231">
        <v>40.27846735304373</v>
      </c>
      <c r="D25" s="231">
        <v>62.39511925505083</v>
      </c>
      <c r="E25" s="231">
        <v>78.259087313735265</v>
      </c>
      <c r="F25" s="231">
        <v>85.307256351029679</v>
      </c>
      <c r="G25" s="231">
        <v>97.304598446615387</v>
      </c>
      <c r="H25" s="231">
        <v>58.661166954488273</v>
      </c>
      <c r="I25" s="231">
        <v>49.447744648021043</v>
      </c>
      <c r="J25" s="231">
        <v>80.556934706413173</v>
      </c>
      <c r="K25" s="231">
        <v>54.662026409090572</v>
      </c>
      <c r="L25" s="231">
        <v>70.459657636577973</v>
      </c>
      <c r="M25" s="231">
        <v>75.033240144894364</v>
      </c>
      <c r="N25" s="231">
        <v>53.314291069867721</v>
      </c>
      <c r="O25" s="231">
        <v>66.681480781907894</v>
      </c>
      <c r="P25" s="231">
        <v>70.503882191008415</v>
      </c>
      <c r="Q25" s="231">
        <v>77.331087537521327</v>
      </c>
      <c r="R25" s="231">
        <v>4.7945461991058647</v>
      </c>
      <c r="S25" s="231">
        <v>3.3142167371502169</v>
      </c>
      <c r="T25" s="231">
        <v>5.8550605570794474</v>
      </c>
      <c r="U25" s="231">
        <v>3.535100887065505</v>
      </c>
      <c r="V25" s="231">
        <v>8.3959839175842976</v>
      </c>
      <c r="W25" s="231">
        <v>5.3446487492099797</v>
      </c>
      <c r="DA25" s="73" t="s">
        <v>2910</v>
      </c>
    </row>
    <row r="26" spans="1:105" ht="12" customHeight="1" x14ac:dyDescent="0.25">
      <c r="A26" s="46" t="s">
        <v>79</v>
      </c>
      <c r="B26" s="231">
        <v>1.0605143579681979</v>
      </c>
      <c r="C26" s="231">
        <v>0.53029694926774174</v>
      </c>
      <c r="D26" s="231">
        <v>0.5081846720996267</v>
      </c>
      <c r="E26" s="231">
        <v>0.61866651738786882</v>
      </c>
      <c r="F26" s="231">
        <v>1.0605143579750851</v>
      </c>
      <c r="G26" s="231">
        <v>1.65706859819717</v>
      </c>
      <c r="H26" s="231">
        <v>1.7012931525282029</v>
      </c>
      <c r="I26" s="231">
        <v>1.303590325747412</v>
      </c>
      <c r="J26" s="231">
        <v>1.2814780485506421</v>
      </c>
      <c r="K26" s="231">
        <v>1.2814780485445141</v>
      </c>
      <c r="L26" s="231">
        <v>1.6791808753634121</v>
      </c>
      <c r="M26" s="231">
        <v>2.8281443420211789</v>
      </c>
      <c r="N26" s="231">
        <v>1.060514357974671</v>
      </c>
      <c r="O26" s="231">
        <v>0.88377522174097722</v>
      </c>
      <c r="P26" s="231">
        <v>1.01636934420069</v>
      </c>
      <c r="Q26" s="231">
        <v>1.1488839260909109</v>
      </c>
      <c r="R26" s="231">
        <v>1.723405429775819</v>
      </c>
      <c r="S26" s="231">
        <v>1.3698476167518909</v>
      </c>
      <c r="T26" s="231">
        <v>1.5024417391785689</v>
      </c>
      <c r="U26" s="231">
        <v>1.436184448223714</v>
      </c>
      <c r="V26" s="231">
        <v>1.2152207576343641</v>
      </c>
      <c r="W26" s="231">
        <v>1.0384816214198509</v>
      </c>
      <c r="DA26" s="73" t="s">
        <v>2911</v>
      </c>
    </row>
    <row r="27" spans="1:105" ht="12" customHeight="1" x14ac:dyDescent="0.25">
      <c r="A27" s="57" t="s">
        <v>2912</v>
      </c>
      <c r="B27" s="263">
        <v>4.0123857463416179</v>
      </c>
      <c r="C27" s="263">
        <v>4.0797230296021558</v>
      </c>
      <c r="D27" s="263">
        <v>4.4968484213278268</v>
      </c>
      <c r="E27" s="263">
        <v>5.5927114895443228</v>
      </c>
      <c r="F27" s="263">
        <v>6.2757307883219839</v>
      </c>
      <c r="G27" s="263">
        <v>6.5541347137238448</v>
      </c>
      <c r="H27" s="263">
        <v>6.6687979782475066</v>
      </c>
      <c r="I27" s="263">
        <v>6.1703834131417379</v>
      </c>
      <c r="J27" s="263">
        <v>5.3040021581341934</v>
      </c>
      <c r="K27" s="263">
        <v>4.2786985737183132</v>
      </c>
      <c r="L27" s="263">
        <v>5.1156336191157648</v>
      </c>
      <c r="M27" s="263">
        <v>5.3477940446821668</v>
      </c>
      <c r="N27" s="263">
        <v>5.7506002470543658</v>
      </c>
      <c r="O27" s="263">
        <v>6.2092184760453106</v>
      </c>
      <c r="P27" s="263">
        <v>6.6546597978109494</v>
      </c>
      <c r="Q27" s="263">
        <v>6.8288975724788914</v>
      </c>
      <c r="R27" s="263">
        <v>7.4648505957675173</v>
      </c>
      <c r="S27" s="263">
        <v>9.0270334490484014</v>
      </c>
      <c r="T27" s="263">
        <v>9.7393319135973879</v>
      </c>
      <c r="U27" s="263">
        <v>10.17955724159884</v>
      </c>
      <c r="V27" s="263">
        <v>10.48070406911649</v>
      </c>
      <c r="W27" s="263">
        <v>9.3894803524865722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8.6395400944314691</v>
      </c>
      <c r="C28" s="263">
        <f t="shared" si="0"/>
        <v>10.50882454049318</v>
      </c>
      <c r="D28" s="263">
        <f t="shared" si="0"/>
        <v>12.529319633116771</v>
      </c>
      <c r="E28" s="263">
        <f t="shared" si="0"/>
        <v>15.626414574798146</v>
      </c>
      <c r="F28" s="263">
        <f t="shared" si="0"/>
        <v>17.094244678372604</v>
      </c>
      <c r="G28" s="263">
        <f t="shared" si="0"/>
        <v>17.869625071358676</v>
      </c>
      <c r="H28" s="263">
        <f t="shared" si="0"/>
        <v>12.632253462797337</v>
      </c>
      <c r="I28" s="263">
        <f t="shared" si="0"/>
        <v>10.65140037324179</v>
      </c>
      <c r="J28" s="263">
        <f t="shared" si="0"/>
        <v>13.473503541849261</v>
      </c>
      <c r="K28" s="263">
        <f t="shared" si="0"/>
        <v>9.5568221253399166</v>
      </c>
      <c r="L28" s="263">
        <f t="shared" si="0"/>
        <v>12.370603996457781</v>
      </c>
      <c r="M28" s="263">
        <f t="shared" si="0"/>
        <v>13.260252606524382</v>
      </c>
      <c r="N28" s="263">
        <f t="shared" si="0"/>
        <v>10.271789829602374</v>
      </c>
      <c r="O28" s="263">
        <f t="shared" si="0"/>
        <v>12.077715285673358</v>
      </c>
      <c r="P28" s="263">
        <f t="shared" si="0"/>
        <v>12.52745272452136</v>
      </c>
      <c r="Q28" s="263">
        <f t="shared" si="0"/>
        <v>13.614297446065363</v>
      </c>
      <c r="R28" s="263">
        <f t="shared" si="0"/>
        <v>3.980849893041488</v>
      </c>
      <c r="S28" s="263">
        <f t="shared" si="0"/>
        <v>3.4991040970324883</v>
      </c>
      <c r="T28" s="263">
        <f t="shared" si="0"/>
        <v>3.8303696541336465</v>
      </c>
      <c r="U28" s="263">
        <f t="shared" si="0"/>
        <v>4.5425347698711525</v>
      </c>
      <c r="V28" s="263">
        <f t="shared" si="0"/>
        <v>5.7501755572136224</v>
      </c>
      <c r="W28" s="263">
        <f t="shared" si="0"/>
        <v>4.4827859517353508</v>
      </c>
      <c r="DA28" s="70"/>
    </row>
    <row r="29" spans="1:105" ht="12" customHeight="1" x14ac:dyDescent="0.25">
      <c r="A29" s="60" t="s">
        <v>2915</v>
      </c>
      <c r="B29" s="331">
        <v>4.3572473718518694</v>
      </c>
      <c r="C29" s="331">
        <v>5.3027695026305146</v>
      </c>
      <c r="D29" s="331">
        <v>6.0689043049632341</v>
      </c>
      <c r="E29" s="331">
        <v>7.5248581331882001</v>
      </c>
      <c r="F29" s="331">
        <v>8.2648360129853078</v>
      </c>
      <c r="G29" s="331">
        <v>8.363766081625295</v>
      </c>
      <c r="H29" s="331">
        <v>6.0914723023191026</v>
      </c>
      <c r="I29" s="331">
        <v>5.108538451130225</v>
      </c>
      <c r="J29" s="331">
        <v>5.9461848716476107</v>
      </c>
      <c r="K29" s="331">
        <v>4.2896981032548709</v>
      </c>
      <c r="L29" s="331">
        <v>5.5907417480551631</v>
      </c>
      <c r="M29" s="331">
        <v>5.974330675412161</v>
      </c>
      <c r="N29" s="331">
        <v>4.7793533376822861</v>
      </c>
      <c r="O29" s="331">
        <v>5.512852117350926</v>
      </c>
      <c r="P29" s="331">
        <v>5.6474582471848027</v>
      </c>
      <c r="Q29" s="331">
        <v>6.1269775687128991</v>
      </c>
      <c r="R29" s="331">
        <v>1.7966596737084819</v>
      </c>
      <c r="S29" s="331">
        <v>1.4683806188455091</v>
      </c>
      <c r="T29" s="331">
        <v>1.605030900762155</v>
      </c>
      <c r="U29" s="331">
        <v>1.981279986438685</v>
      </c>
      <c r="V29" s="331">
        <v>2.6086409341142431</v>
      </c>
      <c r="W29" s="331">
        <v>1.981010018253806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3.1444119431680073E-2</v>
      </c>
      <c r="V31" s="297">
        <v>0.2364074563342014</v>
      </c>
      <c r="W31" s="297">
        <v>6.0623750514448377E-2</v>
      </c>
      <c r="DA31" s="122" t="s">
        <v>2918</v>
      </c>
    </row>
    <row r="32" spans="1:105" ht="12" customHeight="1" x14ac:dyDescent="0.25">
      <c r="A32" s="59" t="s">
        <v>160</v>
      </c>
      <c r="B32" s="297">
        <v>0.71477903905619811</v>
      </c>
      <c r="C32" s="297">
        <v>0.95358539805724785</v>
      </c>
      <c r="D32" s="297">
        <v>1.7730074362404009</v>
      </c>
      <c r="E32" s="297">
        <v>2.1557076508553892</v>
      </c>
      <c r="F32" s="297">
        <v>1.5005839904946821</v>
      </c>
      <c r="G32" s="297">
        <v>0.3717009007864695</v>
      </c>
      <c r="H32" s="297">
        <v>1.147527042703204</v>
      </c>
      <c r="I32" s="297">
        <v>2.3206224263466639</v>
      </c>
      <c r="J32" s="297">
        <v>1.4258708620787639</v>
      </c>
      <c r="K32" s="297">
        <v>0.89210535775654409</v>
      </c>
      <c r="L32" s="297">
        <v>1.303271198705316</v>
      </c>
      <c r="M32" s="297">
        <v>2.6365590774119401</v>
      </c>
      <c r="N32" s="297">
        <v>2.1915083597177309</v>
      </c>
      <c r="O32" s="297">
        <v>2.4637469050601601</v>
      </c>
      <c r="P32" s="297">
        <v>1.307689972952859</v>
      </c>
      <c r="Q32" s="297">
        <v>1.763189153133208</v>
      </c>
      <c r="R32" s="297">
        <v>0.35271951797373963</v>
      </c>
      <c r="S32" s="297">
        <v>0.44855282489642417</v>
      </c>
      <c r="T32" s="297">
        <v>0.2645370815945256</v>
      </c>
      <c r="U32" s="297">
        <v>0.34367250024271501</v>
      </c>
      <c r="V32" s="297">
        <v>0.1147689649178166</v>
      </c>
      <c r="W32" s="297">
        <v>0.22479691698592999</v>
      </c>
      <c r="DA32" s="122" t="s">
        <v>2919</v>
      </c>
    </row>
    <row r="33" spans="1:105" ht="12" customHeight="1" x14ac:dyDescent="0.25">
      <c r="A33" s="59" t="s">
        <v>70</v>
      </c>
      <c r="B33" s="297">
        <v>3.0341457463648651</v>
      </c>
      <c r="C33" s="297">
        <v>3.480812720810496</v>
      </c>
      <c r="D33" s="297">
        <v>2.7052199844362321</v>
      </c>
      <c r="E33" s="297">
        <v>2.1781789748356242</v>
      </c>
      <c r="F33" s="297">
        <v>4.5995797979046822</v>
      </c>
      <c r="G33" s="297">
        <v>5.3506162263137034</v>
      </c>
      <c r="H33" s="297">
        <v>1.9713619096347239</v>
      </c>
      <c r="I33" s="297">
        <v>0.28213755378158001</v>
      </c>
      <c r="J33" s="297">
        <v>0</v>
      </c>
      <c r="K33" s="297">
        <v>0</v>
      </c>
      <c r="L33" s="297">
        <v>0.43311530211497667</v>
      </c>
      <c r="M33" s="297">
        <v>0</v>
      </c>
      <c r="N33" s="297">
        <v>0</v>
      </c>
      <c r="O33" s="297">
        <v>0</v>
      </c>
      <c r="P33" s="297">
        <v>0.84332061605302022</v>
      </c>
      <c r="Q33" s="297">
        <v>0.85616744072958728</v>
      </c>
      <c r="R33" s="297">
        <v>0.32824579391709752</v>
      </c>
      <c r="S33" s="297">
        <v>0</v>
      </c>
      <c r="T33" s="297">
        <v>0</v>
      </c>
      <c r="U33" s="297">
        <v>0.32933250377356721</v>
      </c>
      <c r="V33" s="297">
        <v>0.87847482041970015</v>
      </c>
      <c r="W33" s="297">
        <v>0.52294340766601521</v>
      </c>
      <c r="DA33" s="122" t="s">
        <v>2920</v>
      </c>
    </row>
    <row r="34" spans="1:105" ht="12" customHeight="1" x14ac:dyDescent="0.25">
      <c r="A34" s="59" t="s">
        <v>162</v>
      </c>
      <c r="B34" s="297">
        <v>0.60832258643080661</v>
      </c>
      <c r="C34" s="297">
        <v>0.86837138376277023</v>
      </c>
      <c r="D34" s="297">
        <v>1.590676884286601</v>
      </c>
      <c r="E34" s="297">
        <v>3.1909715074971872</v>
      </c>
      <c r="F34" s="297">
        <v>2.164672224585944</v>
      </c>
      <c r="G34" s="297">
        <v>2.641448954525123</v>
      </c>
      <c r="H34" s="297">
        <v>2.972583349981174</v>
      </c>
      <c r="I34" s="297">
        <v>2.5057784710019808</v>
      </c>
      <c r="J34" s="297">
        <v>4.520314009568847</v>
      </c>
      <c r="K34" s="297">
        <v>3.397592745498327</v>
      </c>
      <c r="L34" s="297">
        <v>3.8543552472348712</v>
      </c>
      <c r="M34" s="297">
        <v>3.3377715980002209</v>
      </c>
      <c r="N34" s="297">
        <v>2.5878449779645551</v>
      </c>
      <c r="O34" s="297">
        <v>3.0491052122907658</v>
      </c>
      <c r="P34" s="297">
        <v>3.4964476581789228</v>
      </c>
      <c r="Q34" s="297">
        <v>3.5076209748501039</v>
      </c>
      <c r="R34" s="297">
        <v>1.1156943618176449</v>
      </c>
      <c r="S34" s="297">
        <v>1.019827793949085</v>
      </c>
      <c r="T34" s="297">
        <v>1.3404938191676301</v>
      </c>
      <c r="U34" s="297">
        <v>1.276830862990723</v>
      </c>
      <c r="V34" s="297">
        <v>1.378989692442524</v>
      </c>
      <c r="W34" s="297">
        <v>1.172645943087413</v>
      </c>
      <c r="DA34" s="122" t="s">
        <v>2921</v>
      </c>
    </row>
    <row r="35" spans="1:105" ht="12" customHeight="1" x14ac:dyDescent="0.25">
      <c r="A35" s="60" t="s">
        <v>2922</v>
      </c>
      <c r="B35" s="331">
        <v>3.9393537699008299</v>
      </c>
      <c r="C35" s="331">
        <v>4.8573607618282919</v>
      </c>
      <c r="D35" s="331">
        <v>6.0760693092366287</v>
      </c>
      <c r="E35" s="331">
        <v>7.623546912589064</v>
      </c>
      <c r="F35" s="331">
        <v>8.2930214185221729</v>
      </c>
      <c r="G35" s="331">
        <v>8.9456765355689516</v>
      </c>
      <c r="H35" s="331">
        <v>5.970798427294687</v>
      </c>
      <c r="I35" s="331">
        <v>5.0154787244071422</v>
      </c>
      <c r="J35" s="331">
        <v>7.0739851524124031</v>
      </c>
      <c r="K35" s="331">
        <v>4.9014232892886076</v>
      </c>
      <c r="L35" s="331">
        <v>6.3426286057431494</v>
      </c>
      <c r="M35" s="331">
        <v>6.8288455170368234</v>
      </c>
      <c r="N35" s="331">
        <v>5.0009321973000578</v>
      </c>
      <c r="O35" s="331">
        <v>6.0341607344724073</v>
      </c>
      <c r="P35" s="331">
        <v>6.311220135643314</v>
      </c>
      <c r="Q35" s="331">
        <v>6.9036534181662343</v>
      </c>
      <c r="R35" s="331">
        <v>1.5461688008913379</v>
      </c>
      <c r="S35" s="331">
        <v>1.259182157755492</v>
      </c>
      <c r="T35" s="331">
        <v>1.3929172222947921</v>
      </c>
      <c r="U35" s="331">
        <v>1.691207155945387</v>
      </c>
      <c r="V35" s="331">
        <v>2.2457479505253208</v>
      </c>
      <c r="W35" s="331">
        <v>1.699256245234829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2.044864160841383E-2</v>
      </c>
      <c r="V38" s="231">
        <v>0.1329554753160008</v>
      </c>
      <c r="W38" s="231">
        <v>3.617602759286366E-2</v>
      </c>
      <c r="DA38" s="73" t="s">
        <v>2926</v>
      </c>
    </row>
    <row r="39" spans="1:105" ht="12" customHeight="1" x14ac:dyDescent="0.25">
      <c r="A39" s="64" t="s">
        <v>160</v>
      </c>
      <c r="B39" s="231">
        <v>0.23102530510330649</v>
      </c>
      <c r="C39" s="231">
        <v>0.27895783556358977</v>
      </c>
      <c r="D39" s="231">
        <v>0.28629602691956008</v>
      </c>
      <c r="E39" s="231">
        <v>0.33074734743477813</v>
      </c>
      <c r="F39" s="231">
        <v>0.2352976540919238</v>
      </c>
      <c r="G39" s="231">
        <v>4.1256389880498748E-2</v>
      </c>
      <c r="H39" s="231">
        <v>0.20355676104786419</v>
      </c>
      <c r="I39" s="231">
        <v>0.41059650167382039</v>
      </c>
      <c r="J39" s="231">
        <v>0.10643779307428081</v>
      </c>
      <c r="K39" s="231">
        <v>7.6775411539279151E-2</v>
      </c>
      <c r="L39" s="231">
        <v>0.116164588426307</v>
      </c>
      <c r="M39" s="231">
        <v>0.22989243684158789</v>
      </c>
      <c r="N39" s="231">
        <v>0.27318326744625659</v>
      </c>
      <c r="O39" s="231">
        <v>0.25043913440108961</v>
      </c>
      <c r="P39" s="231">
        <v>0.11971935716887</v>
      </c>
      <c r="Q39" s="231">
        <v>0.15701555414548521</v>
      </c>
      <c r="R39" s="231">
        <v>0.19987666324983189</v>
      </c>
      <c r="S39" s="231">
        <v>0.26872711772089569</v>
      </c>
      <c r="T39" s="231">
        <v>0.13133496707356149</v>
      </c>
      <c r="U39" s="231">
        <v>0.22349602771990559</v>
      </c>
      <c r="V39" s="231">
        <v>6.4546027941700557E-2</v>
      </c>
      <c r="W39" s="231">
        <v>0.13414312711872781</v>
      </c>
      <c r="DA39" s="73" t="s">
        <v>2927</v>
      </c>
    </row>
    <row r="40" spans="1:105" ht="12" customHeight="1" x14ac:dyDescent="0.25">
      <c r="A40" s="64" t="s">
        <v>70</v>
      </c>
      <c r="B40" s="231">
        <v>0.98067291915471388</v>
      </c>
      <c r="C40" s="231">
        <v>1.0182622181272249</v>
      </c>
      <c r="D40" s="231">
        <v>0.43682486472238019</v>
      </c>
      <c r="E40" s="231">
        <v>0.3341950926783695</v>
      </c>
      <c r="F40" s="231">
        <v>0.72123276211869802</v>
      </c>
      <c r="G40" s="231">
        <v>0.59388370775171562</v>
      </c>
      <c r="H40" s="231">
        <v>0.34969463049261168</v>
      </c>
      <c r="I40" s="231">
        <v>4.9919664335873658E-2</v>
      </c>
      <c r="J40" s="231">
        <v>0</v>
      </c>
      <c r="K40" s="231">
        <v>0</v>
      </c>
      <c r="L40" s="231">
        <v>3.8604904996982277E-2</v>
      </c>
      <c r="M40" s="231">
        <v>0</v>
      </c>
      <c r="N40" s="231">
        <v>0</v>
      </c>
      <c r="O40" s="231">
        <v>0</v>
      </c>
      <c r="P40" s="231">
        <v>7.7206221756938184E-2</v>
      </c>
      <c r="Q40" s="231">
        <v>7.6243439286472203E-2</v>
      </c>
      <c r="R40" s="231">
        <v>0.18600806213061921</v>
      </c>
      <c r="S40" s="231">
        <v>0</v>
      </c>
      <c r="T40" s="231">
        <v>0</v>
      </c>
      <c r="U40" s="231">
        <v>0.2141704859727232</v>
      </c>
      <c r="V40" s="231">
        <v>0.49405394869155961</v>
      </c>
      <c r="W40" s="231">
        <v>0.31205616585406121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7.8758047623510116E-2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0.19661728093898431</v>
      </c>
      <c r="C42" s="231">
        <v>0.25402968855577968</v>
      </c>
      <c r="D42" s="231">
        <v>0.25685423691719389</v>
      </c>
      <c r="E42" s="231">
        <v>0.4895864990903861</v>
      </c>
      <c r="F42" s="231">
        <v>0.33942938186026461</v>
      </c>
      <c r="G42" s="231">
        <v>0.29318370681035277</v>
      </c>
      <c r="H42" s="231">
        <v>0.52729863101228669</v>
      </c>
      <c r="I42" s="231">
        <v>0.4433568608499231</v>
      </c>
      <c r="J42" s="231">
        <v>0.33743045038442221</v>
      </c>
      <c r="K42" s="231">
        <v>0.29239997160704179</v>
      </c>
      <c r="L42" s="231">
        <v>0.34355059130333371</v>
      </c>
      <c r="M42" s="231">
        <v>0.29103404238456348</v>
      </c>
      <c r="N42" s="231">
        <v>0.32258875198440951</v>
      </c>
      <c r="O42" s="231">
        <v>0.30994063087227042</v>
      </c>
      <c r="P42" s="231">
        <v>0.32010069257208501</v>
      </c>
      <c r="Q42" s="231">
        <v>0.31236073005538012</v>
      </c>
      <c r="R42" s="231">
        <v>0.63223398446400736</v>
      </c>
      <c r="S42" s="231">
        <v>0.61097683133057867</v>
      </c>
      <c r="T42" s="231">
        <v>0.66551619357675929</v>
      </c>
      <c r="U42" s="231">
        <v>0.83034466169701837</v>
      </c>
      <c r="V42" s="231">
        <v>0.77554334731039076</v>
      </c>
      <c r="W42" s="231">
        <v>0.69975334145121171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2.44512098038398</v>
      </c>
      <c r="C44" s="231">
        <v>3.263149155442985</v>
      </c>
      <c r="D44" s="231">
        <v>5.0549237367021558</v>
      </c>
      <c r="E44" s="231">
        <v>6.3401388249261794</v>
      </c>
      <c r="F44" s="231">
        <v>6.9111443361308824</v>
      </c>
      <c r="G44" s="231">
        <v>7.8831057661333226</v>
      </c>
      <c r="H44" s="231">
        <v>4.7524185994225361</v>
      </c>
      <c r="I44" s="231">
        <v>4.0059956793404927</v>
      </c>
      <c r="J44" s="231">
        <v>6.5262983109123631</v>
      </c>
      <c r="K44" s="231">
        <v>4.4284293081014461</v>
      </c>
      <c r="L44" s="231">
        <v>5.7082701358602437</v>
      </c>
      <c r="M44" s="231">
        <v>6.0787976876796588</v>
      </c>
      <c r="N44" s="231">
        <v>4.3192428935490206</v>
      </c>
      <c r="O44" s="231">
        <v>5.4021821582724048</v>
      </c>
      <c r="P44" s="231">
        <v>5.7118529761946286</v>
      </c>
      <c r="Q44" s="231">
        <v>6.2649571736617116</v>
      </c>
      <c r="R44" s="231">
        <v>0.38842886555767658</v>
      </c>
      <c r="S44" s="231">
        <v>0.2685003739589783</v>
      </c>
      <c r="T44" s="231">
        <v>0.47434614987795842</v>
      </c>
      <c r="U44" s="231">
        <v>0.28639524371479969</v>
      </c>
      <c r="V44" s="231">
        <v>0.68019836975519288</v>
      </c>
      <c r="W44" s="231">
        <v>0.43299527509966301</v>
      </c>
      <c r="DA44" s="73" t="s">
        <v>2932</v>
      </c>
    </row>
    <row r="45" spans="1:105" ht="12" customHeight="1" x14ac:dyDescent="0.25">
      <c r="A45" s="64" t="s">
        <v>79</v>
      </c>
      <c r="B45" s="231">
        <v>8.5917284319845855E-2</v>
      </c>
      <c r="C45" s="231">
        <v>4.2961864138712287E-2</v>
      </c>
      <c r="D45" s="231">
        <v>4.1170443975338027E-2</v>
      </c>
      <c r="E45" s="231">
        <v>5.0121100835842043E-2</v>
      </c>
      <c r="F45" s="231">
        <v>8.5917284320403783E-2</v>
      </c>
      <c r="G45" s="231">
        <v>0.13424696499306041</v>
      </c>
      <c r="H45" s="231">
        <v>0.13782980531938799</v>
      </c>
      <c r="I45" s="231">
        <v>0.1056100182070326</v>
      </c>
      <c r="J45" s="231">
        <v>0.10381859804133679</v>
      </c>
      <c r="K45" s="231">
        <v>0.1038185980408403</v>
      </c>
      <c r="L45" s="231">
        <v>0.136038385156283</v>
      </c>
      <c r="M45" s="231">
        <v>0.22912135013101209</v>
      </c>
      <c r="N45" s="231">
        <v>8.5917284320370185E-2</v>
      </c>
      <c r="O45" s="231">
        <v>7.1598810926642151E-2</v>
      </c>
      <c r="P45" s="231">
        <v>8.2340887950792391E-2</v>
      </c>
      <c r="Q45" s="231">
        <v>9.3076521017185096E-2</v>
      </c>
      <c r="R45" s="231">
        <v>0.139621225489203</v>
      </c>
      <c r="S45" s="231">
        <v>0.11097783474503869</v>
      </c>
      <c r="T45" s="231">
        <v>0.12171991176651251</v>
      </c>
      <c r="U45" s="231">
        <v>0.11635209523252681</v>
      </c>
      <c r="V45" s="231">
        <v>9.8450781510476329E-2</v>
      </c>
      <c r="W45" s="231">
        <v>8.4132308118302163E-2</v>
      </c>
      <c r="DA45" s="73" t="s">
        <v>2933</v>
      </c>
    </row>
    <row r="46" spans="1:105" ht="12" customHeight="1" x14ac:dyDescent="0.25">
      <c r="A46" s="60" t="s">
        <v>2934</v>
      </c>
      <c r="B46" s="331">
        <v>0.34293895267877061</v>
      </c>
      <c r="C46" s="331">
        <v>0.34869427603437209</v>
      </c>
      <c r="D46" s="331">
        <v>0.38434601891690812</v>
      </c>
      <c r="E46" s="331">
        <v>0.47800952902088212</v>
      </c>
      <c r="F46" s="331">
        <v>0.53638724686512684</v>
      </c>
      <c r="G46" s="331">
        <v>0.56018245416443102</v>
      </c>
      <c r="H46" s="331">
        <v>0.56998273318354742</v>
      </c>
      <c r="I46" s="331">
        <v>0.5273831977044221</v>
      </c>
      <c r="J46" s="331">
        <v>0.45333351778924708</v>
      </c>
      <c r="K46" s="331">
        <v>0.36570073279643689</v>
      </c>
      <c r="L46" s="331">
        <v>0.43723364265946701</v>
      </c>
      <c r="M46" s="331">
        <v>0.45707641407539878</v>
      </c>
      <c r="N46" s="331">
        <v>0.49150429462003109</v>
      </c>
      <c r="O46" s="331">
        <v>0.53070243385002658</v>
      </c>
      <c r="P46" s="331">
        <v>0.56877434169324359</v>
      </c>
      <c r="Q46" s="331">
        <v>0.5836664591862295</v>
      </c>
      <c r="R46" s="331">
        <v>0.63802141844166804</v>
      </c>
      <c r="S46" s="331">
        <v>0.77154132043148715</v>
      </c>
      <c r="T46" s="331">
        <v>0.83242153107669947</v>
      </c>
      <c r="U46" s="331">
        <v>0.87004762748708042</v>
      </c>
      <c r="V46" s="331">
        <v>0.89578667257405908</v>
      </c>
      <c r="W46" s="331">
        <v>0.8025196882467156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3.173557068089345</v>
      </c>
      <c r="C48" s="318">
        <v>3.2268168304220821</v>
      </c>
      <c r="D48" s="318">
        <v>3.556738059057071</v>
      </c>
      <c r="E48" s="318">
        <v>4.4235001815592474</v>
      </c>
      <c r="F48" s="318">
        <v>4.9637275824898861</v>
      </c>
      <c r="G48" s="318">
        <v>5.1839284308376463</v>
      </c>
      <c r="H48" s="318">
        <v>5.2746202128805511</v>
      </c>
      <c r="I48" s="318">
        <v>4.8804041115567243</v>
      </c>
      <c r="J48" s="318">
        <v>4.195148373621695</v>
      </c>
      <c r="K48" s="318">
        <v>3.3841945812982299</v>
      </c>
      <c r="L48" s="318">
        <v>4.046160129170711</v>
      </c>
      <c r="M48" s="318">
        <v>4.229785135853743</v>
      </c>
      <c r="N48" s="318">
        <v>4.5483807424137703</v>
      </c>
      <c r="O48" s="318">
        <v>4.9111203228481486</v>
      </c>
      <c r="P48" s="318">
        <v>5.2634377580292773</v>
      </c>
      <c r="Q48" s="318">
        <v>5.4012494133093734</v>
      </c>
      <c r="R48" s="318">
        <v>5.9042502062592011</v>
      </c>
      <c r="S48" s="318">
        <v>7.1398433792729872</v>
      </c>
      <c r="T48" s="318">
        <v>7.7032288485837812</v>
      </c>
      <c r="U48" s="318">
        <v>8.0514207447654478</v>
      </c>
      <c r="V48" s="318">
        <v>8.2896098680003494</v>
      </c>
      <c r="W48" s="318">
        <v>7.4265171950351103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1.0000000000000002</v>
      </c>
      <c r="D52" s="234">
        <f t="shared" si="1"/>
        <v>1</v>
      </c>
      <c r="E52" s="234">
        <f t="shared" si="1"/>
        <v>1.0000000000000002</v>
      </c>
      <c r="F52" s="234">
        <f t="shared" si="1"/>
        <v>1</v>
      </c>
      <c r="G52" s="234">
        <f t="shared" si="1"/>
        <v>1.0000000000000002</v>
      </c>
      <c r="H52" s="234">
        <f t="shared" si="1"/>
        <v>0.99999999999999956</v>
      </c>
      <c r="I52" s="234">
        <f t="shared" si="1"/>
        <v>1.0000000000000004</v>
      </c>
      <c r="J52" s="234">
        <f t="shared" si="1"/>
        <v>1</v>
      </c>
      <c r="K52" s="234">
        <f t="shared" si="1"/>
        <v>0.99999999999999978</v>
      </c>
      <c r="L52" s="234">
        <f t="shared" si="1"/>
        <v>0.99999999999999978</v>
      </c>
      <c r="M52" s="234">
        <f t="shared" si="1"/>
        <v>0.99999999999999978</v>
      </c>
      <c r="N52" s="234">
        <f t="shared" si="1"/>
        <v>0.99999999999999989</v>
      </c>
      <c r="O52" s="234">
        <f t="shared" si="1"/>
        <v>1</v>
      </c>
      <c r="P52" s="234">
        <f t="shared" si="1"/>
        <v>0.99999999999999989</v>
      </c>
      <c r="Q52" s="234">
        <f t="shared" si="1"/>
        <v>1.0000000000000002</v>
      </c>
      <c r="R52" s="234">
        <f t="shared" si="1"/>
        <v>1</v>
      </c>
      <c r="S52" s="234">
        <f t="shared" si="1"/>
        <v>1</v>
      </c>
      <c r="T52" s="234">
        <f t="shared" si="1"/>
        <v>1</v>
      </c>
      <c r="U52" s="234">
        <f t="shared" si="1"/>
        <v>1</v>
      </c>
      <c r="V52" s="234">
        <f t="shared" si="1"/>
        <v>1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1.0350673507337598E-2</v>
      </c>
      <c r="C53" s="301">
        <f t="shared" si="2"/>
        <v>8.9272297341740185E-3</v>
      </c>
      <c r="D53" s="301">
        <f t="shared" si="2"/>
        <v>8.1154119445959946E-3</v>
      </c>
      <c r="E53" s="301">
        <f t="shared" si="2"/>
        <v>8.0615433692811655E-3</v>
      </c>
      <c r="F53" s="301">
        <f t="shared" si="2"/>
        <v>8.2660650821807756E-3</v>
      </c>
      <c r="G53" s="301">
        <f t="shared" si="2"/>
        <v>8.0873704822927214E-3</v>
      </c>
      <c r="H53" s="301">
        <f t="shared" si="2"/>
        <v>1.1138296731541908E-2</v>
      </c>
      <c r="I53" s="301">
        <f t="shared" si="2"/>
        <v>1.1949148180388336E-2</v>
      </c>
      <c r="J53" s="301">
        <f t="shared" si="2"/>
        <v>8.2835640320711255E-3</v>
      </c>
      <c r="K53" s="301">
        <f t="shared" si="2"/>
        <v>9.322235078446867E-3</v>
      </c>
      <c r="L53" s="301">
        <f t="shared" si="2"/>
        <v>8.7576248004436492E-3</v>
      </c>
      <c r="M53" s="301">
        <f t="shared" si="2"/>
        <v>8.5580311052007117E-3</v>
      </c>
      <c r="N53" s="301">
        <f t="shared" si="2"/>
        <v>1.1418875901468959E-2</v>
      </c>
      <c r="O53" s="301">
        <f t="shared" si="2"/>
        <v>1.0545106725371201E-2</v>
      </c>
      <c r="P53" s="301">
        <f t="shared" si="2"/>
        <v>1.0748581987679277E-2</v>
      </c>
      <c r="Q53" s="301">
        <f t="shared" si="2"/>
        <v>1.0251448084002782E-2</v>
      </c>
      <c r="R53" s="301">
        <f t="shared" si="2"/>
        <v>2.5344509208640887E-2</v>
      </c>
      <c r="S53" s="301">
        <f t="shared" si="2"/>
        <v>2.899615984902219E-2</v>
      </c>
      <c r="T53" s="301">
        <f t="shared" si="2"/>
        <v>2.8764967451472372E-2</v>
      </c>
      <c r="U53" s="301">
        <f t="shared" si="2"/>
        <v>2.7433495321624857E-2</v>
      </c>
      <c r="V53" s="301">
        <f t="shared" si="2"/>
        <v>2.4974071322749689E-2</v>
      </c>
      <c r="W53" s="301">
        <f t="shared" si="2"/>
        <v>2.6617513975368861E-2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1.1250732073193043E-2</v>
      </c>
      <c r="C54" s="235">
        <f t="shared" si="3"/>
        <v>9.7035105806239311E-3</v>
      </c>
      <c r="D54" s="235">
        <f t="shared" si="3"/>
        <v>8.8210999397782559E-3</v>
      </c>
      <c r="E54" s="235">
        <f t="shared" si="3"/>
        <v>8.762547140523002E-3</v>
      </c>
      <c r="F54" s="235">
        <f t="shared" si="3"/>
        <v>8.9848533501964908E-3</v>
      </c>
      <c r="G54" s="235">
        <f t="shared" si="3"/>
        <v>8.790620089448609E-3</v>
      </c>
      <c r="H54" s="235">
        <f t="shared" si="3"/>
        <v>1.2106844273415122E-2</v>
      </c>
      <c r="I54" s="235">
        <f t="shared" si="3"/>
        <v>1.2988204543900372E-2</v>
      </c>
      <c r="J54" s="235">
        <f t="shared" si="3"/>
        <v>9.0038739479034041E-3</v>
      </c>
      <c r="K54" s="235">
        <f t="shared" si="3"/>
        <v>1.013286421570312E-2</v>
      </c>
      <c r="L54" s="235">
        <f t="shared" si="3"/>
        <v>9.5191573917865722E-3</v>
      </c>
      <c r="M54" s="235">
        <f t="shared" si="3"/>
        <v>9.3022077230442528E-3</v>
      </c>
      <c r="N54" s="235">
        <f t="shared" si="3"/>
        <v>1.2411821632031483E-2</v>
      </c>
      <c r="O54" s="235">
        <f t="shared" si="3"/>
        <v>1.1462072527577399E-2</v>
      </c>
      <c r="P54" s="235">
        <f t="shared" si="3"/>
        <v>1.1683241290955739E-2</v>
      </c>
      <c r="Q54" s="235">
        <f t="shared" si="3"/>
        <v>1.1142878352176937E-2</v>
      </c>
      <c r="R54" s="235">
        <f t="shared" si="3"/>
        <v>2.7548379574609646E-2</v>
      </c>
      <c r="S54" s="235">
        <f t="shared" si="3"/>
        <v>3.1517565053284999E-2</v>
      </c>
      <c r="T54" s="235">
        <f t="shared" si="3"/>
        <v>3.1266268968991713E-2</v>
      </c>
      <c r="U54" s="235">
        <f t="shared" si="3"/>
        <v>2.9819016653940062E-2</v>
      </c>
      <c r="V54" s="235">
        <f t="shared" si="3"/>
        <v>2.7145729698640965E-2</v>
      </c>
      <c r="W54" s="235">
        <f t="shared" si="3"/>
        <v>2.8932080408009628E-2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2.7901815541518743E-2</v>
      </c>
      <c r="C55" s="235">
        <f t="shared" si="4"/>
        <v>2.4064706239947348E-2</v>
      </c>
      <c r="D55" s="235">
        <f t="shared" si="4"/>
        <v>2.1876327850650065E-2</v>
      </c>
      <c r="E55" s="235">
        <f t="shared" si="4"/>
        <v>2.173111690849705E-2</v>
      </c>
      <c r="F55" s="235">
        <f t="shared" si="4"/>
        <v>2.2282436308487301E-2</v>
      </c>
      <c r="G55" s="235">
        <f t="shared" si="4"/>
        <v>2.1800737821832557E-2</v>
      </c>
      <c r="H55" s="235">
        <f t="shared" si="4"/>
        <v>3.0024973798069489E-2</v>
      </c>
      <c r="I55" s="235">
        <f t="shared" si="4"/>
        <v>3.2210747268872915E-2</v>
      </c>
      <c r="J55" s="235">
        <f t="shared" si="4"/>
        <v>2.2329607390800435E-2</v>
      </c>
      <c r="K55" s="235">
        <f t="shared" si="4"/>
        <v>2.5129503254943737E-2</v>
      </c>
      <c r="L55" s="235">
        <f t="shared" si="4"/>
        <v>2.3607510331630707E-2</v>
      </c>
      <c r="M55" s="235">
        <f t="shared" si="4"/>
        <v>2.3069475153149745E-2</v>
      </c>
      <c r="N55" s="235">
        <f t="shared" si="4"/>
        <v>3.0781317647438078E-2</v>
      </c>
      <c r="O55" s="235">
        <f t="shared" si="4"/>
        <v>2.8425939868391932E-2</v>
      </c>
      <c r="P55" s="235">
        <f t="shared" si="4"/>
        <v>2.8974438401570241E-2</v>
      </c>
      <c r="Q55" s="235">
        <f t="shared" si="4"/>
        <v>2.7634338313398808E-2</v>
      </c>
      <c r="R55" s="235">
        <f t="shared" si="4"/>
        <v>6.8319981345031935E-2</v>
      </c>
      <c r="S55" s="235">
        <f t="shared" si="4"/>
        <v>7.8163561332146789E-2</v>
      </c>
      <c r="T55" s="235">
        <f t="shared" si="4"/>
        <v>7.754034704309945E-2</v>
      </c>
      <c r="U55" s="235">
        <f t="shared" si="4"/>
        <v>7.3951161301771373E-2</v>
      </c>
      <c r="V55" s="235">
        <f t="shared" si="4"/>
        <v>6.732140965262956E-2</v>
      </c>
      <c r="W55" s="235">
        <f t="shared" si="4"/>
        <v>7.1751559411863911E-2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8.5505563756267111E-2</v>
      </c>
      <c r="C56" s="235">
        <f t="shared" si="5"/>
        <v>7.3746680412741891E-2</v>
      </c>
      <c r="D56" s="235">
        <f t="shared" si="5"/>
        <v>6.7040359542314729E-2</v>
      </c>
      <c r="E56" s="235">
        <f t="shared" si="5"/>
        <v>6.6595358267974816E-2</v>
      </c>
      <c r="F56" s="235">
        <f t="shared" si="5"/>
        <v>6.8284885461493347E-2</v>
      </c>
      <c r="G56" s="235">
        <f t="shared" si="5"/>
        <v>6.6808712679809451E-2</v>
      </c>
      <c r="H56" s="235">
        <f t="shared" si="5"/>
        <v>9.2012016477954886E-2</v>
      </c>
      <c r="I56" s="235">
        <f t="shared" si="5"/>
        <v>9.8710354533642838E-2</v>
      </c>
      <c r="J56" s="235">
        <f t="shared" si="5"/>
        <v>6.8429442004065838E-2</v>
      </c>
      <c r="K56" s="235">
        <f t="shared" si="5"/>
        <v>7.7009768039343687E-2</v>
      </c>
      <c r="L56" s="235">
        <f t="shared" si="5"/>
        <v>7.2345596177577978E-2</v>
      </c>
      <c r="M56" s="235">
        <f t="shared" si="5"/>
        <v>7.0696778695136325E-2</v>
      </c>
      <c r="N56" s="235">
        <f t="shared" si="5"/>
        <v>9.432984440343925E-2</v>
      </c>
      <c r="O56" s="235">
        <f t="shared" si="5"/>
        <v>8.7111751209588154E-2</v>
      </c>
      <c r="P56" s="235">
        <f t="shared" si="5"/>
        <v>8.8792633811263705E-2</v>
      </c>
      <c r="Q56" s="235">
        <f t="shared" si="5"/>
        <v>8.4685875476544784E-2</v>
      </c>
      <c r="R56" s="235">
        <f t="shared" si="5"/>
        <v>0.2093676847670333</v>
      </c>
      <c r="S56" s="235">
        <f t="shared" si="5"/>
        <v>0.23953349440496605</v>
      </c>
      <c r="T56" s="235">
        <f t="shared" si="5"/>
        <v>0.23762364416433701</v>
      </c>
      <c r="U56" s="235">
        <f t="shared" si="5"/>
        <v>0.22662452656994447</v>
      </c>
      <c r="V56" s="235">
        <f t="shared" si="5"/>
        <v>0.20630754570967128</v>
      </c>
      <c r="W56" s="235">
        <f t="shared" si="5"/>
        <v>0.21988381110087321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1.9223361623688054E-2</v>
      </c>
      <c r="C57" s="302">
        <f t="shared" si="6"/>
        <v>1.7859416399398385E-2</v>
      </c>
      <c r="D57" s="302">
        <f t="shared" si="6"/>
        <v>1.666404572630098E-2</v>
      </c>
      <c r="E57" s="302">
        <f t="shared" si="6"/>
        <v>1.6827619057530566E-2</v>
      </c>
      <c r="F57" s="302">
        <f t="shared" si="6"/>
        <v>1.6468934836068542E-2</v>
      </c>
      <c r="G57" s="302">
        <f t="shared" si="6"/>
        <v>1.5560738101767856E-2</v>
      </c>
      <c r="H57" s="302">
        <f t="shared" si="6"/>
        <v>1.9738069779084384E-2</v>
      </c>
      <c r="I57" s="302">
        <f t="shared" si="6"/>
        <v>2.0490549596404426E-2</v>
      </c>
      <c r="J57" s="302">
        <f t="shared" si="6"/>
        <v>1.5745117175111824E-2</v>
      </c>
      <c r="K57" s="302">
        <f t="shared" si="6"/>
        <v>1.701567911775834E-2</v>
      </c>
      <c r="L57" s="302">
        <f t="shared" si="6"/>
        <v>1.6465184218392631E-2</v>
      </c>
      <c r="M57" s="302">
        <f t="shared" si="6"/>
        <v>1.6275630440966828E-2</v>
      </c>
      <c r="N57" s="302">
        <f t="shared" si="6"/>
        <v>1.9744076034828369E-2</v>
      </c>
      <c r="O57" s="302">
        <f t="shared" si="6"/>
        <v>1.8578145820069083E-2</v>
      </c>
      <c r="P57" s="302">
        <f t="shared" si="6"/>
        <v>1.8868191292915618E-2</v>
      </c>
      <c r="Q57" s="302">
        <f t="shared" si="6"/>
        <v>1.8184939529933893E-2</v>
      </c>
      <c r="R57" s="302">
        <f t="shared" si="6"/>
        <v>4.0146048473176009E-2</v>
      </c>
      <c r="S57" s="302">
        <f t="shared" si="6"/>
        <v>4.6478615463609131E-2</v>
      </c>
      <c r="T57" s="302">
        <f t="shared" si="6"/>
        <v>4.6877347823742921E-2</v>
      </c>
      <c r="U57" s="302">
        <f t="shared" si="6"/>
        <v>4.3783956872839237E-2</v>
      </c>
      <c r="V57" s="302">
        <f t="shared" si="6"/>
        <v>4.101441162666717E-2</v>
      </c>
      <c r="W57" s="302">
        <f t="shared" si="6"/>
        <v>4.3205763966871182E-2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0.6380944273727529</v>
      </c>
      <c r="C58" s="303">
        <f t="shared" si="7"/>
        <v>0.66739112687235747</v>
      </c>
      <c r="D58" s="303">
        <f t="shared" si="7"/>
        <v>0.68852399081826832</v>
      </c>
      <c r="E58" s="303">
        <f t="shared" si="7"/>
        <v>0.68999650810654423</v>
      </c>
      <c r="F58" s="303">
        <f t="shared" si="7"/>
        <v>0.68586926081811073</v>
      </c>
      <c r="G58" s="303">
        <f t="shared" si="7"/>
        <v>0.69310527250964504</v>
      </c>
      <c r="H58" s="303">
        <f t="shared" si="7"/>
        <v>0.62617780385715005</v>
      </c>
      <c r="I58" s="303">
        <f t="shared" si="7"/>
        <v>0.60986151096674268</v>
      </c>
      <c r="J58" s="303">
        <f t="shared" si="7"/>
        <v>0.69370004483328074</v>
      </c>
      <c r="K58" s="303">
        <f t="shared" si="7"/>
        <v>0.67053986866047544</v>
      </c>
      <c r="L58" s="303">
        <f t="shared" si="7"/>
        <v>0.68178936271687529</v>
      </c>
      <c r="M58" s="303">
        <f t="shared" si="7"/>
        <v>0.68618388203600034</v>
      </c>
      <c r="N58" s="303">
        <f t="shared" si="7"/>
        <v>0.62352687632614368</v>
      </c>
      <c r="O58" s="303">
        <f t="shared" si="7"/>
        <v>0.64346503059151339</v>
      </c>
      <c r="P58" s="303">
        <f t="shared" si="7"/>
        <v>0.6400776766271199</v>
      </c>
      <c r="Q58" s="303">
        <f t="shared" si="7"/>
        <v>0.65074019853879894</v>
      </c>
      <c r="R58" s="303">
        <f t="shared" si="7"/>
        <v>0.32962011632885035</v>
      </c>
      <c r="S58" s="303">
        <f t="shared" si="7"/>
        <v>0.25396743445797615</v>
      </c>
      <c r="T58" s="303">
        <f t="shared" si="7"/>
        <v>0.25831764064724355</v>
      </c>
      <c r="U58" s="303">
        <f t="shared" si="7"/>
        <v>0.28618251810324874</v>
      </c>
      <c r="V58" s="303">
        <f t="shared" si="7"/>
        <v>0.33601134280982575</v>
      </c>
      <c r="W58" s="303">
        <f t="shared" si="7"/>
        <v>0.30246758934746837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5.2653426102543449E-2</v>
      </c>
      <c r="C59" s="303">
        <f t="shared" si="8"/>
        <v>4.5412429517320024E-2</v>
      </c>
      <c r="D59" s="303">
        <f t="shared" si="8"/>
        <v>4.1282747718162247E-2</v>
      </c>
      <c r="E59" s="303">
        <f t="shared" si="8"/>
        <v>4.1008720617647675E-2</v>
      </c>
      <c r="F59" s="303">
        <f t="shared" si="8"/>
        <v>4.2049113678919586E-2</v>
      </c>
      <c r="G59" s="303">
        <f t="shared" si="8"/>
        <v>4.1140102018619513E-2</v>
      </c>
      <c r="H59" s="303">
        <f t="shared" si="8"/>
        <v>5.6660031199582767E-2</v>
      </c>
      <c r="I59" s="303">
        <f t="shared" si="8"/>
        <v>6.0784797265453744E-2</v>
      </c>
      <c r="J59" s="303">
        <f t="shared" si="8"/>
        <v>4.2138130076187934E-2</v>
      </c>
      <c r="K59" s="303">
        <f t="shared" si="8"/>
        <v>4.7421804529490609E-2</v>
      </c>
      <c r="L59" s="303">
        <f t="shared" si="8"/>
        <v>4.4549656593561186E-2</v>
      </c>
      <c r="M59" s="303">
        <f t="shared" si="8"/>
        <v>4.3534332143847117E-2</v>
      </c>
      <c r="N59" s="303">
        <f t="shared" si="8"/>
        <v>5.8087325237907356E-2</v>
      </c>
      <c r="O59" s="303">
        <f t="shared" si="8"/>
        <v>5.3642499429062199E-2</v>
      </c>
      <c r="P59" s="303">
        <f t="shared" si="8"/>
        <v>5.4677569241672892E-2</v>
      </c>
      <c r="Q59" s="303">
        <f t="shared" si="8"/>
        <v>5.2148670688188105E-2</v>
      </c>
      <c r="R59" s="303">
        <f t="shared" si="8"/>
        <v>0.12892641640917318</v>
      </c>
      <c r="S59" s="303">
        <f t="shared" si="8"/>
        <v>0.14750220444937381</v>
      </c>
      <c r="T59" s="303">
        <f t="shared" si="8"/>
        <v>0.14632613877488126</v>
      </c>
      <c r="U59" s="303">
        <f t="shared" si="8"/>
        <v>0.13955299794043949</v>
      </c>
      <c r="V59" s="303">
        <f t="shared" si="8"/>
        <v>0.12704201498963968</v>
      </c>
      <c r="W59" s="303">
        <f t="shared" si="8"/>
        <v>0.13540213630948514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0.11337429018056779</v>
      </c>
      <c r="C60" s="303">
        <f t="shared" si="9"/>
        <v>0.11697638547819945</v>
      </c>
      <c r="D60" s="303">
        <f t="shared" si="9"/>
        <v>0.11502383292284622</v>
      </c>
      <c r="E60" s="303">
        <f t="shared" si="9"/>
        <v>0.11458114203664149</v>
      </c>
      <c r="F60" s="303">
        <f t="shared" si="9"/>
        <v>0.11453611730345578</v>
      </c>
      <c r="G60" s="303">
        <f t="shared" si="9"/>
        <v>0.11216708697348153</v>
      </c>
      <c r="H60" s="303">
        <f t="shared" si="9"/>
        <v>0.10732726912072764</v>
      </c>
      <c r="I60" s="303">
        <f t="shared" si="9"/>
        <v>0.10492754970489357</v>
      </c>
      <c r="J60" s="303">
        <f t="shared" si="9"/>
        <v>0.10704148073501948</v>
      </c>
      <c r="K60" s="303">
        <f t="shared" si="9"/>
        <v>0.10592046692299129</v>
      </c>
      <c r="L60" s="303">
        <f t="shared" si="9"/>
        <v>0.10772979476829465</v>
      </c>
      <c r="M60" s="303">
        <f t="shared" si="9"/>
        <v>0.10794661059503385</v>
      </c>
      <c r="N60" s="303">
        <f t="shared" si="9"/>
        <v>0.10375626386361494</v>
      </c>
      <c r="O60" s="303">
        <f t="shared" si="9"/>
        <v>0.10434144616034624</v>
      </c>
      <c r="P60" s="303">
        <f t="shared" si="9"/>
        <v>0.10293098138422065</v>
      </c>
      <c r="Q60" s="303">
        <f t="shared" si="9"/>
        <v>0.1039651725085378</v>
      </c>
      <c r="R60" s="303">
        <f t="shared" si="9"/>
        <v>6.8753782060109625E-2</v>
      </c>
      <c r="S60" s="303">
        <f t="shared" si="9"/>
        <v>5.7175546188381055E-2</v>
      </c>
      <c r="T60" s="303">
        <f t="shared" si="9"/>
        <v>5.7548423910611941E-2</v>
      </c>
      <c r="U60" s="303">
        <f t="shared" si="9"/>
        <v>6.2274255189967091E-2</v>
      </c>
      <c r="V60" s="303">
        <f t="shared" si="9"/>
        <v>6.9700841137686473E-2</v>
      </c>
      <c r="W60" s="303">
        <f t="shared" si="9"/>
        <v>6.4644556641771087E-2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5.7178949634512713E-2</v>
      </c>
      <c r="C61" s="304">
        <f t="shared" si="10"/>
        <v>5.9026469330758891E-2</v>
      </c>
      <c r="D61" s="304">
        <f t="shared" si="10"/>
        <v>5.5714807766076839E-2</v>
      </c>
      <c r="E61" s="304">
        <f t="shared" si="10"/>
        <v>5.5176242409116533E-2</v>
      </c>
      <c r="F61" s="304">
        <f t="shared" si="10"/>
        <v>5.5376663016574464E-2</v>
      </c>
      <c r="G61" s="304">
        <f t="shared" si="10"/>
        <v>5.2499102457788167E-2</v>
      </c>
      <c r="H61" s="304">
        <f t="shared" si="10"/>
        <v>5.1754905730626848E-2</v>
      </c>
      <c r="I61" s="304">
        <f t="shared" si="10"/>
        <v>5.0324502268914828E-2</v>
      </c>
      <c r="J61" s="304">
        <f t="shared" si="10"/>
        <v>4.7240009356762515E-2</v>
      </c>
      <c r="K61" s="304">
        <f t="shared" si="10"/>
        <v>4.7543714855869529E-2</v>
      </c>
      <c r="L61" s="304">
        <f t="shared" si="10"/>
        <v>4.8687150707676048E-2</v>
      </c>
      <c r="M61" s="304">
        <f t="shared" si="10"/>
        <v>4.8634725606009239E-2</v>
      </c>
      <c r="N61" s="304">
        <f t="shared" si="10"/>
        <v>4.8276673708111506E-2</v>
      </c>
      <c r="O61" s="304">
        <f t="shared" si="10"/>
        <v>4.7626471463096155E-2</v>
      </c>
      <c r="P61" s="304">
        <f t="shared" si="10"/>
        <v>4.6401964748292605E-2</v>
      </c>
      <c r="Q61" s="304">
        <f t="shared" si="10"/>
        <v>4.6788479714851082E-2</v>
      </c>
      <c r="R61" s="304">
        <f t="shared" si="10"/>
        <v>3.1030345519499663E-2</v>
      </c>
      <c r="S61" s="304">
        <f t="shared" si="10"/>
        <v>2.3993417048131179E-2</v>
      </c>
      <c r="T61" s="304">
        <f t="shared" si="10"/>
        <v>2.4114382424425145E-2</v>
      </c>
      <c r="U61" s="304">
        <f t="shared" si="10"/>
        <v>2.7161649107587772E-2</v>
      </c>
      <c r="V61" s="304">
        <f t="shared" si="10"/>
        <v>3.1620681060052724E-2</v>
      </c>
      <c r="W61" s="304">
        <f t="shared" si="10"/>
        <v>2.8567394408682327E-2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5.1695047716777867E-2</v>
      </c>
      <c r="C62" s="304">
        <f t="shared" si="11"/>
        <v>5.4068511915190978E-2</v>
      </c>
      <c r="D62" s="304">
        <f t="shared" si="11"/>
        <v>5.5780585180858093E-2</v>
      </c>
      <c r="E62" s="304">
        <f t="shared" si="11"/>
        <v>5.5899880771315767E-2</v>
      </c>
      <c r="F62" s="304">
        <f t="shared" si="11"/>
        <v>5.5565512946802745E-2</v>
      </c>
      <c r="G62" s="304">
        <f t="shared" si="11"/>
        <v>5.6151736479913929E-2</v>
      </c>
      <c r="H62" s="304">
        <f t="shared" si="11"/>
        <v>5.0729625680734747E-2</v>
      </c>
      <c r="I62" s="304">
        <f t="shared" si="11"/>
        <v>4.9407765618418586E-2</v>
      </c>
      <c r="J62" s="304">
        <f t="shared" si="11"/>
        <v>5.6199921799095602E-2</v>
      </c>
      <c r="K62" s="304">
        <f t="shared" si="11"/>
        <v>5.4323606380840495E-2</v>
      </c>
      <c r="L62" s="304">
        <f t="shared" si="11"/>
        <v>5.5234981103903957E-2</v>
      </c>
      <c r="M62" s="304">
        <f t="shared" si="11"/>
        <v>5.5591001899806917E-2</v>
      </c>
      <c r="N62" s="304">
        <f t="shared" si="11"/>
        <v>5.0514861502690862E-2</v>
      </c>
      <c r="O62" s="304">
        <f t="shared" si="11"/>
        <v>5.2130145686219147E-2</v>
      </c>
      <c r="P62" s="304">
        <f t="shared" si="11"/>
        <v>5.1855720119545749E-2</v>
      </c>
      <c r="Q62" s="304">
        <f t="shared" si="11"/>
        <v>5.2719541452815953E-2</v>
      </c>
      <c r="R62" s="304">
        <f t="shared" si="11"/>
        <v>2.6704084710766105E-2</v>
      </c>
      <c r="S62" s="304">
        <f t="shared" si="11"/>
        <v>2.0575103118935876E-2</v>
      </c>
      <c r="T62" s="304">
        <f t="shared" si="11"/>
        <v>2.0927533898590117E-2</v>
      </c>
      <c r="U62" s="304">
        <f t="shared" si="11"/>
        <v>2.3184999420803296E-2</v>
      </c>
      <c r="V62" s="304">
        <f t="shared" si="11"/>
        <v>2.7221868198177377E-2</v>
      </c>
      <c r="W62" s="304">
        <f t="shared" si="11"/>
        <v>2.4504330069884905E-2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4.5002928292772158E-3</v>
      </c>
      <c r="C63" s="304">
        <f t="shared" si="12"/>
        <v>3.8814042322495726E-3</v>
      </c>
      <c r="D63" s="304">
        <f t="shared" si="12"/>
        <v>3.5284399759113014E-3</v>
      </c>
      <c r="E63" s="304">
        <f t="shared" si="12"/>
        <v>3.505018856209202E-3</v>
      </c>
      <c r="F63" s="304">
        <f t="shared" si="12"/>
        <v>3.593941340078597E-3</v>
      </c>
      <c r="G63" s="304">
        <f t="shared" si="12"/>
        <v>3.516248035779445E-3</v>
      </c>
      <c r="H63" s="304">
        <f t="shared" si="12"/>
        <v>4.8427377093660465E-3</v>
      </c>
      <c r="I63" s="304">
        <f t="shared" si="12"/>
        <v>5.1952818175601493E-3</v>
      </c>
      <c r="J63" s="304">
        <f t="shared" si="12"/>
        <v>3.6015495791613603E-3</v>
      </c>
      <c r="K63" s="304">
        <f t="shared" si="12"/>
        <v>4.0531456862812473E-3</v>
      </c>
      <c r="L63" s="304">
        <f t="shared" si="12"/>
        <v>3.8076629567146305E-3</v>
      </c>
      <c r="M63" s="304">
        <f t="shared" si="12"/>
        <v>3.7208830892177013E-3</v>
      </c>
      <c r="N63" s="304">
        <f t="shared" si="12"/>
        <v>4.9647286528125929E-3</v>
      </c>
      <c r="O63" s="304">
        <f t="shared" si="12"/>
        <v>4.5848290110309577E-3</v>
      </c>
      <c r="P63" s="304">
        <f t="shared" si="12"/>
        <v>4.6732965163822993E-3</v>
      </c>
      <c r="Q63" s="304">
        <f t="shared" si="12"/>
        <v>4.4571513408707747E-3</v>
      </c>
      <c r="R63" s="304">
        <f t="shared" si="12"/>
        <v>1.101935182984386E-2</v>
      </c>
      <c r="S63" s="304">
        <f t="shared" si="12"/>
        <v>1.2607026021313998E-2</v>
      </c>
      <c r="T63" s="304">
        <f t="shared" si="12"/>
        <v>1.2506507587596683E-2</v>
      </c>
      <c r="U63" s="304">
        <f t="shared" si="12"/>
        <v>1.1927606661576025E-2</v>
      </c>
      <c r="V63" s="304">
        <f t="shared" si="12"/>
        <v>1.0858291879456384E-2</v>
      </c>
      <c r="W63" s="304">
        <f t="shared" si="12"/>
        <v>1.1572832163203858E-2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4.1645709842131381E-2</v>
      </c>
      <c r="C65" s="237">
        <f t="shared" si="14"/>
        <v>3.5918514765237573E-2</v>
      </c>
      <c r="D65" s="237">
        <f t="shared" si="14"/>
        <v>3.2652183537083213E-2</v>
      </c>
      <c r="E65" s="237">
        <f t="shared" si="14"/>
        <v>3.2435444495359983E-2</v>
      </c>
      <c r="F65" s="237">
        <f t="shared" si="14"/>
        <v>3.3258333161087353E-2</v>
      </c>
      <c r="G65" s="237">
        <f t="shared" si="14"/>
        <v>3.2539359323102993E-2</v>
      </c>
      <c r="H65" s="237">
        <f t="shared" si="14"/>
        <v>4.4814694762473427E-2</v>
      </c>
      <c r="I65" s="237">
        <f t="shared" si="14"/>
        <v>4.8077137939701649E-2</v>
      </c>
      <c r="J65" s="237">
        <f t="shared" si="14"/>
        <v>3.3328739805559247E-2</v>
      </c>
      <c r="K65" s="237">
        <f t="shared" si="14"/>
        <v>3.7507810180846694E-2</v>
      </c>
      <c r="L65" s="237">
        <f t="shared" si="14"/>
        <v>3.5236113001437218E-2</v>
      </c>
      <c r="M65" s="237">
        <f t="shared" si="14"/>
        <v>3.4433052107620633E-2</v>
      </c>
      <c r="N65" s="237">
        <f t="shared" si="14"/>
        <v>4.5943598953127759E-2</v>
      </c>
      <c r="O65" s="237">
        <f t="shared" si="14"/>
        <v>4.2428007668080504E-2</v>
      </c>
      <c r="P65" s="237">
        <f t="shared" si="14"/>
        <v>4.3246685962601804E-2</v>
      </c>
      <c r="Q65" s="237">
        <f t="shared" si="14"/>
        <v>4.1246478508418186E-2</v>
      </c>
      <c r="R65" s="237">
        <f t="shared" si="14"/>
        <v>0.10197308183337517</v>
      </c>
      <c r="S65" s="237">
        <f t="shared" si="14"/>
        <v>0.11666541880123982</v>
      </c>
      <c r="T65" s="237">
        <f t="shared" si="14"/>
        <v>0.11573522121561977</v>
      </c>
      <c r="U65" s="237">
        <f t="shared" si="14"/>
        <v>0.11037807204622462</v>
      </c>
      <c r="V65" s="237">
        <f t="shared" si="14"/>
        <v>0.10048263305248946</v>
      </c>
      <c r="W65" s="237">
        <f t="shared" si="14"/>
        <v>0.10709498883828857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155.71994249328154</v>
      </c>
      <c r="C69" s="324">
        <f t="shared" si="15"/>
        <v>149.36469369023808</v>
      </c>
      <c r="D69" s="324">
        <f t="shared" si="15"/>
        <v>157.39943783723879</v>
      </c>
      <c r="E69" s="324">
        <f t="shared" si="15"/>
        <v>173.26695378119365</v>
      </c>
      <c r="F69" s="324">
        <f t="shared" si="15"/>
        <v>189.65978100374761</v>
      </c>
      <c r="G69" s="324">
        <f t="shared" si="15"/>
        <v>184.05304269981892</v>
      </c>
      <c r="H69" s="324">
        <f t="shared" si="15"/>
        <v>169.82600109922586</v>
      </c>
      <c r="I69" s="324">
        <f t="shared" si="15"/>
        <v>174.80696134967087</v>
      </c>
      <c r="J69" s="324">
        <f t="shared" si="15"/>
        <v>191.41379190462479</v>
      </c>
      <c r="K69" s="324">
        <f t="shared" si="15"/>
        <v>214.43137637246656</v>
      </c>
      <c r="L69" s="324">
        <f t="shared" si="15"/>
        <v>218.63781843627646</v>
      </c>
      <c r="M69" s="324">
        <f t="shared" si="15"/>
        <v>224.9534693259636</v>
      </c>
      <c r="N69" s="324">
        <f t="shared" si="15"/>
        <v>243.72357443584238</v>
      </c>
      <c r="O69" s="324">
        <f t="shared" si="15"/>
        <v>254.4529857562809</v>
      </c>
      <c r="P69" s="324">
        <f t="shared" si="15"/>
        <v>245.03830676914353</v>
      </c>
      <c r="Q69" s="324">
        <f t="shared" si="15"/>
        <v>242.40479735048902</v>
      </c>
      <c r="R69" s="324">
        <f t="shared" si="15"/>
        <v>254.09199055431418</v>
      </c>
      <c r="S69" s="324">
        <f t="shared" si="15"/>
        <v>249.53256376627638</v>
      </c>
      <c r="T69" s="324">
        <f t="shared" si="15"/>
        <v>249.15069649026782</v>
      </c>
      <c r="U69" s="324">
        <f t="shared" si="15"/>
        <v>238.33551895150291</v>
      </c>
      <c r="V69" s="324">
        <f t="shared" si="15"/>
        <v>241.55493980226925</v>
      </c>
      <c r="W69" s="324">
        <f t="shared" si="15"/>
        <v>213.08249425425723</v>
      </c>
      <c r="DA69" s="95"/>
    </row>
    <row r="70" spans="1:105" ht="12" customHeight="1" x14ac:dyDescent="0.25">
      <c r="A70" s="55" t="s">
        <v>92</v>
      </c>
      <c r="B70" s="336">
        <f>IF(B$6=0,0,B$6/WWP!B$5*1000)</f>
        <v>1.6118062833293436</v>
      </c>
      <c r="C70" s="336">
        <f>IF(C$6=0,0,C$6/WWP!C$5*1000)</f>
        <v>1.3334129347472878</v>
      </c>
      <c r="D70" s="336">
        <f>IF(D$6=0,0,D$6/WWP!D$5*1000)</f>
        <v>1.2773612778970225</v>
      </c>
      <c r="E70" s="336">
        <f>IF(E$6=0,0,E$6/WWP!E$5*1000)</f>
        <v>1.3967990623703279</v>
      </c>
      <c r="F70" s="336">
        <f>IF(F$6=0,0,F$6/WWP!F$5*1000)</f>
        <v>1.567740093249131</v>
      </c>
      <c r="G70" s="336">
        <f>IF(G$6=0,0,G$6/WWP!G$5*1000)</f>
        <v>1.4885051447066768</v>
      </c>
      <c r="H70" s="336">
        <f>IF(H$6=0,0,H$6/WWP!H$5*1000)</f>
        <v>1.8915723929743402</v>
      </c>
      <c r="I70" s="336">
        <f>IF(I$6=0,0,I$6/WWP!I$5*1000)</f>
        <v>2.0887942841306328</v>
      </c>
      <c r="J70" s="336">
        <f>IF(J$6=0,0,J$6/WWP!J$5*1000)</f>
        <v>1.5855884018634971</v>
      </c>
      <c r="K70" s="336">
        <f>IF(K$6=0,0,K$6/WWP!K$5*1000)</f>
        <v>1.9989796987390511</v>
      </c>
      <c r="L70" s="336">
        <f>IF(L$6=0,0,L$6/WWP!L$5*1000)</f>
        <v>1.914747981052431</v>
      </c>
      <c r="M70" s="336">
        <f>IF(M$6=0,0,M$6/WWP!M$5*1000)</f>
        <v>1.9251587877144112</v>
      </c>
      <c r="N70" s="336">
        <f>IF(N$6=0,0,N$6/WWP!N$5*1000)</f>
        <v>2.7830492507453166</v>
      </c>
      <c r="O70" s="336">
        <f>IF(O$6=0,0,O$6/WWP!O$5*1000)</f>
        <v>2.6832338913893401</v>
      </c>
      <c r="P70" s="336">
        <f>IF(P$6=0,0,P$6/WWP!P$5*1000)</f>
        <v>2.6338143304302455</v>
      </c>
      <c r="Q70" s="336">
        <f>IF(Q$6=0,0,Q$6/WWP!Q$5*1000)</f>
        <v>2.4850001953517524</v>
      </c>
      <c r="R70" s="336">
        <f>IF(R$6=0,0,R$6/WWP!R$5*1000)</f>
        <v>6.439836794445708</v>
      </c>
      <c r="S70" s="336">
        <f>IF(S$6=0,0,S$6/WWP!S$5*1000)</f>
        <v>7.2354861065032736</v>
      </c>
      <c r="T70" s="336">
        <f>IF(T$6=0,0,T$6/WWP!T$5*1000)</f>
        <v>7.1668116750542277</v>
      </c>
      <c r="U70" s="336">
        <f>IF(U$6=0,0,U$6/WWP!U$5*1000)</f>
        <v>6.5383763441330869</v>
      </c>
      <c r="V70" s="336">
        <f>IF(V$6=0,0,V$6/WWP!V$5*1000)</f>
        <v>6.0326102949843792</v>
      </c>
      <c r="W70" s="336">
        <f>IF(W$6=0,0,W$6/WWP!W$5*1000)</f>
        <v>5.6717262687191488</v>
      </c>
      <c r="DA70" s="67"/>
    </row>
    <row r="71" spans="1:105" ht="12" customHeight="1" x14ac:dyDescent="0.25">
      <c r="A71" s="202" t="s">
        <v>93</v>
      </c>
      <c r="B71" s="337">
        <f>IF(B$7=0,0,B$7/WWP!B$5*1000)</f>
        <v>1.7519633514449389</v>
      </c>
      <c r="C71" s="337">
        <f>IF(C$7=0,0,C$7/WWP!C$5*1000)</f>
        <v>1.4493618855948776</v>
      </c>
      <c r="D71" s="337">
        <f>IF(D$7=0,0,D$7/WWP!D$5*1000)</f>
        <v>1.3884361716271987</v>
      </c>
      <c r="E71" s="337">
        <f>IF(E$7=0,0,E$7/WWP!E$5*1000)</f>
        <v>1.5182598504025298</v>
      </c>
      <c r="F71" s="337">
        <f>IF(F$7=0,0,F$7/WWP!F$5*1000)</f>
        <v>1.7040653187490549</v>
      </c>
      <c r="G71" s="337">
        <f>IF(G$7=0,0,G$7/WWP!G$5*1000)</f>
        <v>1.6179403746811702</v>
      </c>
      <c r="H71" s="337">
        <f>IF(H$7=0,0,H$7/WWP!H$5*1000)</f>
        <v>2.0560569488851534</v>
      </c>
      <c r="I71" s="337">
        <f>IF(I$7=0,0,I$7/WWP!I$5*1000)</f>
        <v>2.2704285697072106</v>
      </c>
      <c r="J71" s="337">
        <f>IF(J$7=0,0,J$7/WWP!J$5*1000)</f>
        <v>1.7234656541994546</v>
      </c>
      <c r="K71" s="337">
        <f>IF(K$7=0,0,K$7/WWP!K$5*1000)</f>
        <v>2.1728040203685346</v>
      </c>
      <c r="L71" s="337">
        <f>IF(L$7=0,0,L$7/WWP!L$5*1000)</f>
        <v>2.0812478054917718</v>
      </c>
      <c r="M71" s="337">
        <f>IF(M$7=0,0,M$7/WWP!M$5*1000)</f>
        <v>2.0925638996895777</v>
      </c>
      <c r="N71" s="337">
        <f>IF(N$7=0,0,N$7/WWP!N$5*1000)</f>
        <v>3.025053533418824</v>
      </c>
      <c r="O71" s="337">
        <f>IF(O$7=0,0,O$7/WWP!O$5*1000)</f>
        <v>2.9165585775971099</v>
      </c>
      <c r="P71" s="337">
        <f>IF(P$7=0,0,P$7/WWP!P$5*1000)</f>
        <v>2.8628416635111371</v>
      </c>
      <c r="Q71" s="337">
        <f>IF(Q$7=0,0,Q$7/WWP!Q$5*1000)</f>
        <v>2.7010871688606004</v>
      </c>
      <c r="R71" s="337">
        <f>IF(R$7=0,0,R$7/WWP!R$5*1000)</f>
        <v>6.9998226026583747</v>
      </c>
      <c r="S71" s="337">
        <f>IF(S$7=0,0,S$7/WWP!S$5*1000)</f>
        <v>7.8646588114166045</v>
      </c>
      <c r="T71" s="337">
        <f>IF(T$7=0,0,T$7/WWP!T$5*1000)</f>
        <v>7.7900126902763347</v>
      </c>
      <c r="U71" s="337">
        <f>IF(U$7=0,0,U$7/WWP!U$5*1000)</f>
        <v>7.1069308088403114</v>
      </c>
      <c r="V71" s="337">
        <f>IF(V$7=0,0,V$7/WWP!V$5*1000)</f>
        <v>6.5571851032438904</v>
      </c>
      <c r="W71" s="337">
        <f>IF(W$7=0,0,W$7/WWP!W$5*1000)</f>
        <v>6.1649198573034205</v>
      </c>
      <c r="DA71" s="174"/>
    </row>
    <row r="72" spans="1:105" ht="12" customHeight="1" x14ac:dyDescent="0.25">
      <c r="A72" s="202" t="s">
        <v>94</v>
      </c>
      <c r="B72" s="337">
        <f>IF(B$8=0,0,B$8/WWP!B$5*1000)</f>
        <v>4.3448691115834475</v>
      </c>
      <c r="C72" s="337">
        <f>IF(C$8=0,0,C$8/WWP!C$5*1000)</f>
        <v>3.5944174762752965</v>
      </c>
      <c r="D72" s="337">
        <f>IF(D$8=0,0,D$8/WWP!D$5*1000)</f>
        <v>3.4433217056354506</v>
      </c>
      <c r="E72" s="337">
        <f>IF(E$8=0,0,E$8/WWP!E$5*1000)</f>
        <v>3.7652844289982745</v>
      </c>
      <c r="F72" s="337">
        <f>IF(F$8=0,0,F$8/WWP!F$5*1000)</f>
        <v>4.2260819904976561</v>
      </c>
      <c r="G72" s="337">
        <f>IF(G$8=0,0,G$8/WWP!G$5*1000)</f>
        <v>4.0124921292093036</v>
      </c>
      <c r="H72" s="337">
        <f>IF(H$8=0,0,H$8/WWP!H$5*1000)</f>
        <v>5.0990212332351783</v>
      </c>
      <c r="I72" s="337">
        <f>IF(I$8=0,0,I$8/WWP!I$5*1000)</f>
        <v>5.6306628528738818</v>
      </c>
      <c r="J72" s="337">
        <f>IF(J$8=0,0,J$8/WWP!J$5*1000)</f>
        <v>4.2741948224146462</v>
      </c>
      <c r="K72" s="337">
        <f>IF(K$8=0,0,K$8/WWP!K$5*1000)</f>
        <v>5.3885539705139651</v>
      </c>
      <c r="L72" s="337">
        <f>IF(L$8=0,0,L$8/WWP!L$5*1000)</f>
        <v>5.1614945576195961</v>
      </c>
      <c r="M72" s="337">
        <f>IF(M$8=0,0,M$8/WWP!M$5*1000)</f>
        <v>5.1895584712301517</v>
      </c>
      <c r="N72" s="337">
        <f>IF(N$8=0,0,N$8/WWP!N$5*1000)</f>
        <v>7.5021327628786834</v>
      </c>
      <c r="O72" s="337">
        <f>IF(O$8=0,0,O$8/WWP!O$5*1000)</f>
        <v>7.2330652724408289</v>
      </c>
      <c r="P72" s="337">
        <f>IF(P$8=0,0,P$8/WWP!P$5*1000)</f>
        <v>7.0998473255076222</v>
      </c>
      <c r="Q72" s="337">
        <f>IF(Q$8=0,0,Q$8/WWP!Q$5*1000)</f>
        <v>6.6986961787742905</v>
      </c>
      <c r="R72" s="337">
        <f>IF(R$8=0,0,R$8/WWP!R$5*1000)</f>
        <v>17.359560054592773</v>
      </c>
      <c r="S72" s="337">
        <f>IF(S$8=0,0,S$8/WWP!S$5*1000)</f>
        <v>19.504353852313173</v>
      </c>
      <c r="T72" s="337">
        <f>IF(T$8=0,0,T$8/WWP!T$5*1000)</f>
        <v>19.319231471885306</v>
      </c>
      <c r="U72" s="337">
        <f>IF(U$8=0,0,U$8/WWP!U$5*1000)</f>
        <v>17.625188405923979</v>
      </c>
      <c r="V72" s="337">
        <f>IF(V$8=0,0,V$8/WWP!V$5*1000)</f>
        <v>16.261819056044839</v>
      </c>
      <c r="W72" s="337">
        <f>IF(W$8=0,0,W$8/WWP!W$5*1000)</f>
        <v>15.289001246112489</v>
      </c>
      <c r="DA72" s="174"/>
    </row>
    <row r="73" spans="1:105" ht="12" customHeight="1" x14ac:dyDescent="0.25">
      <c r="A73" s="202" t="s">
        <v>95</v>
      </c>
      <c r="B73" s="337">
        <f>IF(B$9=0,0,B$9/WWP!B$5*1000)</f>
        <v>13.314921470981531</v>
      </c>
      <c r="C73" s="337">
        <f>IF(C$9=0,0,C$9/WWP!C$5*1000)</f>
        <v>11.015150330521072</v>
      </c>
      <c r="D73" s="337">
        <f>IF(D$9=0,0,D$9/WWP!D$5*1000)</f>
        <v>10.552114904366706</v>
      </c>
      <c r="E73" s="337">
        <f>IF(E$9=0,0,E$9/WWP!E$5*1000)</f>
        <v>11.538774863059226</v>
      </c>
      <c r="F73" s="337">
        <f>IF(F$9=0,0,F$9/WWP!F$5*1000)</f>
        <v>12.950896422492818</v>
      </c>
      <c r="G73" s="337">
        <f>IF(G$9=0,0,G$9/WWP!G$5*1000)</f>
        <v>12.296346847576899</v>
      </c>
      <c r="H73" s="337">
        <f>IF(H$9=0,0,H$9/WWP!H$5*1000)</f>
        <v>15.626032811527159</v>
      </c>
      <c r="I73" s="337">
        <f>IF(I$9=0,0,I$9/WWP!I$5*1000)</f>
        <v>17.255257129774801</v>
      </c>
      <c r="J73" s="337">
        <f>IF(J$9=0,0,J$9/WWP!J$5*1000)</f>
        <v>13.098338971915849</v>
      </c>
      <c r="K73" s="337">
        <f>IF(K$9=0,0,K$9/WWP!K$5*1000)</f>
        <v>16.513310554800853</v>
      </c>
      <c r="L73" s="337">
        <f>IF(L$9=0,0,L$9/WWP!L$5*1000)</f>
        <v>15.817483321737473</v>
      </c>
      <c r="M73" s="337">
        <f>IF(M$9=0,0,M$9/WWP!M$5*1000)</f>
        <v>15.90348563764079</v>
      </c>
      <c r="N73" s="337">
        <f>IF(N$9=0,0,N$9/WWP!N$5*1000)</f>
        <v>22.990406853983057</v>
      </c>
      <c r="O73" s="337">
        <f>IF(O$9=0,0,O$9/WWP!O$5*1000)</f>
        <v>22.165845189738018</v>
      </c>
      <c r="P73" s="337">
        <f>IF(P$9=0,0,P$9/WWP!P$5*1000)</f>
        <v>21.757596642684664</v>
      </c>
      <c r="Q73" s="337">
        <f>IF(Q$9=0,0,Q$9/WWP!Q$5*1000)</f>
        <v>20.528262483340576</v>
      </c>
      <c r="R73" s="337">
        <f>IF(R$9=0,0,R$9/WWP!R$5*1000)</f>
        <v>53.198651780203647</v>
      </c>
      <c r="S73" s="337">
        <f>IF(S$9=0,0,S$9/WWP!S$5*1000)</f>
        <v>59.7714069667662</v>
      </c>
      <c r="T73" s="337">
        <f>IF(T$9=0,0,T$9/WWP!T$5*1000)</f>
        <v>59.204096446100131</v>
      </c>
      <c r="U73" s="337">
        <f>IF(U$9=0,0,U$9/WWP!U$5*1000)</f>
        <v>54.012674147186374</v>
      </c>
      <c r="V73" s="337">
        <f>IF(V$9=0,0,V$9/WWP!V$5*1000)</f>
        <v>49.834606784653545</v>
      </c>
      <c r="W73" s="337">
        <f>IF(W$9=0,0,W$9/WWP!W$5*1000)</f>
        <v>46.853390915506012</v>
      </c>
      <c r="DA73" s="174"/>
    </row>
    <row r="74" spans="1:105" ht="12" customHeight="1" x14ac:dyDescent="0.25">
      <c r="A74" s="56" t="s">
        <v>96</v>
      </c>
      <c r="B74" s="338">
        <f>IF(B$10=0,0,B$10/WWP!B$5*1000)</f>
        <v>2.9934607665682589</v>
      </c>
      <c r="C74" s="338">
        <f>IF(C$10=0,0,C$10/WWP!C$5*1000)</f>
        <v>2.6675662599825549</v>
      </c>
      <c r="D74" s="338">
        <f>IF(D$10=0,0,D$10/WWP!D$5*1000)</f>
        <v>2.6229114294138158</v>
      </c>
      <c r="E74" s="338">
        <f>IF(E$10=0,0,E$10/WWP!E$5*1000)</f>
        <v>2.9156702934886822</v>
      </c>
      <c r="F74" s="338">
        <f>IF(F$10=0,0,F$10/WWP!F$5*1000)</f>
        <v>3.1234945743737503</v>
      </c>
      <c r="G74" s="338">
        <f>IF(G$10=0,0,G$10/WWP!G$5*1000)</f>
        <v>2.8640011942853776</v>
      </c>
      <c r="H74" s="338">
        <f>IF(H$10=0,0,H$10/WWP!H$5*1000)</f>
        <v>3.3520374599993823</v>
      </c>
      <c r="I74" s="338">
        <f>IF(I$10=0,0,I$10/WWP!I$5*1000)</f>
        <v>3.5818907113321803</v>
      </c>
      <c r="J74" s="338">
        <f>IF(J$10=0,0,J$10/WWP!J$5*1000)</f>
        <v>3.0138325824707883</v>
      </c>
      <c r="K74" s="338">
        <f>IF(K$10=0,0,K$10/WWP!K$5*1000)</f>
        <v>3.6486954931331592</v>
      </c>
      <c r="L74" s="338">
        <f>IF(L$10=0,0,L$10/WWP!L$5*1000)</f>
        <v>3.5999119576607734</v>
      </c>
      <c r="M74" s="338">
        <f>IF(M$10=0,0,M$10/WWP!M$5*1000)</f>
        <v>3.661259533162752</v>
      </c>
      <c r="N74" s="338">
        <f>IF(N$10=0,0,N$10/WWP!N$5*1000)</f>
        <v>4.8120967851414242</v>
      </c>
      <c r="O74" s="338">
        <f>IF(O$10=0,0,O$10/WWP!O$5*1000)</f>
        <v>4.7272646737321473</v>
      </c>
      <c r="P74" s="338">
        <f>IF(P$10=0,0,P$10/WWP!P$5*1000)</f>
        <v>4.6234296462123403</v>
      </c>
      <c r="Q74" s="338">
        <f>IF(Q$10=0,0,Q$10/WWP!Q$5*1000)</f>
        <v>4.4081165815845207</v>
      </c>
      <c r="R74" s="338">
        <f>IF(R$10=0,0,R$10/WWP!R$5*1000)</f>
        <v>10.200789369439276</v>
      </c>
      <c r="S74" s="338">
        <f>IF(S$10=0,0,S$10/WWP!S$5*1000)</f>
        <v>11.597928076941285</v>
      </c>
      <c r="T74" s="338">
        <f>IF(T$10=0,0,T$10/WWP!T$5*1000)</f>
        <v>11.679523859902091</v>
      </c>
      <c r="U74" s="338">
        <f>IF(U$10=0,0,U$10/WWP!U$5*1000)</f>
        <v>10.43527208303836</v>
      </c>
      <c r="V74" s="338">
        <f>IF(V$10=0,0,V$10/WWP!V$5*1000)</f>
        <v>9.9072337315050785</v>
      </c>
      <c r="W74" s="338">
        <f>IF(W$10=0,0,W$10/WWP!W$5*1000)</f>
        <v>9.206391952221626</v>
      </c>
      <c r="DA74" s="68"/>
    </row>
    <row r="75" spans="1:105" ht="12" customHeight="1" x14ac:dyDescent="0.25">
      <c r="A75" s="203" t="s">
        <v>2900</v>
      </c>
      <c r="B75" s="351">
        <f>IF(B$16=0,0,B$16/WWP!B$5*1000)</f>
        <v>99.364027535768486</v>
      </c>
      <c r="C75" s="351">
        <f>IF(C$16=0,0,C$16/WWP!C$5*1000)</f>
        <v>99.684671236872489</v>
      </c>
      <c r="D75" s="351">
        <f>IF(D$16=0,0,D$16/WWP!D$5*1000)</f>
        <v>108.3732890922476</v>
      </c>
      <c r="E75" s="351">
        <f>IF(E$16=0,0,E$16/WWP!E$5*1000)</f>
        <v>119.55359307928161</v>
      </c>
      <c r="F75" s="351">
        <f>IF(F$16=0,0,F$16/WWP!F$5*1000)</f>
        <v>130.08181380396516</v>
      </c>
      <c r="G75" s="351">
        <f>IF(G$16=0,0,G$16/WWP!G$5*1000)</f>
        <v>127.56813431668729</v>
      </c>
      <c r="H75" s="351">
        <f>IF(H$16=0,0,H$16/WWP!H$5*1000)</f>
        <v>106.34127240615524</v>
      </c>
      <c r="I75" s="351">
        <f>IF(I$16=0,0,I$16/WWP!I$5*1000)</f>
        <v>106.60803757621521</v>
      </c>
      <c r="J75" s="351">
        <f>IF(J$16=0,0,J$16/WWP!J$5*1000)</f>
        <v>132.78375602594647</v>
      </c>
      <c r="K75" s="351">
        <f>IF(K$16=0,0,K$16/WWP!K$5*1000)</f>
        <v>143.78478694947876</v>
      </c>
      <c r="L75" s="351">
        <f>IF(L$16=0,0,L$16/WWP!L$5*1000)</f>
        <v>149.06493889747685</v>
      </c>
      <c r="M75" s="351">
        <f>IF(M$16=0,0,M$16/WWP!M$5*1000)</f>
        <v>154.35944485955605</v>
      </c>
      <c r="N75" s="351">
        <f>IF(N$16=0,0,N$16/WWP!N$5*1000)</f>
        <v>151.96819905502318</v>
      </c>
      <c r="O75" s="351">
        <f>IF(O$16=0,0,O$16/WWP!O$5*1000)</f>
        <v>163.73159826376718</v>
      </c>
      <c r="P75" s="351">
        <f>IF(P$16=0,0,P$16/WWP!P$5*1000)</f>
        <v>156.84355008143689</v>
      </c>
      <c r="Q75" s="351">
        <f>IF(Q$16=0,0,Q$16/WWP!Q$5*1000)</f>
        <v>157.74254595461449</v>
      </c>
      <c r="R75" s="351">
        <f>IF(R$16=0,0,R$16/WWP!R$5*1000)</f>
        <v>83.753831484742165</v>
      </c>
      <c r="S75" s="351">
        <f>IF(S$16=0,0,S$16/WWP!S$5*1000)</f>
        <v>63.373145033442562</v>
      </c>
      <c r="T75" s="351">
        <f>IF(T$16=0,0,T$16/WWP!T$5*1000)</f>
        <v>64.360020082983453</v>
      </c>
      <c r="U75" s="351">
        <f>IF(U$16=0,0,U$16/WWP!U$5*1000)</f>
        <v>68.207458966985669</v>
      </c>
      <c r="V75" s="351">
        <f>IF(V$16=0,0,V$16/WWP!V$5*1000)</f>
        <v>81.165199685307101</v>
      </c>
      <c r="W75" s="351">
        <f>IF(W$16=0,0,W$16/WWP!W$5*1000)</f>
        <v>64.450548369230972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8.1991884847623151</v>
      </c>
      <c r="C76" s="351">
        <f>IF(C$27=0,0,C$27/WWP!C$5*1000)</f>
        <v>6.7830136245840311</v>
      </c>
      <c r="D76" s="351">
        <f>IF(D$27=0,0,D$27/WWP!D$5*1000)</f>
        <v>6.4978812832152899</v>
      </c>
      <c r="E76" s="351">
        <f>IF(E$27=0,0,E$27/WWP!E$5*1000)</f>
        <v>7.1054560998838436</v>
      </c>
      <c r="F76" s="351">
        <f>IF(F$27=0,0,F$27/WWP!F$5*1000)</f>
        <v>7.9750256917455777</v>
      </c>
      <c r="G76" s="351">
        <f>IF(G$27=0,0,G$27/WWP!G$5*1000)</f>
        <v>7.5719609535078822</v>
      </c>
      <c r="H76" s="351">
        <f>IF(H$27=0,0,H$27/WWP!H$5*1000)</f>
        <v>9.6223465207825161</v>
      </c>
      <c r="I76" s="351">
        <f>IF(I$27=0,0,I$27/WWP!I$5*1000)</f>
        <v>10.625605706229747</v>
      </c>
      <c r="J76" s="351">
        <f>IF(J$27=0,0,J$27/WWP!J$5*1000)</f>
        <v>8.0658192616534468</v>
      </c>
      <c r="K76" s="351">
        <f>IF(K$27=0,0,K$27/WWP!K$5*1000)</f>
        <v>10.168722815324744</v>
      </c>
      <c r="L76" s="351">
        <f>IF(L$27=0,0,L$27/WWP!L$5*1000)</f>
        <v>9.7402397297015</v>
      </c>
      <c r="M76" s="351">
        <f>IF(M$27=0,0,M$27/WWP!M$5*1000)</f>
        <v>9.7931990505472246</v>
      </c>
      <c r="N76" s="351">
        <f>IF(N$27=0,0,N$27/WWP!N$5*1000)</f>
        <v>14.157250536400099</v>
      </c>
      <c r="O76" s="351">
        <f>IF(O$27=0,0,O$27/WWP!O$5*1000)</f>
        <v>13.649494143154469</v>
      </c>
      <c r="P76" s="351">
        <f>IF(P$27=0,0,P$27/WWP!P$5*1000)</f>
        <v>13.398098985232131</v>
      </c>
      <c r="Q76" s="351">
        <f>IF(Q$27=0,0,Q$27/WWP!Q$5*1000)</f>
        <v>12.64108795026762</v>
      </c>
      <c r="R76" s="351">
        <f>IF(R$27=0,0,R$27/WWP!R$5*1000)</f>
        <v>32.759169780441205</v>
      </c>
      <c r="S76" s="351">
        <f>IF(S$27=0,0,S$27/WWP!S$5*1000)</f>
        <v>36.806603237429705</v>
      </c>
      <c r="T76" s="351">
        <f>IF(T$27=0,0,T$27/WWP!T$5*1000)</f>
        <v>36.457259390493256</v>
      </c>
      <c r="U76" s="351">
        <f>IF(U$27=0,0,U$27/WWP!U$5*1000)</f>
        <v>33.260436185372662</v>
      </c>
      <c r="V76" s="351">
        <f>IF(V$27=0,0,V$27/WWP!V$5*1000)</f>
        <v>30.687626283181395</v>
      </c>
      <c r="W76" s="351">
        <f>IF(W$27=0,0,W$27/WWP!W$5*1000)</f>
        <v>28.851824932180026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17.654637947134628</v>
      </c>
      <c r="C77" s="351">
        <f>IF(C$28=0,0,C$28/WWP!C$5*1000)</f>
        <v>17.472141985942475</v>
      </c>
      <c r="D77" s="351">
        <f>IF(D$28=0,0,D$28/WWP!D$5*1000)</f>
        <v>18.104686639940478</v>
      </c>
      <c r="E77" s="351">
        <f>IF(E$28=0,0,E$28/WWP!E$5*1000)</f>
        <v>19.853125441459149</v>
      </c>
      <c r="F77" s="351">
        <f>IF(F$28=0,0,F$28/WWP!F$5*1000)</f>
        <v>21.722894924792975</v>
      </c>
      <c r="G77" s="351">
        <f>IF(G$28=0,0,G$28/WWP!G$5*1000)</f>
        <v>20.644693648244491</v>
      </c>
      <c r="H77" s="351">
        <f>IF(H$28=0,0,H$28/WWP!H$5*1000)</f>
        <v>18.226960923673605</v>
      </c>
      <c r="I77" s="351">
        <f>IF(I$28=0,0,I$28/WWP!I$5*1000)</f>
        <v>18.342066125778988</v>
      </c>
      <c r="J77" s="351">
        <f>IF(J$28=0,0,J$28/WWP!J$5*1000)</f>
        <v>20.489215718575924</v>
      </c>
      <c r="K77" s="351">
        <f>IF(K$28=0,0,K$28/WWP!K$5*1000)</f>
        <v>22.712671508311345</v>
      </c>
      <c r="L77" s="351">
        <f>IF(L$28=0,0,L$28/WWP!L$5*1000)</f>
        <v>23.553807308727738</v>
      </c>
      <c r="M77" s="351">
        <f>IF(M$28=0,0,M$28/WWP!M$5*1000)</f>
        <v>24.282964555331688</v>
      </c>
      <c r="N77" s="351">
        <f>IF(N$28=0,0,N$28/WWP!N$5*1000)</f>
        <v>25.287847498948661</v>
      </c>
      <c r="O77" s="351">
        <f>IF(O$28=0,0,O$28/WWP!O$5*1000)</f>
        <v>26.549992513628329</v>
      </c>
      <c r="P77" s="351">
        <f>IF(P$28=0,0,P$28/WWP!P$5*1000)</f>
        <v>25.222033392475666</v>
      </c>
      <c r="Q77" s="351">
        <f>IF(Q$28=0,0,Q$28/WWP!Q$5*1000)</f>
        <v>25.201656573440733</v>
      </c>
      <c r="R77" s="351">
        <f>IF(R$28=0,0,R$28/WWP!R$5*1000)</f>
        <v>17.46978534179075</v>
      </c>
      <c r="S77" s="351">
        <f>IF(S$28=0,0,S$28/WWP!S$5*1000)</f>
        <v>14.267160625123877</v>
      </c>
      <c r="T77" s="351">
        <f>IF(T$28=0,0,T$28/WWP!T$5*1000)</f>
        <v>14.33822989924615</v>
      </c>
      <c r="U77" s="351">
        <f>IF(U$28=0,0,U$28/WWP!U$5*1000)</f>
        <v>14.842166928019129</v>
      </c>
      <c r="V77" s="351">
        <f>IF(V$28=0,0,V$28/WWP!V$5*1000)</f>
        <v>16.836582485181388</v>
      </c>
      <c r="W77" s="351">
        <f>IF(W$28=0,0,W$28/WWP!W$5*1000)</f>
        <v>13.774623369189198</v>
      </c>
      <c r="DA77" s="175"/>
    </row>
    <row r="78" spans="1:105" ht="12" customHeight="1" x14ac:dyDescent="0.25">
      <c r="A78" s="41" t="s">
        <v>2938</v>
      </c>
      <c r="B78" s="339">
        <f>IF(B$48=0,0,B$48/WWP!B$5*1000)</f>
        <v>6.4850675417085872</v>
      </c>
      <c r="C78" s="339">
        <f>IF(C$48=0,0,C$48/WWP!C$5*1000)</f>
        <v>5.3649579557180038</v>
      </c>
      <c r="D78" s="339">
        <f>IF(D$48=0,0,D$48/WWP!D$5*1000)</f>
        <v>5.1394353328952409</v>
      </c>
      <c r="E78" s="339">
        <f>IF(E$48=0,0,E$48/WWP!E$5*1000)</f>
        <v>5.6199906622500109</v>
      </c>
      <c r="F78" s="339">
        <f>IF(F$48=0,0,F$48/WWP!F$5*1000)</f>
        <v>6.307768183881505</v>
      </c>
      <c r="G78" s="339">
        <f>IF(G$48=0,0,G$48/WWP!G$5*1000)</f>
        <v>5.9889680909198235</v>
      </c>
      <c r="H78" s="339">
        <f>IF(H$48=0,0,H$48/WWP!H$5*1000)</f>
        <v>7.6107004019932853</v>
      </c>
      <c r="I78" s="339">
        <f>IF(I$48=0,0,I$48/WWP!I$5*1000)</f>
        <v>8.4042183936282147</v>
      </c>
      <c r="J78" s="339">
        <f>IF(J$48=0,0,J$48/WWP!J$5*1000)</f>
        <v>6.3795804655847022</v>
      </c>
      <c r="K78" s="339">
        <f>IF(K$48=0,0,K$48/WWP!K$5*1000)</f>
        <v>8.0428513617961723</v>
      </c>
      <c r="L78" s="339">
        <f>IF(L$48=0,0,L$48/WWP!L$5*1000)</f>
        <v>7.7039468768083532</v>
      </c>
      <c r="M78" s="339">
        <f>IF(M$48=0,0,M$48/WWP!M$5*1000)</f>
        <v>7.7458345310909458</v>
      </c>
      <c r="N78" s="339">
        <f>IF(N$48=0,0,N$48/WWP!N$5*1000)</f>
        <v>11.197538159303125</v>
      </c>
      <c r="O78" s="339">
        <f>IF(O$48=0,0,O$48/WWP!O$5*1000)</f>
        <v>10.795933230833464</v>
      </c>
      <c r="P78" s="339">
        <f>IF(P$48=0,0,P$48/WWP!P$5*1000)</f>
        <v>10.597094701652834</v>
      </c>
      <c r="Q78" s="339">
        <f>IF(Q$48=0,0,Q$48/WWP!Q$5*1000)</f>
        <v>9.998344264254408</v>
      </c>
      <c r="R78" s="339">
        <f>IF(R$48=0,0,R$48/WWP!R$5*1000)</f>
        <v>25.910543346000267</v>
      </c>
      <c r="S78" s="339">
        <f>IF(S$48=0,0,S$48/WWP!S$5*1000)</f>
        <v>29.111821056339718</v>
      </c>
      <c r="T78" s="339">
        <f>IF(T$48=0,0,T$48/WWP!T$5*1000)</f>
        <v>28.83551097432689</v>
      </c>
      <c r="U78" s="339">
        <f>IF(U$48=0,0,U$48/WWP!U$5*1000)</f>
        <v>26.307015082003318</v>
      </c>
      <c r="V78" s="339">
        <f>IF(V$48=0,0,V$48/WWP!V$5*1000)</f>
        <v>24.272076378167597</v>
      </c>
      <c r="W78" s="339">
        <f>IF(W$48=0,0,W$48/WWP!W$5*1000)</f>
        <v>22.820067343794371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EE: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29.0145547243336</v>
      </c>
      <c r="C5" s="225">
        <v>33.84952348364839</v>
      </c>
      <c r="D5" s="225">
        <v>40.765364428203839</v>
      </c>
      <c r="E5" s="225">
        <v>51.205332314825597</v>
      </c>
      <c r="F5" s="225">
        <v>55.848875592609438</v>
      </c>
      <c r="G5" s="225">
        <v>59.462431852276318</v>
      </c>
      <c r="H5" s="225">
        <v>45.219574227995572</v>
      </c>
      <c r="I5" s="225">
        <v>39.299680992933027</v>
      </c>
      <c r="J5" s="225">
        <v>47.290686351455918</v>
      </c>
      <c r="K5" s="225">
        <v>34.194789529288087</v>
      </c>
      <c r="L5" s="225">
        <v>43.32676384853886</v>
      </c>
      <c r="M5" s="225">
        <v>46.333166754721937</v>
      </c>
      <c r="N5" s="225">
        <v>38.054484946089246</v>
      </c>
      <c r="O5" s="225">
        <v>44.140704939694132</v>
      </c>
      <c r="P5" s="225">
        <v>46.425864787393479</v>
      </c>
      <c r="Q5" s="225">
        <v>49.771491300801657</v>
      </c>
      <c r="R5" s="225">
        <v>24.787514314311839</v>
      </c>
      <c r="S5" s="225">
        <v>26.733021903396232</v>
      </c>
      <c r="T5" s="225">
        <v>28.972060850633301</v>
      </c>
      <c r="U5" s="225">
        <v>31.605281044823229</v>
      </c>
      <c r="V5" s="225">
        <v>35.061444620004004</v>
      </c>
      <c r="W5" s="225">
        <v>29.786298250245778</v>
      </c>
      <c r="DA5" s="89" t="s">
        <v>2940</v>
      </c>
    </row>
    <row r="6" spans="1:105" ht="12" customHeight="1" x14ac:dyDescent="0.25">
      <c r="A6" s="55" t="s">
        <v>92</v>
      </c>
      <c r="B6" s="261">
        <v>0.33287681236949263</v>
      </c>
      <c r="C6" s="261">
        <v>0.33846326931118292</v>
      </c>
      <c r="D6" s="261">
        <v>0.3730689576806569</v>
      </c>
      <c r="E6" s="261">
        <v>0.4639842953382991</v>
      </c>
      <c r="F6" s="261">
        <v>0.52064915792566535</v>
      </c>
      <c r="G6" s="261">
        <v>0.54374619223335185</v>
      </c>
      <c r="H6" s="261">
        <v>0.55325892216599049</v>
      </c>
      <c r="I6" s="261">
        <v>0.51190929574430155</v>
      </c>
      <c r="J6" s="261">
        <v>0.44003230068555238</v>
      </c>
      <c r="K6" s="261">
        <v>0.35497074118755018</v>
      </c>
      <c r="L6" s="261">
        <v>0.42440481051307238</v>
      </c>
      <c r="M6" s="261">
        <v>0.44366537699558262</v>
      </c>
      <c r="N6" s="261">
        <v>0.47708311225958921</v>
      </c>
      <c r="O6" s="261">
        <v>0.51513114248705238</v>
      </c>
      <c r="P6" s="261">
        <v>0.55208598597940428</v>
      </c>
      <c r="Q6" s="261">
        <v>0.56654115522097115</v>
      </c>
      <c r="R6" s="261">
        <v>0.61930129060976757</v>
      </c>
      <c r="S6" s="261">
        <v>0.748903597420012</v>
      </c>
      <c r="T6" s="261">
        <v>0.80799752739694386</v>
      </c>
      <c r="U6" s="261">
        <v>0.84451963996876012</v>
      </c>
      <c r="V6" s="261">
        <v>0.86950347809814765</v>
      </c>
      <c r="W6" s="261">
        <v>0.77897303179074717</v>
      </c>
      <c r="DA6" s="67" t="s">
        <v>2941</v>
      </c>
    </row>
    <row r="7" spans="1:105" ht="12" customHeight="1" x14ac:dyDescent="0.25">
      <c r="A7" s="202" t="s">
        <v>93</v>
      </c>
      <c r="B7" s="226">
        <v>9.38686043218281E-2</v>
      </c>
      <c r="C7" s="226">
        <v>9.5443940592587526E-2</v>
      </c>
      <c r="D7" s="226">
        <v>0.1052024685168244</v>
      </c>
      <c r="E7" s="226">
        <v>0.13083986812006801</v>
      </c>
      <c r="F7" s="226">
        <v>0.14681890711440951</v>
      </c>
      <c r="G7" s="226">
        <v>0.1533320864464362</v>
      </c>
      <c r="H7" s="226">
        <v>0.15601460036415571</v>
      </c>
      <c r="I7" s="226">
        <v>0.14435433573411441</v>
      </c>
      <c r="J7" s="226">
        <v>0.1240855967943694</v>
      </c>
      <c r="K7" s="226">
        <v>0.100098915911795</v>
      </c>
      <c r="L7" s="226">
        <v>0.1196787692923218</v>
      </c>
      <c r="M7" s="226">
        <v>0.1251100953173806</v>
      </c>
      <c r="N7" s="226">
        <v>0.1345336299472025</v>
      </c>
      <c r="O7" s="226">
        <v>0.14526287080127051</v>
      </c>
      <c r="P7" s="226">
        <v>0.15568384172101191</v>
      </c>
      <c r="Q7" s="226">
        <v>0.15976008407710471</v>
      </c>
      <c r="R7" s="226">
        <v>0.17463802116597499</v>
      </c>
      <c r="S7" s="226">
        <v>0.2111848373006574</v>
      </c>
      <c r="T7" s="226">
        <v>0.22784885391191109</v>
      </c>
      <c r="U7" s="226">
        <v>0.23814779816578641</v>
      </c>
      <c r="V7" s="226">
        <v>0.24519304111651771</v>
      </c>
      <c r="W7" s="226">
        <v>0.2196641778021359</v>
      </c>
      <c r="DA7" s="174" t="s">
        <v>2942</v>
      </c>
    </row>
    <row r="8" spans="1:105" ht="12" customHeight="1" x14ac:dyDescent="0.25">
      <c r="A8" s="202" t="s">
        <v>94</v>
      </c>
      <c r="B8" s="226">
        <v>1.2734209383593971</v>
      </c>
      <c r="C8" s="226">
        <v>1.2947919410139619</v>
      </c>
      <c r="D8" s="226">
        <v>1.4271760738778441</v>
      </c>
      <c r="E8" s="226">
        <v>1.774972887261012</v>
      </c>
      <c r="F8" s="226">
        <v>1.991744436995496</v>
      </c>
      <c r="G8" s="226">
        <v>2.0801021897991538</v>
      </c>
      <c r="H8" s="226">
        <v>2.1164931579502611</v>
      </c>
      <c r="I8" s="226">
        <v>1.958310076035052</v>
      </c>
      <c r="J8" s="226">
        <v>1.683344481878351</v>
      </c>
      <c r="K8" s="226">
        <v>1.357941309025249</v>
      </c>
      <c r="L8" s="226">
        <v>1.6235614857063241</v>
      </c>
      <c r="M8" s="226">
        <v>1.6972428228619649</v>
      </c>
      <c r="N8" s="226">
        <v>1.825082438649025</v>
      </c>
      <c r="O8" s="226">
        <v>1.970635257453365</v>
      </c>
      <c r="P8" s="226">
        <v>2.1120060881278668</v>
      </c>
      <c r="Q8" s="226">
        <v>2.1673043681393551</v>
      </c>
      <c r="R8" s="226">
        <v>2.3691383758508731</v>
      </c>
      <c r="S8" s="226">
        <v>2.8649322702259861</v>
      </c>
      <c r="T8" s="226">
        <v>3.0909962223135818</v>
      </c>
      <c r="U8" s="226">
        <v>3.2307116399511622</v>
      </c>
      <c r="V8" s="226">
        <v>3.3262873647007392</v>
      </c>
      <c r="W8" s="226">
        <v>2.9799629539787929</v>
      </c>
      <c r="DA8" s="174" t="s">
        <v>2943</v>
      </c>
    </row>
    <row r="9" spans="1:105" ht="12" customHeight="1" x14ac:dyDescent="0.25">
      <c r="A9" s="202" t="s">
        <v>95</v>
      </c>
      <c r="B9" s="226">
        <v>2.9050956534438348</v>
      </c>
      <c r="C9" s="226">
        <v>2.953850000927317</v>
      </c>
      <c r="D9" s="226">
        <v>3.2558621301320372</v>
      </c>
      <c r="E9" s="226">
        <v>4.0493020527885433</v>
      </c>
      <c r="F9" s="226">
        <v>4.5438298777631054</v>
      </c>
      <c r="G9" s="226">
        <v>4.7454032270663413</v>
      </c>
      <c r="H9" s="226">
        <v>4.8284230991414736</v>
      </c>
      <c r="I9" s="226">
        <v>4.4675550076270794</v>
      </c>
      <c r="J9" s="226">
        <v>3.8402672598220482</v>
      </c>
      <c r="K9" s="226">
        <v>3.097914660931782</v>
      </c>
      <c r="L9" s="226">
        <v>3.7038824108710351</v>
      </c>
      <c r="M9" s="226">
        <v>3.871973986769381</v>
      </c>
      <c r="N9" s="226">
        <v>4.1636185647511059</v>
      </c>
      <c r="O9" s="226">
        <v>4.4956728356662321</v>
      </c>
      <c r="P9" s="226">
        <v>4.8181866041655628</v>
      </c>
      <c r="Q9" s="226">
        <v>4.9443403276242499</v>
      </c>
      <c r="R9" s="226">
        <v>5.4047906632966756</v>
      </c>
      <c r="S9" s="226">
        <v>6.535861029870647</v>
      </c>
      <c r="T9" s="226">
        <v>7.0515879076272787</v>
      </c>
      <c r="U9" s="226">
        <v>7.3703251297597667</v>
      </c>
      <c r="V9" s="226">
        <v>7.5883650678359089</v>
      </c>
      <c r="W9" s="226">
        <v>6.7982841841604493</v>
      </c>
      <c r="DA9" s="174" t="s">
        <v>2944</v>
      </c>
    </row>
    <row r="10" spans="1:105" ht="12" customHeight="1" x14ac:dyDescent="0.25">
      <c r="A10" s="56" t="s">
        <v>96</v>
      </c>
      <c r="B10" s="262">
        <v>1.007528480846718</v>
      </c>
      <c r="C10" s="262">
        <v>1.064326449858054</v>
      </c>
      <c r="D10" s="262">
        <v>1.1902636604395449</v>
      </c>
      <c r="E10" s="262">
        <v>1.4919448810577729</v>
      </c>
      <c r="F10" s="262">
        <v>1.6541268868044079</v>
      </c>
      <c r="G10" s="262">
        <v>1.731365638245947</v>
      </c>
      <c r="H10" s="262">
        <v>1.621563226484805</v>
      </c>
      <c r="I10" s="262">
        <v>1.441940866277692</v>
      </c>
      <c r="J10" s="262">
        <v>1.3481286408507129</v>
      </c>
      <c r="K10" s="262">
        <v>1.0608045934590939</v>
      </c>
      <c r="L10" s="262">
        <v>1.2907739270632621</v>
      </c>
      <c r="M10" s="262">
        <v>1.345061782788368</v>
      </c>
      <c r="N10" s="262">
        <v>1.366555939222406</v>
      </c>
      <c r="O10" s="262">
        <v>1.498027598199116</v>
      </c>
      <c r="P10" s="262">
        <v>1.6304830939382511</v>
      </c>
      <c r="Q10" s="262">
        <v>1.677773171070821</v>
      </c>
      <c r="R10" s="262">
        <v>1.7190038999399899</v>
      </c>
      <c r="S10" s="262">
        <v>2.1089668263718648</v>
      </c>
      <c r="T10" s="262">
        <v>2.3140160688175571</v>
      </c>
      <c r="U10" s="262">
        <v>2.3660516465750492</v>
      </c>
      <c r="V10" s="262">
        <v>2.505274069743785</v>
      </c>
      <c r="W10" s="262">
        <v>2.2196305649386501</v>
      </c>
      <c r="DA10" s="68" t="s">
        <v>2945</v>
      </c>
    </row>
    <row r="11" spans="1:105" ht="12" customHeight="1" x14ac:dyDescent="0.25">
      <c r="A11" s="37" t="s">
        <v>160</v>
      </c>
      <c r="B11" s="228">
        <v>0.13100866280479179</v>
      </c>
      <c r="C11" s="228">
        <v>0.20189467417755039</v>
      </c>
      <c r="D11" s="228">
        <v>0.25185359396429852</v>
      </c>
      <c r="E11" s="228">
        <v>0.27038259473291432</v>
      </c>
      <c r="F11" s="228">
        <v>0.2210112364604391</v>
      </c>
      <c r="G11" s="228">
        <v>4.7345373273808791E-2</v>
      </c>
      <c r="H11" s="228">
        <v>9.5426125796153866E-2</v>
      </c>
      <c r="I11" s="228">
        <v>0.1521425826613573</v>
      </c>
      <c r="J11" s="228">
        <v>9.9315514715186917E-2</v>
      </c>
      <c r="K11" s="228">
        <v>5.5925138153833848E-2</v>
      </c>
      <c r="L11" s="228">
        <v>9.5452679082408246E-2</v>
      </c>
      <c r="M11" s="228">
        <v>0.19224745509077151</v>
      </c>
      <c r="N11" s="228">
        <v>0.1210012152696632</v>
      </c>
      <c r="O11" s="228">
        <v>0.1377902128770668</v>
      </c>
      <c r="P11" s="228">
        <v>6.7592217865098836E-2</v>
      </c>
      <c r="Q11" s="228">
        <v>9.8304733708992231E-2</v>
      </c>
      <c r="R11" s="228">
        <v>6.0145456988477831E-3</v>
      </c>
      <c r="S11" s="228">
        <v>3.7488733976670822E-3</v>
      </c>
      <c r="T11" s="228">
        <v>1.955649435068191E-3</v>
      </c>
      <c r="U11" s="228">
        <v>4.3913391097272752E-3</v>
      </c>
      <c r="V11" s="228">
        <v>2.1583480922749069E-3</v>
      </c>
      <c r="W11" s="228">
        <v>3.1751668498756231E-3</v>
      </c>
      <c r="DA11" s="69" t="s">
        <v>2946</v>
      </c>
    </row>
    <row r="12" spans="1:105" ht="12" customHeight="1" x14ac:dyDescent="0.25">
      <c r="A12" s="37" t="s">
        <v>162</v>
      </c>
      <c r="B12" s="228">
        <v>0.123696468411795</v>
      </c>
      <c r="C12" s="228">
        <v>0.20396982678781719</v>
      </c>
      <c r="D12" s="228">
        <v>0.25067713285129922</v>
      </c>
      <c r="E12" s="228">
        <v>0.44402451438756518</v>
      </c>
      <c r="F12" s="228">
        <v>0.35370511759222789</v>
      </c>
      <c r="G12" s="228">
        <v>0.3732684703766091</v>
      </c>
      <c r="H12" s="228">
        <v>0.27424174109529093</v>
      </c>
      <c r="I12" s="228">
        <v>0.18225696171401121</v>
      </c>
      <c r="J12" s="228">
        <v>0.34930166958003722</v>
      </c>
      <c r="K12" s="228">
        <v>0.2362965560286627</v>
      </c>
      <c r="L12" s="228">
        <v>0.31318446963195762</v>
      </c>
      <c r="M12" s="228">
        <v>0.27000689867229971</v>
      </c>
      <c r="N12" s="228">
        <v>0.15851852061694571</v>
      </c>
      <c r="O12" s="228">
        <v>0.1891863694368722</v>
      </c>
      <c r="P12" s="228">
        <v>0.2004998664823211</v>
      </c>
      <c r="Q12" s="228">
        <v>0.21696183098379729</v>
      </c>
      <c r="R12" s="228">
        <v>2.110637880540972E-2</v>
      </c>
      <c r="S12" s="228">
        <v>9.4560372690004786E-3</v>
      </c>
      <c r="T12" s="228">
        <v>1.099421986728899E-2</v>
      </c>
      <c r="U12" s="228">
        <v>1.8100089326934649E-2</v>
      </c>
      <c r="V12" s="228">
        <v>2.8770883348210131E-2</v>
      </c>
      <c r="W12" s="228">
        <v>1.8375461687180971E-2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2949</v>
      </c>
    </row>
    <row r="15" spans="1:105" ht="12" customHeight="1" x14ac:dyDescent="0.25">
      <c r="A15" s="37" t="s">
        <v>38</v>
      </c>
      <c r="B15" s="228">
        <v>0.75282334963013142</v>
      </c>
      <c r="C15" s="228">
        <v>0.65846194889268694</v>
      </c>
      <c r="D15" s="228">
        <v>0.68773293362394738</v>
      </c>
      <c r="E15" s="228">
        <v>0.77753777193729368</v>
      </c>
      <c r="F15" s="228">
        <v>1.0794105327517409</v>
      </c>
      <c r="G15" s="228">
        <v>1.3107517945955289</v>
      </c>
      <c r="H15" s="228">
        <v>1.2518953595933611</v>
      </c>
      <c r="I15" s="228">
        <v>1.1075413219023229</v>
      </c>
      <c r="J15" s="228">
        <v>0.89951145655548892</v>
      </c>
      <c r="K15" s="228">
        <v>0.76858289927659795</v>
      </c>
      <c r="L15" s="228">
        <v>0.88213677834889614</v>
      </c>
      <c r="M15" s="228">
        <v>0.88280742902529719</v>
      </c>
      <c r="N15" s="228">
        <v>1.087036203335797</v>
      </c>
      <c r="O15" s="228">
        <v>1.171051015885177</v>
      </c>
      <c r="P15" s="228">
        <v>1.3623910095908309</v>
      </c>
      <c r="Q15" s="228">
        <v>1.3625066063780309</v>
      </c>
      <c r="R15" s="228">
        <v>1.691882975435733</v>
      </c>
      <c r="S15" s="228">
        <v>2.0957619157051979</v>
      </c>
      <c r="T15" s="228">
        <v>2.3010661995152</v>
      </c>
      <c r="U15" s="228">
        <v>2.343560218138387</v>
      </c>
      <c r="V15" s="228">
        <v>2.4743448383033</v>
      </c>
      <c r="W15" s="228">
        <v>2.198079936401593</v>
      </c>
      <c r="DA15" s="69" t="s">
        <v>2950</v>
      </c>
    </row>
    <row r="16" spans="1:105" ht="12" customHeight="1" x14ac:dyDescent="0.25">
      <c r="A16" s="57" t="s">
        <v>2900</v>
      </c>
      <c r="B16" s="263">
        <v>18.152267209789759</v>
      </c>
      <c r="C16" s="263">
        <v>22.32469484615077</v>
      </c>
      <c r="D16" s="263">
        <v>27.782439645312721</v>
      </c>
      <c r="E16" s="263">
        <v>34.981033351517013</v>
      </c>
      <c r="F16" s="263">
        <v>37.857934055470281</v>
      </c>
      <c r="G16" s="263">
        <v>40.685299511395797</v>
      </c>
      <c r="H16" s="263">
        <v>27.569439664843181</v>
      </c>
      <c r="I16" s="263">
        <v>23.26618601289039</v>
      </c>
      <c r="J16" s="263">
        <v>32.273454104643953</v>
      </c>
      <c r="K16" s="263">
        <v>22.439875449161161</v>
      </c>
      <c r="L16" s="263">
        <v>29.02135830355251</v>
      </c>
      <c r="M16" s="263">
        <v>31.30410112936875</v>
      </c>
      <c r="N16" s="263">
        <v>23.00459253912371</v>
      </c>
      <c r="O16" s="263">
        <v>27.620327305417881</v>
      </c>
      <c r="P16" s="263">
        <v>28.818678526867409</v>
      </c>
      <c r="Q16" s="263">
        <v>31.50815995750305</v>
      </c>
      <c r="R16" s="263">
        <v>7.7316289256791224</v>
      </c>
      <c r="S16" s="263">
        <v>6.4243120782292253</v>
      </c>
      <c r="T16" s="263">
        <v>7.0070323844367826</v>
      </c>
      <c r="U16" s="263">
        <v>8.5604084613634885</v>
      </c>
      <c r="V16" s="263">
        <v>11.000825140953999</v>
      </c>
      <c r="W16" s="263">
        <v>8.4266455455424261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0.1058744468346966</v>
      </c>
      <c r="V19" s="231">
        <v>0.68838740842979829</v>
      </c>
      <c r="W19" s="231">
        <v>0.18730422212961151</v>
      </c>
      <c r="DA19" s="73" t="s">
        <v>2954</v>
      </c>
    </row>
    <row r="20" spans="1:105" ht="12" customHeight="1" x14ac:dyDescent="0.25">
      <c r="A20" s="46" t="s">
        <v>160</v>
      </c>
      <c r="B20" s="231">
        <v>1.1651679385498419</v>
      </c>
      <c r="C20" s="231">
        <v>1.406913957155518</v>
      </c>
      <c r="D20" s="231">
        <v>1.4439238651874391</v>
      </c>
      <c r="E20" s="231">
        <v>1.668112524812301</v>
      </c>
      <c r="F20" s="231">
        <v>1.186715379258152</v>
      </c>
      <c r="G20" s="231">
        <v>0.20807514019978801</v>
      </c>
      <c r="H20" s="231">
        <v>1.0266313101154221</v>
      </c>
      <c r="I20" s="231">
        <v>2.0708289042931121</v>
      </c>
      <c r="J20" s="231">
        <v>0.53681523712174239</v>
      </c>
      <c r="K20" s="231">
        <v>0.3872140671106824</v>
      </c>
      <c r="L20" s="231">
        <v>0.58587198475356039</v>
      </c>
      <c r="M20" s="231">
        <v>1.1594543576217049</v>
      </c>
      <c r="N20" s="231">
        <v>1.3777901275114881</v>
      </c>
      <c r="O20" s="231">
        <v>1.2630808985701369</v>
      </c>
      <c r="P20" s="231">
        <v>0.6038003349225658</v>
      </c>
      <c r="Q20" s="231">
        <v>0.79190238256431433</v>
      </c>
      <c r="R20" s="231">
        <v>1.0080708672969281</v>
      </c>
      <c r="S20" s="231">
        <v>1.3553156943014699</v>
      </c>
      <c r="T20" s="231">
        <v>0.66238325180951274</v>
      </c>
      <c r="U20" s="231">
        <v>1.127194294910828</v>
      </c>
      <c r="V20" s="231">
        <v>0.32553560435633572</v>
      </c>
      <c r="W20" s="231">
        <v>0.67654610747366339</v>
      </c>
      <c r="DA20" s="73" t="s">
        <v>2955</v>
      </c>
    </row>
    <row r="21" spans="1:105" ht="12" customHeight="1" x14ac:dyDescent="0.25">
      <c r="A21" s="46" t="s">
        <v>70</v>
      </c>
      <c r="B21" s="231">
        <v>4.4698665967739544</v>
      </c>
      <c r="C21" s="231">
        <v>4.6411970664867308</v>
      </c>
      <c r="D21" s="231">
        <v>1.9910296627196129</v>
      </c>
      <c r="E21" s="231">
        <v>1.523247407358205</v>
      </c>
      <c r="F21" s="231">
        <v>3.2873490935919119</v>
      </c>
      <c r="G21" s="231">
        <v>2.7068973719961211</v>
      </c>
      <c r="H21" s="231">
        <v>1.5938936595265949</v>
      </c>
      <c r="I21" s="231">
        <v>0.22753176495321109</v>
      </c>
      <c r="J21" s="231">
        <v>0</v>
      </c>
      <c r="K21" s="231">
        <v>0</v>
      </c>
      <c r="L21" s="231">
        <v>0.17595955995846119</v>
      </c>
      <c r="M21" s="231">
        <v>0</v>
      </c>
      <c r="N21" s="231">
        <v>0</v>
      </c>
      <c r="O21" s="231">
        <v>0</v>
      </c>
      <c r="P21" s="231">
        <v>0.35190276488099509</v>
      </c>
      <c r="Q21" s="231">
        <v>0.34751444220924782</v>
      </c>
      <c r="R21" s="231">
        <v>0.84781705236130789</v>
      </c>
      <c r="S21" s="231">
        <v>0</v>
      </c>
      <c r="T21" s="231">
        <v>0</v>
      </c>
      <c r="U21" s="231">
        <v>0.97618021520311959</v>
      </c>
      <c r="V21" s="231">
        <v>2.251877459983453</v>
      </c>
      <c r="W21" s="231">
        <v>1.422339094741909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0.36479715416802511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1.0512211737639181</v>
      </c>
      <c r="C23" s="231">
        <v>1.358178620410073</v>
      </c>
      <c r="D23" s="231">
        <v>1.3732801670780901</v>
      </c>
      <c r="E23" s="231">
        <v>2.6175913519650251</v>
      </c>
      <c r="F23" s="231">
        <v>1.814771069486196</v>
      </c>
      <c r="G23" s="231">
        <v>1.567516949322876</v>
      </c>
      <c r="H23" s="231">
        <v>2.8192205851369692</v>
      </c>
      <c r="I23" s="231">
        <v>2.37042297316468</v>
      </c>
      <c r="J23" s="231">
        <v>1.804083712391878</v>
      </c>
      <c r="K23" s="231">
        <v>1.5633266816291611</v>
      </c>
      <c r="L23" s="231">
        <v>1.836805260007907</v>
      </c>
      <c r="M23" s="231">
        <v>1.5560236932363061</v>
      </c>
      <c r="N23" s="231">
        <v>1.7247320524655421</v>
      </c>
      <c r="O23" s="231">
        <v>1.6571084302797729</v>
      </c>
      <c r="P23" s="231">
        <v>1.711429555740293</v>
      </c>
      <c r="Q23" s="231">
        <v>1.670047575261048</v>
      </c>
      <c r="R23" s="231">
        <v>3.3802611249005192</v>
      </c>
      <c r="S23" s="231">
        <v>3.266609011713498</v>
      </c>
      <c r="T23" s="231">
        <v>3.5582056207346411</v>
      </c>
      <c r="U23" s="231">
        <v>4.4394667942164254</v>
      </c>
      <c r="V23" s="231">
        <v>4.1464696489085648</v>
      </c>
      <c r="W23" s="231">
        <v>3.7412557300791991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11.00631947240548</v>
      </c>
      <c r="C25" s="231">
        <v>14.68854194906771</v>
      </c>
      <c r="D25" s="231">
        <v>22.75392751570622</v>
      </c>
      <c r="E25" s="231">
        <v>28.539116864303619</v>
      </c>
      <c r="F25" s="231">
        <v>31.109406484834469</v>
      </c>
      <c r="G25" s="231">
        <v>35.484534791075987</v>
      </c>
      <c r="H25" s="231">
        <v>21.392249214446672</v>
      </c>
      <c r="I25" s="231">
        <v>18.032346295181458</v>
      </c>
      <c r="J25" s="231">
        <v>29.377083898254199</v>
      </c>
      <c r="K25" s="231">
        <v>19.93386344354785</v>
      </c>
      <c r="L25" s="231">
        <v>25.694861421622999</v>
      </c>
      <c r="M25" s="231">
        <v>27.362731699359649</v>
      </c>
      <c r="N25" s="231">
        <v>19.442378330847301</v>
      </c>
      <c r="O25" s="231">
        <v>24.317055540023961</v>
      </c>
      <c r="P25" s="231">
        <v>25.710989002080229</v>
      </c>
      <c r="Q25" s="231">
        <v>28.200698733291649</v>
      </c>
      <c r="R25" s="231">
        <v>1.748450167058996</v>
      </c>
      <c r="S25" s="231">
        <v>1.208611319423865</v>
      </c>
      <c r="T25" s="231">
        <v>2.135193026417233</v>
      </c>
      <c r="U25" s="231">
        <v>1.289162202193979</v>
      </c>
      <c r="V25" s="231">
        <v>3.061803739853957</v>
      </c>
      <c r="W25" s="231">
        <v>1.9490587034432101</v>
      </c>
      <c r="DA25" s="73" t="s">
        <v>2960</v>
      </c>
    </row>
    <row r="26" spans="1:105" ht="12" customHeight="1" x14ac:dyDescent="0.25">
      <c r="A26" s="46" t="s">
        <v>79</v>
      </c>
      <c r="B26" s="231">
        <v>0.45969202829656608</v>
      </c>
      <c r="C26" s="231">
        <v>0.22986325303073299</v>
      </c>
      <c r="D26" s="231">
        <v>0.22027843462135191</v>
      </c>
      <c r="E26" s="231">
        <v>0.26816804890983892</v>
      </c>
      <c r="F26" s="231">
        <v>0.45969202829955119</v>
      </c>
      <c r="G26" s="231">
        <v>0.71827525880101928</v>
      </c>
      <c r="H26" s="231">
        <v>0.73744489561752913</v>
      </c>
      <c r="I26" s="231">
        <v>0.56505607529792545</v>
      </c>
      <c r="J26" s="231">
        <v>0.55547125687612331</v>
      </c>
      <c r="K26" s="231">
        <v>0.55547125687346699</v>
      </c>
      <c r="L26" s="231">
        <v>0.72786007720958878</v>
      </c>
      <c r="M26" s="231">
        <v>1.225891379151095</v>
      </c>
      <c r="N26" s="231">
        <v>0.4596920282993715</v>
      </c>
      <c r="O26" s="231">
        <v>0.38308243654400381</v>
      </c>
      <c r="P26" s="231">
        <v>0.44055686924332638</v>
      </c>
      <c r="Q26" s="231">
        <v>0.49799682417679247</v>
      </c>
      <c r="R26" s="231">
        <v>0.74702971406137064</v>
      </c>
      <c r="S26" s="231">
        <v>0.59377605279039236</v>
      </c>
      <c r="T26" s="231">
        <v>0.65125048547539555</v>
      </c>
      <c r="U26" s="231">
        <v>0.62253050800443888</v>
      </c>
      <c r="V26" s="231">
        <v>0.52675127942188804</v>
      </c>
      <c r="W26" s="231">
        <v>0.45014168767483409</v>
      </c>
      <c r="DA26" s="73" t="s">
        <v>2961</v>
      </c>
    </row>
    <row r="27" spans="1:105" ht="12" customHeight="1" x14ac:dyDescent="0.25">
      <c r="A27" s="57" t="s">
        <v>2912</v>
      </c>
      <c r="B27" s="263">
        <v>1.5665529208403339</v>
      </c>
      <c r="C27" s="263">
        <v>1.5928433685794201</v>
      </c>
      <c r="D27" s="263">
        <v>1.755701339391502</v>
      </c>
      <c r="E27" s="263">
        <v>2.1835583797871991</v>
      </c>
      <c r="F27" s="263">
        <v>2.4502291201231809</v>
      </c>
      <c r="G27" s="263">
        <v>2.5589261672376948</v>
      </c>
      <c r="H27" s="263">
        <v>2.6036940642716249</v>
      </c>
      <c r="I27" s="263">
        <v>2.4090984191575648</v>
      </c>
      <c r="J27" s="263">
        <v>2.0708378003148051</v>
      </c>
      <c r="K27" s="263">
        <v>1.6705292491294561</v>
      </c>
      <c r="L27" s="263">
        <v>1.997293205241214</v>
      </c>
      <c r="M27" s="263">
        <v>2.0879354355168509</v>
      </c>
      <c r="N27" s="263">
        <v>2.245202775386681</v>
      </c>
      <c r="O27" s="263">
        <v>2.424260765220148</v>
      </c>
      <c r="P27" s="263">
        <v>2.5981741045124092</v>
      </c>
      <c r="Q27" s="263">
        <v>2.666201635284009</v>
      </c>
      <c r="R27" s="263">
        <v>2.9144963230663081</v>
      </c>
      <c r="S27" s="263">
        <v>3.5244182663702852</v>
      </c>
      <c r="T27" s="263">
        <v>3.8025204506297881</v>
      </c>
      <c r="U27" s="263">
        <v>3.9743973131765569</v>
      </c>
      <c r="V27" s="263">
        <v>4.0919738554319238</v>
      </c>
      <c r="W27" s="263">
        <v>3.6659281537853459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2.2373861968665842</v>
      </c>
      <c r="C28" s="263">
        <f t="shared" si="0"/>
        <v>2.715291893285781</v>
      </c>
      <c r="D28" s="263">
        <f t="shared" si="0"/>
        <v>3.2555529824381466</v>
      </c>
      <c r="E28" s="263">
        <f t="shared" si="0"/>
        <v>4.114788554427852</v>
      </c>
      <c r="F28" s="263">
        <f t="shared" si="0"/>
        <v>4.4225610714479382</v>
      </c>
      <c r="G28" s="263">
        <f t="shared" si="0"/>
        <v>4.6029730896903089</v>
      </c>
      <c r="H28" s="263">
        <f t="shared" si="0"/>
        <v>3.3680935597913462</v>
      </c>
      <c r="I28" s="263">
        <f t="shared" si="0"/>
        <v>2.8772988114299642</v>
      </c>
      <c r="J28" s="263">
        <f t="shared" si="0"/>
        <v>3.5996425620673875</v>
      </c>
      <c r="K28" s="263">
        <f t="shared" si="0"/>
        <v>2.5711511389704973</v>
      </c>
      <c r="L28" s="263">
        <f t="shared" si="0"/>
        <v>3.302781602266136</v>
      </c>
      <c r="M28" s="263">
        <f t="shared" si="0"/>
        <v>3.5314054464439648</v>
      </c>
      <c r="N28" s="263">
        <f t="shared" si="0"/>
        <v>2.7660247019632296</v>
      </c>
      <c r="O28" s="263">
        <f t="shared" si="0"/>
        <v>3.2343677363944967</v>
      </c>
      <c r="P28" s="263">
        <f t="shared" si="0"/>
        <v>3.3430662266669722</v>
      </c>
      <c r="Q28" s="263">
        <f t="shared" si="0"/>
        <v>3.6211369618475189</v>
      </c>
      <c r="R28" s="263">
        <f t="shared" si="0"/>
        <v>1.1651258914041316</v>
      </c>
      <c r="S28" s="263">
        <f t="shared" si="0"/>
        <v>1.0622383471953825</v>
      </c>
      <c r="T28" s="263">
        <f t="shared" si="0"/>
        <v>1.1612342310707335</v>
      </c>
      <c r="U28" s="263">
        <f t="shared" si="0"/>
        <v>1.3532905105499633</v>
      </c>
      <c r="V28" s="263">
        <f t="shared" si="0"/>
        <v>1.6580983513086056</v>
      </c>
      <c r="W28" s="263">
        <f t="shared" si="0"/>
        <v>1.314424824202967</v>
      </c>
      <c r="DA28" s="70"/>
    </row>
    <row r="29" spans="1:105" ht="12" customHeight="1" x14ac:dyDescent="0.25">
      <c r="A29" s="60" t="s">
        <v>2915</v>
      </c>
      <c r="B29" s="331">
        <v>1.160484026350616</v>
      </c>
      <c r="C29" s="331">
        <v>1.4192043568375481</v>
      </c>
      <c r="D29" s="331">
        <v>1.6618494329396181</v>
      </c>
      <c r="E29" s="331">
        <v>2.110444792807963</v>
      </c>
      <c r="F29" s="331">
        <v>2.245980164874807</v>
      </c>
      <c r="G29" s="331">
        <v>2.270147047039933</v>
      </c>
      <c r="H29" s="331">
        <v>1.7134472634139071</v>
      </c>
      <c r="I29" s="331">
        <v>1.4629341742871429</v>
      </c>
      <c r="J29" s="331">
        <v>1.745657154992351</v>
      </c>
      <c r="K29" s="331">
        <v>1.2624769071471591</v>
      </c>
      <c r="L29" s="331">
        <v>1.624140502993793</v>
      </c>
      <c r="M29" s="331">
        <v>1.7263711587109141</v>
      </c>
      <c r="N29" s="331">
        <v>1.3791813447782739</v>
      </c>
      <c r="O29" s="331">
        <v>1.5923143017838159</v>
      </c>
      <c r="P29" s="331">
        <v>1.6239323959619569</v>
      </c>
      <c r="Q29" s="331">
        <v>1.7563814804169411</v>
      </c>
      <c r="R29" s="331">
        <v>0.5155851053829863</v>
      </c>
      <c r="S29" s="331">
        <v>0.42887450675897282</v>
      </c>
      <c r="T29" s="331">
        <v>0.47395227084295372</v>
      </c>
      <c r="U29" s="331">
        <v>0.57064097708449169</v>
      </c>
      <c r="V29" s="331">
        <v>0.7385696366695611</v>
      </c>
      <c r="W29" s="331">
        <v>0.56492809233790875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9.0847280902647386E-3</v>
      </c>
      <c r="V31" s="297">
        <v>6.830203860450744E-2</v>
      </c>
      <c r="W31" s="297">
        <v>1.7515207905009031E-2</v>
      </c>
      <c r="DA31" s="122" t="s">
        <v>2965</v>
      </c>
    </row>
    <row r="32" spans="1:105" ht="12" customHeight="1" x14ac:dyDescent="0.25">
      <c r="A32" s="59" t="s">
        <v>160</v>
      </c>
      <c r="B32" s="297">
        <v>0.19740821599025929</v>
      </c>
      <c r="C32" s="297">
        <v>0.26336193696083199</v>
      </c>
      <c r="D32" s="297">
        <v>0.48967053564949647</v>
      </c>
      <c r="E32" s="297">
        <v>0.5953649705702363</v>
      </c>
      <c r="F32" s="297">
        <v>0.41443242221853832</v>
      </c>
      <c r="G32" s="297">
        <v>0.1026566361026994</v>
      </c>
      <c r="H32" s="297">
        <v>0.3169248871647552</v>
      </c>
      <c r="I32" s="297">
        <v>0.64091125808190341</v>
      </c>
      <c r="J32" s="297">
        <v>0.39379809386566411</v>
      </c>
      <c r="K32" s="297">
        <v>0.24638233289913969</v>
      </c>
      <c r="L32" s="297">
        <v>0.35993842604508047</v>
      </c>
      <c r="M32" s="297">
        <v>0.72816688149118125</v>
      </c>
      <c r="N32" s="297">
        <v>0.60525243743976453</v>
      </c>
      <c r="O32" s="297">
        <v>0.68043948493739947</v>
      </c>
      <c r="P32" s="297">
        <v>0.36115880646113618</v>
      </c>
      <c r="Q32" s="297">
        <v>0.4869589147899403</v>
      </c>
      <c r="R32" s="297">
        <v>9.7414343431335038E-2</v>
      </c>
      <c r="S32" s="297">
        <v>0.1238816586691098</v>
      </c>
      <c r="T32" s="297">
        <v>7.3060051410851604E-2</v>
      </c>
      <c r="U32" s="297">
        <v>9.4915731227104783E-2</v>
      </c>
      <c r="V32" s="297">
        <v>3.1696979594407933E-2</v>
      </c>
      <c r="W32" s="297">
        <v>6.2084582671728027E-2</v>
      </c>
      <c r="DA32" s="122" t="s">
        <v>2966</v>
      </c>
    </row>
    <row r="33" spans="1:105" ht="12" customHeight="1" x14ac:dyDescent="0.25">
      <c r="A33" s="59" t="s">
        <v>70</v>
      </c>
      <c r="B33" s="297">
        <v>0.781148979876085</v>
      </c>
      <c r="C33" s="297">
        <v>0.8961445933368315</v>
      </c>
      <c r="D33" s="297">
        <v>0.69646615813182666</v>
      </c>
      <c r="E33" s="297">
        <v>0.56077803323023889</v>
      </c>
      <c r="F33" s="297">
        <v>1.1841741852040311</v>
      </c>
      <c r="G33" s="297">
        <v>1.3775305329023451</v>
      </c>
      <c r="H33" s="297">
        <v>0.50753242375475338</v>
      </c>
      <c r="I33" s="297">
        <v>7.2637071764024799E-2</v>
      </c>
      <c r="J33" s="297">
        <v>0</v>
      </c>
      <c r="K33" s="297">
        <v>0</v>
      </c>
      <c r="L33" s="297">
        <v>0.111506698984773</v>
      </c>
      <c r="M33" s="297">
        <v>0</v>
      </c>
      <c r="N33" s="297">
        <v>0</v>
      </c>
      <c r="O33" s="297">
        <v>0</v>
      </c>
      <c r="P33" s="297">
        <v>0.21711515991858041</v>
      </c>
      <c r="Q33" s="297">
        <v>0.22042260947098591</v>
      </c>
      <c r="R33" s="297">
        <v>8.4507762151555657E-2</v>
      </c>
      <c r="S33" s="297">
        <v>0</v>
      </c>
      <c r="T33" s="297">
        <v>0</v>
      </c>
      <c r="U33" s="297">
        <v>8.4787538525785425E-2</v>
      </c>
      <c r="V33" s="297">
        <v>0.22616570434687211</v>
      </c>
      <c r="W33" s="297">
        <v>0.1346331862668895</v>
      </c>
      <c r="DA33" s="122" t="s">
        <v>2967</v>
      </c>
    </row>
    <row r="34" spans="1:105" ht="12" customHeight="1" x14ac:dyDescent="0.25">
      <c r="A34" s="59" t="s">
        <v>162</v>
      </c>
      <c r="B34" s="297">
        <v>0.1819268304842713</v>
      </c>
      <c r="C34" s="297">
        <v>0.25969782653988471</v>
      </c>
      <c r="D34" s="297">
        <v>0.47571273915829437</v>
      </c>
      <c r="E34" s="297">
        <v>0.95430178900748719</v>
      </c>
      <c r="F34" s="297">
        <v>0.64737355745223757</v>
      </c>
      <c r="G34" s="297">
        <v>0.78995987803488799</v>
      </c>
      <c r="H34" s="297">
        <v>0.88898995249439872</v>
      </c>
      <c r="I34" s="297">
        <v>0.7493858444412147</v>
      </c>
      <c r="J34" s="297">
        <v>1.351859061126687</v>
      </c>
      <c r="K34" s="297">
        <v>1.016094574248019</v>
      </c>
      <c r="L34" s="297">
        <v>1.1526953779639399</v>
      </c>
      <c r="M34" s="297">
        <v>0.99820427721973237</v>
      </c>
      <c r="N34" s="297">
        <v>0.77392890733850961</v>
      </c>
      <c r="O34" s="297">
        <v>0.9118748168464168</v>
      </c>
      <c r="P34" s="297">
        <v>1.0456584295822411</v>
      </c>
      <c r="Q34" s="297">
        <v>1.0489999561560139</v>
      </c>
      <c r="R34" s="297">
        <v>0.33366299980009573</v>
      </c>
      <c r="S34" s="297">
        <v>0.30499284808986288</v>
      </c>
      <c r="T34" s="297">
        <v>0.40089221943210213</v>
      </c>
      <c r="U34" s="297">
        <v>0.38185297924133671</v>
      </c>
      <c r="V34" s="297">
        <v>0.41240491412377361</v>
      </c>
      <c r="W34" s="297">
        <v>0.35069511549428217</v>
      </c>
      <c r="DA34" s="122" t="s">
        <v>2968</v>
      </c>
    </row>
    <row r="35" spans="1:105" ht="12" customHeight="1" x14ac:dyDescent="0.25">
      <c r="A35" s="60" t="s">
        <v>2922</v>
      </c>
      <c r="B35" s="331">
        <v>0.9438584766857947</v>
      </c>
      <c r="C35" s="331">
        <v>1.1608110560756291</v>
      </c>
      <c r="D35" s="331">
        <v>1.444595920673625</v>
      </c>
      <c r="E35" s="331">
        <v>1.8188992300780611</v>
      </c>
      <c r="F35" s="331">
        <v>1.96848864966005</v>
      </c>
      <c r="G35" s="331">
        <v>2.1155023984894328</v>
      </c>
      <c r="H35" s="331">
        <v>1.433520618906821</v>
      </c>
      <c r="I35" s="331">
        <v>1.2097655149419431</v>
      </c>
      <c r="J35" s="331">
        <v>1.6781139720205209</v>
      </c>
      <c r="K35" s="331">
        <v>1.1668000704089201</v>
      </c>
      <c r="L35" s="331">
        <v>1.5090156355218709</v>
      </c>
      <c r="M35" s="331">
        <v>1.6277107903110399</v>
      </c>
      <c r="N35" s="331">
        <v>1.196163510585859</v>
      </c>
      <c r="O35" s="331">
        <v>1.4361666096450501</v>
      </c>
      <c r="P35" s="331">
        <v>1.498476950570504</v>
      </c>
      <c r="Q35" s="331">
        <v>1.6383211814236851</v>
      </c>
      <c r="R35" s="331">
        <v>0.40201939602099129</v>
      </c>
      <c r="S35" s="331">
        <v>0.33404319922314629</v>
      </c>
      <c r="T35" s="331">
        <v>0.36434274771449521</v>
      </c>
      <c r="U35" s="331">
        <v>0.44511321901394107</v>
      </c>
      <c r="V35" s="331">
        <v>0.57200689808201055</v>
      </c>
      <c r="W35" s="331">
        <v>0.4381579852403974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5.5051246742034553E-3</v>
      </c>
      <c r="V38" s="231">
        <v>3.57938919244103E-2</v>
      </c>
      <c r="W38" s="231">
        <v>9.7392064436297165E-3</v>
      </c>
      <c r="DA38" s="73" t="s">
        <v>2972</v>
      </c>
    </row>
    <row r="39" spans="1:105" ht="12" customHeight="1" x14ac:dyDescent="0.25">
      <c r="A39" s="64" t="s">
        <v>160</v>
      </c>
      <c r="B39" s="231">
        <v>6.0584918834252821E-2</v>
      </c>
      <c r="C39" s="231">
        <v>7.3154920489084729E-2</v>
      </c>
      <c r="D39" s="231">
        <v>7.5079314561382907E-2</v>
      </c>
      <c r="E39" s="231">
        <v>8.6736391020109313E-2</v>
      </c>
      <c r="F39" s="231">
        <v>6.1705315219364107E-2</v>
      </c>
      <c r="G39" s="231">
        <v>1.0819226193367041E-2</v>
      </c>
      <c r="H39" s="231">
        <v>5.3381467630715142E-2</v>
      </c>
      <c r="I39" s="231">
        <v>0.1076763245325567</v>
      </c>
      <c r="J39" s="231">
        <v>2.791263516097834E-2</v>
      </c>
      <c r="K39" s="231">
        <v>2.0133864013267399E-2</v>
      </c>
      <c r="L39" s="231">
        <v>3.0463425459280859E-2</v>
      </c>
      <c r="M39" s="231">
        <v>6.028783132838228E-2</v>
      </c>
      <c r="N39" s="231">
        <v>7.1640576679279769E-2</v>
      </c>
      <c r="O39" s="231">
        <v>6.567607225462066E-2</v>
      </c>
      <c r="P39" s="231">
        <v>3.1395640982798553E-2</v>
      </c>
      <c r="Q39" s="231">
        <v>4.1176331741519259E-2</v>
      </c>
      <c r="R39" s="231">
        <v>5.2416385358467099E-2</v>
      </c>
      <c r="S39" s="231">
        <v>7.0471979718425018E-2</v>
      </c>
      <c r="T39" s="231">
        <v>3.4441760900144371E-2</v>
      </c>
      <c r="U39" s="231">
        <v>5.8610413665003309E-2</v>
      </c>
      <c r="V39" s="231">
        <v>1.692678584353647E-2</v>
      </c>
      <c r="W39" s="231">
        <v>3.5178183035087213E-2</v>
      </c>
      <c r="DA39" s="73" t="s">
        <v>2973</v>
      </c>
    </row>
    <row r="40" spans="1:105" ht="12" customHeight="1" x14ac:dyDescent="0.25">
      <c r="A40" s="64" t="s">
        <v>70</v>
      </c>
      <c r="B40" s="231">
        <v>0.23241843171768981</v>
      </c>
      <c r="C40" s="231">
        <v>0.24132705532288601</v>
      </c>
      <c r="D40" s="231">
        <v>0.1035270251793815</v>
      </c>
      <c r="E40" s="231">
        <v>7.9203879102733465E-2</v>
      </c>
      <c r="F40" s="231">
        <v>0.17093139231328161</v>
      </c>
      <c r="G40" s="231">
        <v>0.14074980279593571</v>
      </c>
      <c r="H40" s="231">
        <v>8.28772529675285E-2</v>
      </c>
      <c r="I40" s="231">
        <v>1.183090699273898E-2</v>
      </c>
      <c r="J40" s="231">
        <v>0</v>
      </c>
      <c r="K40" s="231">
        <v>0</v>
      </c>
      <c r="L40" s="231">
        <v>9.1493211454669564E-3</v>
      </c>
      <c r="M40" s="231">
        <v>0</v>
      </c>
      <c r="N40" s="231">
        <v>0</v>
      </c>
      <c r="O40" s="231">
        <v>0</v>
      </c>
      <c r="P40" s="231">
        <v>1.829779188260101E-2</v>
      </c>
      <c r="Q40" s="231">
        <v>1.806961346806514E-2</v>
      </c>
      <c r="R40" s="231">
        <v>4.4083711544220562E-2</v>
      </c>
      <c r="S40" s="231">
        <v>0</v>
      </c>
      <c r="T40" s="231">
        <v>0</v>
      </c>
      <c r="U40" s="231">
        <v>5.0758175837975629E-2</v>
      </c>
      <c r="V40" s="231">
        <v>0.1170902567981576</v>
      </c>
      <c r="W40" s="231">
        <v>7.3956977152128373E-2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1.8968257918032978E-2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5.4660060049884877E-2</v>
      </c>
      <c r="C42" s="231">
        <v>7.0620842504792114E-2</v>
      </c>
      <c r="D42" s="231">
        <v>7.1406073499297729E-2</v>
      </c>
      <c r="E42" s="231">
        <v>0.1361061820817166</v>
      </c>
      <c r="F42" s="231">
        <v>9.4362155282449178E-2</v>
      </c>
      <c r="G42" s="231">
        <v>8.1505750376412042E-2</v>
      </c>
      <c r="H42" s="231">
        <v>0.14659024220916769</v>
      </c>
      <c r="I42" s="231">
        <v>0.12325423544589501</v>
      </c>
      <c r="J42" s="231">
        <v>9.3806447696710288E-2</v>
      </c>
      <c r="K42" s="231">
        <v>8.1287870172436077E-2</v>
      </c>
      <c r="L42" s="231">
        <v>9.5507861064568197E-2</v>
      </c>
      <c r="M42" s="231">
        <v>8.0908138681043268E-2</v>
      </c>
      <c r="N42" s="231">
        <v>8.9680421124108428E-2</v>
      </c>
      <c r="O42" s="231">
        <v>8.6164214124367228E-2</v>
      </c>
      <c r="P42" s="231">
        <v>8.8988734837756309E-2</v>
      </c>
      <c r="Q42" s="231">
        <v>8.6837007309400138E-2</v>
      </c>
      <c r="R42" s="231">
        <v>0.17576251381029381</v>
      </c>
      <c r="S42" s="231">
        <v>0.16985297594457899</v>
      </c>
      <c r="T42" s="231">
        <v>0.18501504512395989</v>
      </c>
      <c r="U42" s="231">
        <v>0.23083774149305381</v>
      </c>
      <c r="V42" s="231">
        <v>0.21560284901117041</v>
      </c>
      <c r="W42" s="231">
        <v>0.19453305162784959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0.57229258533276939</v>
      </c>
      <c r="C44" s="231">
        <v>0.76375610101780833</v>
      </c>
      <c r="D44" s="231">
        <v>1.1831297498755919</v>
      </c>
      <c r="E44" s="231">
        <v>1.483940659212645</v>
      </c>
      <c r="F44" s="231">
        <v>1.617587306093603</v>
      </c>
      <c r="G44" s="231">
        <v>1.845079656812576</v>
      </c>
      <c r="H44" s="231">
        <v>1.1123269354222109</v>
      </c>
      <c r="I44" s="231">
        <v>0.93762298166598146</v>
      </c>
      <c r="J44" s="231">
        <v>1.5275122020417939</v>
      </c>
      <c r="K44" s="231">
        <v>1.0364956491023161</v>
      </c>
      <c r="L44" s="231">
        <v>1.3360486863583669</v>
      </c>
      <c r="M44" s="231">
        <v>1.4227724813234961</v>
      </c>
      <c r="N44" s="231">
        <v>1.010940032031127</v>
      </c>
      <c r="O44" s="231">
        <v>1.264407290518103</v>
      </c>
      <c r="P44" s="231">
        <v>1.336887267751373</v>
      </c>
      <c r="Q44" s="231">
        <v>1.4663440241516781</v>
      </c>
      <c r="R44" s="231">
        <v>9.0913685445931786E-2</v>
      </c>
      <c r="S44" s="231">
        <v>6.2843832435509325E-2</v>
      </c>
      <c r="T44" s="231">
        <v>0.11102304819848691</v>
      </c>
      <c r="U44" s="231">
        <v>6.7032214670544557E-2</v>
      </c>
      <c r="V44" s="231">
        <v>0.15920377220157159</v>
      </c>
      <c r="W44" s="231">
        <v>0.1013446726814906</v>
      </c>
      <c r="DA44" s="73" t="s">
        <v>2978</v>
      </c>
    </row>
    <row r="45" spans="1:105" ht="12" customHeight="1" x14ac:dyDescent="0.25">
      <c r="A45" s="64" t="s">
        <v>79</v>
      </c>
      <c r="B45" s="231">
        <v>2.3902480751197872E-2</v>
      </c>
      <c r="C45" s="231">
        <v>1.195213674105792E-2</v>
      </c>
      <c r="D45" s="231">
        <v>1.1453757557971119E-2</v>
      </c>
      <c r="E45" s="231">
        <v>1.394386074282418E-2</v>
      </c>
      <c r="F45" s="231">
        <v>2.3902480751353091E-2</v>
      </c>
      <c r="G45" s="231">
        <v>3.7347962311143013E-2</v>
      </c>
      <c r="H45" s="231">
        <v>3.8344720677199497E-2</v>
      </c>
      <c r="I45" s="231">
        <v>2.9381066304771011E-2</v>
      </c>
      <c r="J45" s="231">
        <v>2.8882687121038371E-2</v>
      </c>
      <c r="K45" s="231">
        <v>2.8882687120900231E-2</v>
      </c>
      <c r="L45" s="231">
        <v>3.7846341494187613E-2</v>
      </c>
      <c r="M45" s="231">
        <v>6.3742338978118332E-2</v>
      </c>
      <c r="N45" s="231">
        <v>2.3902480751343741E-2</v>
      </c>
      <c r="O45" s="231">
        <v>1.9919032747959069E-2</v>
      </c>
      <c r="P45" s="231">
        <v>2.2907515115974601E-2</v>
      </c>
      <c r="Q45" s="231">
        <v>2.5894204753022419E-2</v>
      </c>
      <c r="R45" s="231">
        <v>3.8843099862078137E-2</v>
      </c>
      <c r="S45" s="231">
        <v>3.087441112463301E-2</v>
      </c>
      <c r="T45" s="231">
        <v>3.3862893491903953E-2</v>
      </c>
      <c r="U45" s="231">
        <v>3.2369548673160442E-2</v>
      </c>
      <c r="V45" s="231">
        <v>2.7389342303164289E-2</v>
      </c>
      <c r="W45" s="231">
        <v>2.3405894300211911E-2</v>
      </c>
      <c r="DA45" s="73" t="s">
        <v>2979</v>
      </c>
    </row>
    <row r="46" spans="1:105" ht="12" customHeight="1" x14ac:dyDescent="0.25">
      <c r="A46" s="60" t="s">
        <v>2934</v>
      </c>
      <c r="B46" s="331">
        <v>0.13304369383017359</v>
      </c>
      <c r="C46" s="331">
        <v>0.1352764803726039</v>
      </c>
      <c r="D46" s="331">
        <v>0.14910762882490339</v>
      </c>
      <c r="E46" s="331">
        <v>0.18544453154182791</v>
      </c>
      <c r="F46" s="331">
        <v>0.208092256913081</v>
      </c>
      <c r="G46" s="331">
        <v>0.21732364416094349</v>
      </c>
      <c r="H46" s="331">
        <v>0.22112567747061809</v>
      </c>
      <c r="I46" s="331">
        <v>0.20459912220087839</v>
      </c>
      <c r="J46" s="331">
        <v>0.175871435054516</v>
      </c>
      <c r="K46" s="331">
        <v>0.14187416141441769</v>
      </c>
      <c r="L46" s="331">
        <v>0.16962546375047199</v>
      </c>
      <c r="M46" s="331">
        <v>0.17732349742201059</v>
      </c>
      <c r="N46" s="331">
        <v>0.1906798465990967</v>
      </c>
      <c r="O46" s="331">
        <v>0.2058868249656311</v>
      </c>
      <c r="P46" s="331">
        <v>0.2206568801345116</v>
      </c>
      <c r="Q46" s="331">
        <v>0.22643430000689241</v>
      </c>
      <c r="R46" s="331">
        <v>0.24752139000015411</v>
      </c>
      <c r="S46" s="331">
        <v>0.29932064121326341</v>
      </c>
      <c r="T46" s="331">
        <v>0.32293921251328461</v>
      </c>
      <c r="U46" s="331">
        <v>0.33753631445153037</v>
      </c>
      <c r="V46" s="331">
        <v>0.3475218165570339</v>
      </c>
      <c r="W46" s="331">
        <v>0.31133874662466099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1.445557907495657</v>
      </c>
      <c r="C48" s="318">
        <v>1.4698177739293119</v>
      </c>
      <c r="D48" s="318">
        <v>1.6200971704145699</v>
      </c>
      <c r="E48" s="318">
        <v>2.0149080445278522</v>
      </c>
      <c r="F48" s="318">
        <v>2.26098207896495</v>
      </c>
      <c r="G48" s="318">
        <v>2.3612837501613022</v>
      </c>
      <c r="H48" s="318">
        <v>2.4025939329827262</v>
      </c>
      <c r="I48" s="318">
        <v>2.223028168036878</v>
      </c>
      <c r="J48" s="318">
        <v>1.910893604398753</v>
      </c>
      <c r="K48" s="318">
        <v>1.541503471511509</v>
      </c>
      <c r="L48" s="318">
        <v>1.8430293340329831</v>
      </c>
      <c r="M48" s="318">
        <v>1.926670678659695</v>
      </c>
      <c r="N48" s="318">
        <v>2.0717912447863029</v>
      </c>
      <c r="O48" s="318">
        <v>2.237019428054571</v>
      </c>
      <c r="P48" s="318">
        <v>2.3975003154146002</v>
      </c>
      <c r="Q48" s="318">
        <v>2.4602736400345808</v>
      </c>
      <c r="R48" s="318">
        <v>2.689390923298995</v>
      </c>
      <c r="S48" s="318">
        <v>3.2522046504121711</v>
      </c>
      <c r="T48" s="318">
        <v>3.508827204428723</v>
      </c>
      <c r="U48" s="318">
        <v>3.6674289053126938</v>
      </c>
      <c r="V48" s="318">
        <v>3.7759242508143789</v>
      </c>
      <c r="W48" s="318">
        <v>3.382784814044264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1</v>
      </c>
      <c r="D52" s="234">
        <f t="shared" si="1"/>
        <v>1</v>
      </c>
      <c r="E52" s="234">
        <f t="shared" si="1"/>
        <v>1.0000000000000004</v>
      </c>
      <c r="F52" s="234">
        <f t="shared" si="1"/>
        <v>0.99999999999999989</v>
      </c>
      <c r="G52" s="234">
        <f t="shared" si="1"/>
        <v>1.0000000000000002</v>
      </c>
      <c r="H52" s="234">
        <f t="shared" si="1"/>
        <v>0.99999999999999978</v>
      </c>
      <c r="I52" s="234">
        <f t="shared" si="1"/>
        <v>1.0000000000000002</v>
      </c>
      <c r="J52" s="234">
        <f t="shared" si="1"/>
        <v>1.0000000000000002</v>
      </c>
      <c r="K52" s="234">
        <f t="shared" si="1"/>
        <v>1.0000000000000002</v>
      </c>
      <c r="L52" s="234">
        <f t="shared" si="1"/>
        <v>1</v>
      </c>
      <c r="M52" s="234">
        <f t="shared" si="1"/>
        <v>1</v>
      </c>
      <c r="N52" s="234">
        <f t="shared" si="1"/>
        <v>1.0000000000000002</v>
      </c>
      <c r="O52" s="234">
        <f t="shared" si="1"/>
        <v>1</v>
      </c>
      <c r="P52" s="234">
        <f t="shared" si="1"/>
        <v>1.0000000000000002</v>
      </c>
      <c r="Q52" s="234">
        <f t="shared" si="1"/>
        <v>1</v>
      </c>
      <c r="R52" s="234">
        <f t="shared" si="1"/>
        <v>1</v>
      </c>
      <c r="S52" s="234">
        <f t="shared" si="1"/>
        <v>1</v>
      </c>
      <c r="T52" s="234">
        <f t="shared" si="1"/>
        <v>1</v>
      </c>
      <c r="U52" s="234">
        <f t="shared" si="1"/>
        <v>1</v>
      </c>
      <c r="V52" s="234">
        <f t="shared" si="1"/>
        <v>1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1.1472752745377107E-2</v>
      </c>
      <c r="C53" s="301">
        <f t="shared" si="2"/>
        <v>9.999055658041496E-3</v>
      </c>
      <c r="D53" s="301">
        <f t="shared" si="2"/>
        <v>9.1516159100627648E-3</v>
      </c>
      <c r="E53" s="301">
        <f t="shared" si="2"/>
        <v>9.061249568415761E-3</v>
      </c>
      <c r="F53" s="301">
        <f t="shared" si="2"/>
        <v>9.3224644614790346E-3</v>
      </c>
      <c r="G53" s="301">
        <f t="shared" si="2"/>
        <v>9.1443651948879441E-3</v>
      </c>
      <c r="H53" s="301">
        <f t="shared" si="2"/>
        <v>1.2234943199077409E-2</v>
      </c>
      <c r="I53" s="301">
        <f t="shared" si="2"/>
        <v>1.3025787558844421E-2</v>
      </c>
      <c r="J53" s="301">
        <f t="shared" si="2"/>
        <v>9.3048406490722317E-3</v>
      </c>
      <c r="K53" s="301">
        <f t="shared" si="2"/>
        <v>1.0380842990231454E-2</v>
      </c>
      <c r="L53" s="301">
        <f t="shared" si="2"/>
        <v>9.7954421889597208E-3</v>
      </c>
      <c r="M53" s="301">
        <f t="shared" si="2"/>
        <v>9.5755461599301862E-3</v>
      </c>
      <c r="N53" s="301">
        <f t="shared" si="2"/>
        <v>1.2536843237675135E-2</v>
      </c>
      <c r="O53" s="301">
        <f t="shared" si="2"/>
        <v>1.1670206517789744E-2</v>
      </c>
      <c r="P53" s="301">
        <f t="shared" si="2"/>
        <v>1.1891776028463303E-2</v>
      </c>
      <c r="Q53" s="301">
        <f t="shared" si="2"/>
        <v>1.1382844685062631E-2</v>
      </c>
      <c r="R53" s="301">
        <f t="shared" si="2"/>
        <v>2.4984404759463712E-2</v>
      </c>
      <c r="S53" s="301">
        <f t="shared" si="2"/>
        <v>2.8014176628676214E-2</v>
      </c>
      <c r="T53" s="301">
        <f t="shared" si="2"/>
        <v>2.7888852352016297E-2</v>
      </c>
      <c r="U53" s="301">
        <f t="shared" si="2"/>
        <v>2.6720839430949713E-2</v>
      </c>
      <c r="V53" s="301">
        <f t="shared" si="2"/>
        <v>2.4799419633783713E-2</v>
      </c>
      <c r="W53" s="301">
        <f t="shared" si="2"/>
        <v>2.6152059085902679E-2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3.235224707519066E-3</v>
      </c>
      <c r="C54" s="235">
        <f t="shared" si="3"/>
        <v>2.8196538908056832E-3</v>
      </c>
      <c r="D54" s="235">
        <f t="shared" si="3"/>
        <v>2.5806826454871389E-3</v>
      </c>
      <c r="E54" s="235">
        <f t="shared" si="3"/>
        <v>2.5552000583772337E-3</v>
      </c>
      <c r="F54" s="235">
        <f t="shared" si="3"/>
        <v>2.6288605734049596E-3</v>
      </c>
      <c r="G54" s="235">
        <f t="shared" si="3"/>
        <v>2.578638001677464E-3</v>
      </c>
      <c r="H54" s="235">
        <f t="shared" si="3"/>
        <v>3.4501563322453092E-3</v>
      </c>
      <c r="I54" s="235">
        <f t="shared" si="3"/>
        <v>3.6731681297889566E-3</v>
      </c>
      <c r="J54" s="235">
        <f t="shared" si="3"/>
        <v>2.623890798965941E-3</v>
      </c>
      <c r="K54" s="235">
        <f t="shared" si="3"/>
        <v>2.9273148713507813E-3</v>
      </c>
      <c r="L54" s="235">
        <f t="shared" si="3"/>
        <v>2.7622365176105303E-3</v>
      </c>
      <c r="M54" s="235">
        <f t="shared" si="3"/>
        <v>2.7002275924649655E-3</v>
      </c>
      <c r="N54" s="235">
        <f t="shared" si="3"/>
        <v>3.5352897335962537E-3</v>
      </c>
      <c r="O54" s="235">
        <f t="shared" si="3"/>
        <v>3.2909050954154765E-3</v>
      </c>
      <c r="P54" s="235">
        <f t="shared" si="3"/>
        <v>3.353385929028218E-3</v>
      </c>
      <c r="Q54" s="235">
        <f t="shared" si="3"/>
        <v>3.2098713520872842E-3</v>
      </c>
      <c r="R54" s="235">
        <f t="shared" si="3"/>
        <v>7.0454027358903965E-3</v>
      </c>
      <c r="S54" s="235">
        <f t="shared" si="3"/>
        <v>7.8997742217024828E-3</v>
      </c>
      <c r="T54" s="235">
        <f t="shared" si="3"/>
        <v>7.8644337759262491E-3</v>
      </c>
      <c r="U54" s="235">
        <f t="shared" si="3"/>
        <v>7.5350634543651278E-3</v>
      </c>
      <c r="V54" s="235">
        <f t="shared" si="3"/>
        <v>6.9932384068574554E-3</v>
      </c>
      <c r="W54" s="235">
        <f t="shared" si="3"/>
        <v>7.3746719366285596E-3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4.3889039499593586E-2</v>
      </c>
      <c r="C55" s="235">
        <f t="shared" si="4"/>
        <v>3.8251408225567309E-2</v>
      </c>
      <c r="D55" s="235">
        <f t="shared" si="4"/>
        <v>3.5009525706347938E-2</v>
      </c>
      <c r="E55" s="235">
        <f t="shared" si="4"/>
        <v>3.4663829078345809E-2</v>
      </c>
      <c r="F55" s="235">
        <f t="shared" si="4"/>
        <v>3.566310719528732E-2</v>
      </c>
      <c r="G55" s="235">
        <f t="shared" si="4"/>
        <v>3.4981788080359587E-2</v>
      </c>
      <c r="H55" s="235">
        <f t="shared" si="4"/>
        <v>4.6804800666166685E-2</v>
      </c>
      <c r="I55" s="235">
        <f t="shared" si="4"/>
        <v>4.9830177410020216E-2</v>
      </c>
      <c r="J55" s="235">
        <f t="shared" si="4"/>
        <v>3.5595687264254022E-2</v>
      </c>
      <c r="K55" s="235">
        <f t="shared" si="4"/>
        <v>3.9711936459271444E-2</v>
      </c>
      <c r="L55" s="235">
        <f t="shared" si="4"/>
        <v>3.7472484475922302E-2</v>
      </c>
      <c r="M55" s="235">
        <f t="shared" si="4"/>
        <v>3.6631271759316866E-2</v>
      </c>
      <c r="N55" s="235">
        <f t="shared" si="4"/>
        <v>4.7959719892006675E-2</v>
      </c>
      <c r="O55" s="235">
        <f t="shared" si="4"/>
        <v>4.464439931681391E-2</v>
      </c>
      <c r="P55" s="235">
        <f t="shared" si="4"/>
        <v>4.5492013940930678E-2</v>
      </c>
      <c r="Q55" s="235">
        <f t="shared" si="4"/>
        <v>4.3545096027782615E-2</v>
      </c>
      <c r="R55" s="235">
        <f t="shared" si="4"/>
        <v>9.5577892394114627E-2</v>
      </c>
      <c r="S55" s="235">
        <f t="shared" si="4"/>
        <v>0.10716829098404389</v>
      </c>
      <c r="T55" s="235">
        <f t="shared" si="4"/>
        <v>0.10668886270291041</v>
      </c>
      <c r="U55" s="235">
        <f t="shared" si="4"/>
        <v>0.10222062684300461</v>
      </c>
      <c r="V55" s="235">
        <f t="shared" si="4"/>
        <v>9.4870231410914385E-2</v>
      </c>
      <c r="W55" s="235">
        <f t="shared" si="4"/>
        <v>0.10004475644952639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0.100125460516112</v>
      </c>
      <c r="C56" s="235">
        <f t="shared" si="5"/>
        <v>8.7264153138056036E-2</v>
      </c>
      <c r="D56" s="235">
        <f t="shared" si="5"/>
        <v>7.9868343526433516E-2</v>
      </c>
      <c r="E56" s="235">
        <f t="shared" si="5"/>
        <v>7.9079694823426416E-2</v>
      </c>
      <c r="F56" s="235">
        <f t="shared" si="5"/>
        <v>8.135937974666041E-2</v>
      </c>
      <c r="G56" s="235">
        <f t="shared" si="5"/>
        <v>7.9805064798820186E-2</v>
      </c>
      <c r="H56" s="235">
        <f t="shared" si="5"/>
        <v>0.10677727912245982</v>
      </c>
      <c r="I56" s="235">
        <f t="shared" si="5"/>
        <v>0.11367916722862069</v>
      </c>
      <c r="J56" s="235">
        <f t="shared" si="5"/>
        <v>8.1205572515523863E-2</v>
      </c>
      <c r="K56" s="235">
        <f t="shared" si="5"/>
        <v>9.0596102610264517E-2</v>
      </c>
      <c r="L56" s="235">
        <f t="shared" si="5"/>
        <v>8.5487169635355631E-2</v>
      </c>
      <c r="M56" s="235">
        <f t="shared" si="5"/>
        <v>8.3568084332909923E-2</v>
      </c>
      <c r="N56" s="235">
        <f t="shared" si="5"/>
        <v>0.10941203305338625</v>
      </c>
      <c r="O56" s="235">
        <f t="shared" si="5"/>
        <v>0.10184868687095744</v>
      </c>
      <c r="P56" s="235">
        <f t="shared" si="5"/>
        <v>0.10378237704844859</v>
      </c>
      <c r="Q56" s="235">
        <f t="shared" si="5"/>
        <v>9.9340811344035676E-2</v>
      </c>
      <c r="R56" s="235">
        <f t="shared" si="5"/>
        <v>0.2180448831925052</v>
      </c>
      <c r="S56" s="235">
        <f t="shared" si="5"/>
        <v>0.24448642781534227</v>
      </c>
      <c r="T56" s="235">
        <f t="shared" si="5"/>
        <v>0.24339269284232287</v>
      </c>
      <c r="U56" s="235">
        <f t="shared" si="5"/>
        <v>0.23319916438354168</v>
      </c>
      <c r="V56" s="235">
        <f t="shared" si="5"/>
        <v>0.2164304737034832</v>
      </c>
      <c r="W56" s="235">
        <f t="shared" si="5"/>
        <v>0.22823528211010088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3.4724933414254172E-2</v>
      </c>
      <c r="C57" s="302">
        <f t="shared" si="6"/>
        <v>3.1442878372340922E-2</v>
      </c>
      <c r="D57" s="302">
        <f t="shared" si="6"/>
        <v>2.9197915366017225E-2</v>
      </c>
      <c r="E57" s="302">
        <f t="shared" si="6"/>
        <v>2.9136513984224385E-2</v>
      </c>
      <c r="F57" s="302">
        <f t="shared" si="6"/>
        <v>2.9617908494173888E-2</v>
      </c>
      <c r="G57" s="302">
        <f t="shared" si="6"/>
        <v>2.9116966533545289E-2</v>
      </c>
      <c r="H57" s="302">
        <f t="shared" si="6"/>
        <v>3.5859763258913886E-2</v>
      </c>
      <c r="I57" s="302">
        <f t="shared" si="6"/>
        <v>3.6690905112868107E-2</v>
      </c>
      <c r="J57" s="302">
        <f t="shared" si="6"/>
        <v>2.8507275847757044E-2</v>
      </c>
      <c r="K57" s="302">
        <f t="shared" si="6"/>
        <v>3.1022404526002627E-2</v>
      </c>
      <c r="L57" s="302">
        <f t="shared" si="6"/>
        <v>2.9791607136308008E-2</v>
      </c>
      <c r="M57" s="302">
        <f t="shared" si="6"/>
        <v>2.9030214789954739E-2</v>
      </c>
      <c r="N57" s="302">
        <f t="shared" si="6"/>
        <v>3.5910509396155768E-2</v>
      </c>
      <c r="O57" s="302">
        <f t="shared" si="6"/>
        <v>3.3937554922282044E-2</v>
      </c>
      <c r="P57" s="302">
        <f t="shared" si="6"/>
        <v>3.5120144803010622E-2</v>
      </c>
      <c r="Q57" s="302">
        <f t="shared" si="6"/>
        <v>3.3709521800963149E-2</v>
      </c>
      <c r="R57" s="302">
        <f t="shared" si="6"/>
        <v>6.9349587786116565E-2</v>
      </c>
      <c r="S57" s="302">
        <f t="shared" si="6"/>
        <v>7.8889952433844987E-2</v>
      </c>
      <c r="T57" s="302">
        <f t="shared" si="6"/>
        <v>7.9870606400682567E-2</v>
      </c>
      <c r="U57" s="302">
        <f t="shared" si="6"/>
        <v>7.4862540953819348E-2</v>
      </c>
      <c r="V57" s="302">
        <f t="shared" si="6"/>
        <v>7.1453817630618185E-2</v>
      </c>
      <c r="W57" s="302">
        <f t="shared" si="6"/>
        <v>7.4518510030709681E-2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0.62562625490047652</v>
      </c>
      <c r="C58" s="303">
        <f t="shared" si="7"/>
        <v>0.65952759591830323</v>
      </c>
      <c r="D58" s="303">
        <f t="shared" si="7"/>
        <v>0.68152069863727804</v>
      </c>
      <c r="E58" s="303">
        <f t="shared" si="7"/>
        <v>0.68315215955329078</v>
      </c>
      <c r="F58" s="303">
        <f t="shared" si="7"/>
        <v>0.67786385408411109</v>
      </c>
      <c r="G58" s="303">
        <f t="shared" si="7"/>
        <v>0.68421856025786298</v>
      </c>
      <c r="H58" s="303">
        <f t="shared" si="7"/>
        <v>0.60967932881983788</v>
      </c>
      <c r="I58" s="303">
        <f t="shared" si="7"/>
        <v>0.59201971682859655</v>
      </c>
      <c r="J58" s="303">
        <f t="shared" si="7"/>
        <v>0.68244841837975068</v>
      </c>
      <c r="K58" s="303">
        <f t="shared" si="7"/>
        <v>0.65623668863179407</v>
      </c>
      <c r="L58" s="303">
        <f t="shared" si="7"/>
        <v>0.66982520100058707</v>
      </c>
      <c r="M58" s="303">
        <f t="shared" si="7"/>
        <v>0.67563051097038307</v>
      </c>
      <c r="N58" s="303">
        <f t="shared" si="7"/>
        <v>0.60451724866894641</v>
      </c>
      <c r="O58" s="303">
        <f t="shared" si="7"/>
        <v>0.62573371547086287</v>
      </c>
      <c r="P58" s="303">
        <f t="shared" si="7"/>
        <v>0.62074618661046155</v>
      </c>
      <c r="Q58" s="303">
        <f t="shared" si="7"/>
        <v>0.63305637693431049</v>
      </c>
      <c r="R58" s="303">
        <f t="shared" si="7"/>
        <v>0.31191626669944178</v>
      </c>
      <c r="S58" s="303">
        <f t="shared" si="7"/>
        <v>0.2403137251540225</v>
      </c>
      <c r="T58" s="303">
        <f t="shared" si="7"/>
        <v>0.24185481386919067</v>
      </c>
      <c r="U58" s="303">
        <f t="shared" si="7"/>
        <v>0.2708537364126884</v>
      </c>
      <c r="V58" s="303">
        <f t="shared" si="7"/>
        <v>0.31375846774657923</v>
      </c>
      <c r="W58" s="303">
        <f t="shared" si="7"/>
        <v>0.28290341669001767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5.3991968366363212E-2</v>
      </c>
      <c r="C59" s="303">
        <f t="shared" si="8"/>
        <v>4.7056596508629471E-2</v>
      </c>
      <c r="D59" s="303">
        <f t="shared" si="8"/>
        <v>4.3068456863268129E-2</v>
      </c>
      <c r="E59" s="303">
        <f t="shared" si="8"/>
        <v>4.2643183455231451E-2</v>
      </c>
      <c r="F59" s="303">
        <f t="shared" si="8"/>
        <v>4.3872487926102904E-2</v>
      </c>
      <c r="G59" s="303">
        <f t="shared" si="8"/>
        <v>4.3034334243087891E-2</v>
      </c>
      <c r="H59" s="303">
        <f t="shared" si="8"/>
        <v>5.7578915961125306E-2</v>
      </c>
      <c r="I59" s="303">
        <f t="shared" si="8"/>
        <v>6.1300711819792512E-2</v>
      </c>
      <c r="J59" s="303">
        <f t="shared" si="8"/>
        <v>4.3789548430841312E-2</v>
      </c>
      <c r="K59" s="303">
        <f t="shared" si="8"/>
        <v>4.8853327425765716E-2</v>
      </c>
      <c r="L59" s="303">
        <f t="shared" si="8"/>
        <v>4.609837033348084E-2</v>
      </c>
      <c r="M59" s="303">
        <f t="shared" si="8"/>
        <v>4.5063516736724318E-2</v>
      </c>
      <c r="N59" s="303">
        <f t="shared" si="8"/>
        <v>5.8999688960904309E-2</v>
      </c>
      <c r="O59" s="303">
        <f t="shared" si="8"/>
        <v>5.4921206367959441E-2</v>
      </c>
      <c r="P59" s="303">
        <f t="shared" si="8"/>
        <v>5.596393554348867E-2</v>
      </c>
      <c r="Q59" s="303">
        <f t="shared" si="8"/>
        <v>5.356885167796982E-2</v>
      </c>
      <c r="R59" s="303">
        <f t="shared" si="8"/>
        <v>0.11757920887547541</v>
      </c>
      <c r="S59" s="303">
        <f t="shared" si="8"/>
        <v>0.13183763059433748</v>
      </c>
      <c r="T59" s="303">
        <f t="shared" si="8"/>
        <v>0.13124784150612706</v>
      </c>
      <c r="U59" s="303">
        <f t="shared" si="8"/>
        <v>0.12575105114680007</v>
      </c>
      <c r="V59" s="303">
        <f t="shared" si="8"/>
        <v>0.11670864962299025</v>
      </c>
      <c r="W59" s="303">
        <f t="shared" si="8"/>
        <v>0.12307431165116656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7.7112546379702274E-2</v>
      </c>
      <c r="C60" s="303">
        <f t="shared" si="9"/>
        <v>8.0216547054124732E-2</v>
      </c>
      <c r="D60" s="303">
        <f t="shared" si="9"/>
        <v>7.986075993928235E-2</v>
      </c>
      <c r="E60" s="303">
        <f t="shared" si="9"/>
        <v>8.0358594865255623E-2</v>
      </c>
      <c r="F60" s="303">
        <f t="shared" si="9"/>
        <v>7.9188005568964076E-2</v>
      </c>
      <c r="G60" s="303">
        <f t="shared" si="9"/>
        <v>7.7409768593480421E-2</v>
      </c>
      <c r="H60" s="303">
        <f t="shared" si="9"/>
        <v>7.4483088735190911E-2</v>
      </c>
      <c r="I60" s="303">
        <f t="shared" si="9"/>
        <v>7.3214304511717732E-2</v>
      </c>
      <c r="J60" s="303">
        <f t="shared" si="9"/>
        <v>7.6117367705672276E-2</v>
      </c>
      <c r="K60" s="303">
        <f t="shared" si="9"/>
        <v>7.5191313482666347E-2</v>
      </c>
      <c r="L60" s="303">
        <f t="shared" si="9"/>
        <v>7.6229593648211469E-2</v>
      </c>
      <c r="M60" s="303">
        <f t="shared" si="9"/>
        <v>7.6217657755587573E-2</v>
      </c>
      <c r="N60" s="303">
        <f t="shared" si="9"/>
        <v>7.2685905639815696E-2</v>
      </c>
      <c r="O60" s="303">
        <f t="shared" si="9"/>
        <v>7.3274039026185719E-2</v>
      </c>
      <c r="P60" s="303">
        <f t="shared" si="9"/>
        <v>7.2008701226708244E-2</v>
      </c>
      <c r="Q60" s="303">
        <f t="shared" si="9"/>
        <v>7.2755243357339267E-2</v>
      </c>
      <c r="R60" s="303">
        <f t="shared" si="9"/>
        <v>4.7004547395517189E-2</v>
      </c>
      <c r="S60" s="303">
        <f t="shared" si="9"/>
        <v>3.9735064409625646E-2</v>
      </c>
      <c r="T60" s="303">
        <f t="shared" si="9"/>
        <v>4.0081174655041844E-2</v>
      </c>
      <c r="U60" s="303">
        <f t="shared" si="9"/>
        <v>4.2818493169881962E-2</v>
      </c>
      <c r="V60" s="303">
        <f t="shared" si="9"/>
        <v>4.7291216014601747E-2</v>
      </c>
      <c r="W60" s="303">
        <f t="shared" si="9"/>
        <v>4.4128505434277022E-2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3.9996616779969206E-2</v>
      </c>
      <c r="C61" s="304">
        <f t="shared" si="10"/>
        <v>4.1926863683121561E-2</v>
      </c>
      <c r="D61" s="304">
        <f t="shared" si="10"/>
        <v>4.0766210636151073E-2</v>
      </c>
      <c r="E61" s="304">
        <f t="shared" si="10"/>
        <v>4.1215332415622682E-2</v>
      </c>
      <c r="F61" s="304">
        <f t="shared" si="10"/>
        <v>4.0215315725568891E-2</v>
      </c>
      <c r="G61" s="304">
        <f t="shared" si="10"/>
        <v>3.8177837271770244E-2</v>
      </c>
      <c r="H61" s="304">
        <f t="shared" si="10"/>
        <v>3.7891715980667214E-2</v>
      </c>
      <c r="I61" s="304">
        <f t="shared" si="10"/>
        <v>3.72250903143517E-2</v>
      </c>
      <c r="J61" s="304">
        <f t="shared" si="10"/>
        <v>3.6913339383973821E-2</v>
      </c>
      <c r="K61" s="304">
        <f t="shared" si="10"/>
        <v>3.6920154342983701E-2</v>
      </c>
      <c r="L61" s="304">
        <f t="shared" si="10"/>
        <v>3.7485848439348997E-2</v>
      </c>
      <c r="M61" s="304">
        <f t="shared" si="10"/>
        <v>3.7259943138572005E-2</v>
      </c>
      <c r="N61" s="304">
        <f t="shared" si="10"/>
        <v>3.6242281211587089E-2</v>
      </c>
      <c r="O61" s="304">
        <f t="shared" si="10"/>
        <v>3.6073603807625317E-2</v>
      </c>
      <c r="P61" s="304">
        <f t="shared" si="10"/>
        <v>3.4979044620896779E-2</v>
      </c>
      <c r="Q61" s="304">
        <f t="shared" si="10"/>
        <v>3.5288906048685176E-2</v>
      </c>
      <c r="R61" s="304">
        <f t="shared" si="10"/>
        <v>2.0800193954312606E-2</v>
      </c>
      <c r="S61" s="304">
        <f t="shared" si="10"/>
        <v>1.6042874176693339E-2</v>
      </c>
      <c r="T61" s="304">
        <f t="shared" si="10"/>
        <v>1.6358942268084931E-2</v>
      </c>
      <c r="U61" s="304">
        <f t="shared" si="10"/>
        <v>1.8055241346381243E-2</v>
      </c>
      <c r="V61" s="304">
        <f t="shared" si="10"/>
        <v>2.1065008720381608E-2</v>
      </c>
      <c r="W61" s="304">
        <f t="shared" si="10"/>
        <v>1.8966038934806115E-2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3.2530517378376658E-2</v>
      </c>
      <c r="C62" s="304">
        <f t="shared" si="11"/>
        <v>3.429327614128392E-2</v>
      </c>
      <c r="D62" s="304">
        <f t="shared" si="11"/>
        <v>3.543684549215436E-2</v>
      </c>
      <c r="E62" s="304">
        <f t="shared" si="11"/>
        <v>3.5521676119489434E-2</v>
      </c>
      <c r="F62" s="304">
        <f t="shared" si="11"/>
        <v>3.5246701545420957E-2</v>
      </c>
      <c r="G62" s="304">
        <f t="shared" si="11"/>
        <v>3.5577125465453829E-2</v>
      </c>
      <c r="H62" s="304">
        <f t="shared" si="11"/>
        <v>3.1701329421614154E-2</v>
      </c>
      <c r="I62" s="304">
        <f t="shared" si="11"/>
        <v>3.0783087403673488E-2</v>
      </c>
      <c r="J62" s="304">
        <f t="shared" si="11"/>
        <v>3.5485083882037118E-2</v>
      </c>
      <c r="K62" s="304">
        <f t="shared" si="11"/>
        <v>3.4122159734586092E-2</v>
      </c>
      <c r="L62" s="304">
        <f t="shared" si="11"/>
        <v>3.4828717898181094E-2</v>
      </c>
      <c r="M62" s="304">
        <f t="shared" si="11"/>
        <v>3.5130575013959206E-2</v>
      </c>
      <c r="N62" s="304">
        <f t="shared" si="11"/>
        <v>3.1432918150920482E-2</v>
      </c>
      <c r="O62" s="304">
        <f t="shared" si="11"/>
        <v>3.253610497628364E-2</v>
      </c>
      <c r="P62" s="304">
        <f t="shared" si="11"/>
        <v>3.2276769801332851E-2</v>
      </c>
      <c r="Q62" s="304">
        <f t="shared" si="11"/>
        <v>3.2916859402950964E-2</v>
      </c>
      <c r="R62" s="304">
        <f t="shared" si="11"/>
        <v>1.6218624865861318E-2</v>
      </c>
      <c r="S62" s="304">
        <f t="shared" si="11"/>
        <v>1.2495527083704241E-2</v>
      </c>
      <c r="T62" s="304">
        <f t="shared" si="11"/>
        <v>1.2575658652412744E-2</v>
      </c>
      <c r="U62" s="304">
        <f t="shared" si="11"/>
        <v>1.4083507701851244E-2</v>
      </c>
      <c r="V62" s="304">
        <f t="shared" si="11"/>
        <v>1.6314413290194466E-2</v>
      </c>
      <c r="W62" s="304">
        <f t="shared" si="11"/>
        <v>1.471005163378373E-2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4.5854122213564077E-3</v>
      </c>
      <c r="C63" s="304">
        <f t="shared" si="12"/>
        <v>3.9964072297192484E-3</v>
      </c>
      <c r="D63" s="304">
        <f t="shared" si="12"/>
        <v>3.6577038109769011E-3</v>
      </c>
      <c r="E63" s="304">
        <f t="shared" si="12"/>
        <v>3.6215863301435058E-3</v>
      </c>
      <c r="F63" s="304">
        <f t="shared" si="12"/>
        <v>3.7259882979742238E-3</v>
      </c>
      <c r="G63" s="304">
        <f t="shared" si="12"/>
        <v>3.6548058562563481E-3</v>
      </c>
      <c r="H63" s="304">
        <f t="shared" si="12"/>
        <v>4.8900433329095465E-3</v>
      </c>
      <c r="I63" s="304">
        <f t="shared" si="12"/>
        <v>5.2061267936925476E-3</v>
      </c>
      <c r="J63" s="304">
        <f t="shared" si="12"/>
        <v>3.7189444396613525E-3</v>
      </c>
      <c r="K63" s="304">
        <f t="shared" si="12"/>
        <v>4.148999405096541E-3</v>
      </c>
      <c r="L63" s="304">
        <f t="shared" si="12"/>
        <v>3.9150273106813719E-3</v>
      </c>
      <c r="M63" s="304">
        <f t="shared" si="12"/>
        <v>3.8271396030563586E-3</v>
      </c>
      <c r="N63" s="304">
        <f t="shared" si="12"/>
        <v>5.0107062773081194E-3</v>
      </c>
      <c r="O63" s="304">
        <f t="shared" si="12"/>
        <v>4.6643302422767737E-3</v>
      </c>
      <c r="P63" s="304">
        <f t="shared" si="12"/>
        <v>4.7528868044786308E-3</v>
      </c>
      <c r="Q63" s="304">
        <f t="shared" si="12"/>
        <v>4.549477905703125E-3</v>
      </c>
      <c r="R63" s="304">
        <f t="shared" si="12"/>
        <v>9.9857285753432723E-3</v>
      </c>
      <c r="S63" s="304">
        <f t="shared" si="12"/>
        <v>1.119666314922807E-2</v>
      </c>
      <c r="T63" s="304">
        <f t="shared" si="12"/>
        <v>1.1146573734544172E-2</v>
      </c>
      <c r="U63" s="304">
        <f t="shared" si="12"/>
        <v>1.0679744121649471E-2</v>
      </c>
      <c r="V63" s="304">
        <f t="shared" si="12"/>
        <v>9.9117940040256737E-3</v>
      </c>
      <c r="W63" s="304">
        <f t="shared" si="12"/>
        <v>1.045241486568718E-2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4.9821819470602206E-2</v>
      </c>
      <c r="C65" s="237">
        <f t="shared" si="14"/>
        <v>4.3422111234131061E-2</v>
      </c>
      <c r="D65" s="237">
        <f t="shared" si="14"/>
        <v>3.9742001405823145E-2</v>
      </c>
      <c r="E65" s="237">
        <f t="shared" si="14"/>
        <v>3.9349574613432817E-2</v>
      </c>
      <c r="F65" s="237">
        <f t="shared" si="14"/>
        <v>4.0483931949816171E-2</v>
      </c>
      <c r="G65" s="237">
        <f t="shared" si="14"/>
        <v>3.9710514296278455E-2</v>
      </c>
      <c r="H65" s="237">
        <f t="shared" si="14"/>
        <v>5.3131723904982574E-2</v>
      </c>
      <c r="I65" s="237">
        <f t="shared" si="14"/>
        <v>5.6566061399751025E-2</v>
      </c>
      <c r="J65" s="237">
        <f t="shared" si="14"/>
        <v>4.0407398408162945E-2</v>
      </c>
      <c r="K65" s="237">
        <f t="shared" si="14"/>
        <v>4.508006900265317E-2</v>
      </c>
      <c r="L65" s="237">
        <f t="shared" si="14"/>
        <v>4.2537895063564431E-2</v>
      </c>
      <c r="M65" s="237">
        <f t="shared" si="14"/>
        <v>4.1582969902728327E-2</v>
      </c>
      <c r="N65" s="237">
        <f t="shared" si="14"/>
        <v>5.4442761417513683E-2</v>
      </c>
      <c r="O65" s="237">
        <f t="shared" si="14"/>
        <v>5.0679286411733325E-2</v>
      </c>
      <c r="P65" s="237">
        <f t="shared" si="14"/>
        <v>5.1641478869460272E-2</v>
      </c>
      <c r="Q65" s="237">
        <f t="shared" si="14"/>
        <v>4.9431382820449142E-2</v>
      </c>
      <c r="R65" s="237">
        <f t="shared" si="14"/>
        <v>0.10849780616147509</v>
      </c>
      <c r="S65" s="237">
        <f t="shared" si="14"/>
        <v>0.12165495775840451</v>
      </c>
      <c r="T65" s="237">
        <f t="shared" si="14"/>
        <v>0.12111072189578199</v>
      </c>
      <c r="U65" s="237">
        <f t="shared" si="14"/>
        <v>0.11603848420494899</v>
      </c>
      <c r="V65" s="237">
        <f t="shared" si="14"/>
        <v>0.10769448583017192</v>
      </c>
      <c r="W65" s="237">
        <f t="shared" si="14"/>
        <v>0.11356848661167056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0.38074996016243728</v>
      </c>
      <c r="C69" s="324">
        <f>IF(C$5=0,0,C$5/WWP_fec!C$5)</f>
        <v>0.37678761235562458</v>
      </c>
      <c r="D69" s="324">
        <f>IF(D$5=0,0,D$5/WWP_fec!D$5)</f>
        <v>0.37424126802823315</v>
      </c>
      <c r="E69" s="324">
        <f>IF(E$5=0,0,E$5/WWP_fec!E$5)</f>
        <v>0.37546459726346082</v>
      </c>
      <c r="F69" s="324">
        <f>IF(F$5=0,0,F$5/WWP_fec!F$5)</f>
        <v>0.37420274990179908</v>
      </c>
      <c r="G69" s="324">
        <f>IF(G$5=0,0,G$5/WWP_fec!G$5)</f>
        <v>0.37324385590603099</v>
      </c>
      <c r="H69" s="324">
        <f>IF(H$5=0,0,H$5/WWP_fec!H$5)</f>
        <v>0.38419854596695746</v>
      </c>
      <c r="I69" s="324">
        <f>IF(I$5=0,0,I$5/WWP_fec!I$5)</f>
        <v>0.38714338831274292</v>
      </c>
      <c r="J69" s="324">
        <f>IF(J$5=0,0,J$5/WWP_fec!J$5)</f>
        <v>0.37570518138153397</v>
      </c>
      <c r="K69" s="324">
        <f>IF(K$5=0,0,K$5/WWP_fec!K$5)</f>
        <v>0.37898875021143941</v>
      </c>
      <c r="L69" s="324">
        <f>IF(L$5=0,0,L$5/WWP_fec!L$5)</f>
        <v>0.37731248843742654</v>
      </c>
      <c r="M69" s="324">
        <f>IF(M$5=0,0,M$5/WWP_fec!M$5)</f>
        <v>0.37718046991396437</v>
      </c>
      <c r="N69" s="324">
        <f>IF(N$5=0,0,N$5/WWP_fec!N$5)</f>
        <v>0.38439174153286221</v>
      </c>
      <c r="O69" s="324">
        <f>IF(O$5=0,0,O$5/WWP_fec!O$5)</f>
        <v>0.38133909261862908</v>
      </c>
      <c r="P69" s="324">
        <f>IF(P$5=0,0,P$5/WWP_fec!P$5)</f>
        <v>0.38145502755111155</v>
      </c>
      <c r="Q69" s="324">
        <f>IF(Q$5=0,0,Q$5/WWP_fec!Q$5)</f>
        <v>0.38007849465566834</v>
      </c>
      <c r="R69" s="324">
        <f>IF(R$5=0,0,R$5/WWP_fec!R$5)</f>
        <v>0.42810841975153135</v>
      </c>
      <c r="S69" s="324">
        <f>IF(S$5=0,0,S$5/WWP_fec!S$5)</f>
        <v>0.43681899314996064</v>
      </c>
      <c r="T69" s="324">
        <f>IF(T$5=0,0,T$5/WWP_fec!T$5)</f>
        <v>0.43528342952408833</v>
      </c>
      <c r="U69" s="324">
        <f>IF(U$5=0,0,U$5/WWP_fec!U$5)</f>
        <v>0.43328129268051346</v>
      </c>
      <c r="V69" s="324">
        <f>IF(V$5=0,0,V$5/WWP_fec!V$5)</f>
        <v>0.4249978382748536</v>
      </c>
      <c r="W69" s="324">
        <f>IF(W$5=0,0,W$5/WWP_fec!W$5)</f>
        <v>0.4295369141239731</v>
      </c>
      <c r="DA69" s="95"/>
    </row>
    <row r="70" spans="1:105" ht="12" customHeight="1" x14ac:dyDescent="0.25">
      <c r="A70" s="55" t="s">
        <v>92</v>
      </c>
      <c r="B70" s="336">
        <f>IF(B$6=0,0,B$6/WWP_fec!B$6)</f>
        <v>0.42202569211164581</v>
      </c>
      <c r="C70" s="336">
        <f>IF(C$6=0,0,C$6/WWP_fec!C$6)</f>
        <v>0.42202569211164576</v>
      </c>
      <c r="D70" s="336">
        <f>IF(D$6=0,0,D$6/WWP_fec!D$6)</f>
        <v>0.42202569211164576</v>
      </c>
      <c r="E70" s="336">
        <f>IF(E$6=0,0,E$6/WWP_fec!E$6)</f>
        <v>0.42202569211164576</v>
      </c>
      <c r="F70" s="336">
        <f>IF(F$6=0,0,F$6/WWP_fec!F$6)</f>
        <v>0.4220256921116457</v>
      </c>
      <c r="G70" s="336">
        <f>IF(G$6=0,0,G$6/WWP_fec!G$6)</f>
        <v>0.42202569211164587</v>
      </c>
      <c r="H70" s="336">
        <f>IF(H$6=0,0,H$6/WWP_fec!H$6)</f>
        <v>0.42202569211164581</v>
      </c>
      <c r="I70" s="336">
        <f>IF(I$6=0,0,I$6/WWP_fec!I$6)</f>
        <v>0.42202569211164587</v>
      </c>
      <c r="J70" s="336">
        <f>IF(J$6=0,0,J$6/WWP_fec!J$6)</f>
        <v>0.42202569211164587</v>
      </c>
      <c r="K70" s="336">
        <f>IF(K$6=0,0,K$6/WWP_fec!K$6)</f>
        <v>0.42202569211164564</v>
      </c>
      <c r="L70" s="336">
        <f>IF(L$6=0,0,L$6/WWP_fec!L$6)</f>
        <v>0.42202569211164581</v>
      </c>
      <c r="M70" s="336">
        <f>IF(M$6=0,0,M$6/WWP_fec!M$6)</f>
        <v>0.42202569211164592</v>
      </c>
      <c r="N70" s="336">
        <f>IF(N$6=0,0,N$6/WWP_fec!N$6)</f>
        <v>0.42202569211164598</v>
      </c>
      <c r="O70" s="336">
        <f>IF(O$6=0,0,O$6/WWP_fec!O$6)</f>
        <v>0.42202569211164576</v>
      </c>
      <c r="P70" s="336">
        <f>IF(P$6=0,0,P$6/WWP_fec!P$6)</f>
        <v>0.42202569211164581</v>
      </c>
      <c r="Q70" s="336">
        <f>IF(Q$6=0,0,Q$6/WWP_fec!Q$6)</f>
        <v>0.42202569211164587</v>
      </c>
      <c r="R70" s="336">
        <f>IF(R$6=0,0,R$6/WWP_fec!R$6)</f>
        <v>0.42202569211164564</v>
      </c>
      <c r="S70" s="336">
        <f>IF(S$6=0,0,S$6/WWP_fec!S$6)</f>
        <v>0.4220256921116457</v>
      </c>
      <c r="T70" s="336">
        <f>IF(T$6=0,0,T$6/WWP_fec!T$6)</f>
        <v>0.42202569211164576</v>
      </c>
      <c r="U70" s="336">
        <f>IF(U$6=0,0,U$6/WWP_fec!U$6)</f>
        <v>0.42202569211164581</v>
      </c>
      <c r="V70" s="336">
        <f>IF(V$6=0,0,V$6/WWP_fec!V$6)</f>
        <v>0.4220256921116457</v>
      </c>
      <c r="W70" s="336">
        <f>IF(W$6=0,0,W$6/WWP_fec!W$6)</f>
        <v>0.42202569211164581</v>
      </c>
      <c r="DA70" s="67"/>
    </row>
    <row r="71" spans="1:105" ht="12" customHeight="1" x14ac:dyDescent="0.25">
      <c r="A71" s="202" t="s">
        <v>93</v>
      </c>
      <c r="B71" s="337">
        <f>IF(B$7=0,0,B$7/WWP_fec!B$7)</f>
        <v>0.10948724674009765</v>
      </c>
      <c r="C71" s="337">
        <f>IF(C$7=0,0,C$7/WWP_fec!C$7)</f>
        <v>0.10948724674009763</v>
      </c>
      <c r="D71" s="337">
        <f>IF(D$7=0,0,D$7/WWP_fec!D$7)</f>
        <v>0.10948724674009763</v>
      </c>
      <c r="E71" s="337">
        <f>IF(E$7=0,0,E$7/WWP_fec!E$7)</f>
        <v>0.10948724674009772</v>
      </c>
      <c r="F71" s="337">
        <f>IF(F$7=0,0,F$7/WWP_fec!F$7)</f>
        <v>0.10948724674009765</v>
      </c>
      <c r="G71" s="337">
        <f>IF(G$7=0,0,G$7/WWP_fec!G$7)</f>
        <v>0.10948724674009766</v>
      </c>
      <c r="H71" s="337">
        <f>IF(H$7=0,0,H$7/WWP_fec!H$7)</f>
        <v>0.10948724674009758</v>
      </c>
      <c r="I71" s="337">
        <f>IF(I$7=0,0,I$7/WWP_fec!I$7)</f>
        <v>0.10948724674009767</v>
      </c>
      <c r="J71" s="337">
        <f>IF(J$7=0,0,J$7/WWP_fec!J$7)</f>
        <v>0.10948724674009765</v>
      </c>
      <c r="K71" s="337">
        <f>IF(K$7=0,0,K$7/WWP_fec!K$7)</f>
        <v>0.1094872467400976</v>
      </c>
      <c r="L71" s="337">
        <f>IF(L$7=0,0,L$7/WWP_fec!L$7)</f>
        <v>0.10948724674009763</v>
      </c>
      <c r="M71" s="337">
        <f>IF(M$7=0,0,M$7/WWP_fec!M$7)</f>
        <v>0.10948724674009767</v>
      </c>
      <c r="N71" s="337">
        <f>IF(N$7=0,0,N$7/WWP_fec!N$7)</f>
        <v>0.10948724674009765</v>
      </c>
      <c r="O71" s="337">
        <f>IF(O$7=0,0,O$7/WWP_fec!O$7)</f>
        <v>0.10948724674009759</v>
      </c>
      <c r="P71" s="337">
        <f>IF(P$7=0,0,P$7/WWP_fec!P$7)</f>
        <v>0.10948724674009772</v>
      </c>
      <c r="Q71" s="337">
        <f>IF(Q$7=0,0,Q$7/WWP_fec!Q$7)</f>
        <v>0.1094872467400977</v>
      </c>
      <c r="R71" s="337">
        <f>IF(R$7=0,0,R$7/WWP_fec!R$7)</f>
        <v>0.10948724674009766</v>
      </c>
      <c r="S71" s="337">
        <f>IF(S$7=0,0,S$7/WWP_fec!S$7)</f>
        <v>0.10948724674009762</v>
      </c>
      <c r="T71" s="337">
        <f>IF(T$7=0,0,T$7/WWP_fec!T$7)</f>
        <v>0.10948724674009759</v>
      </c>
      <c r="U71" s="337">
        <f>IF(U$7=0,0,U$7/WWP_fec!U$7)</f>
        <v>0.10948724674009769</v>
      </c>
      <c r="V71" s="337">
        <f>IF(V$7=0,0,V$7/WWP_fec!V$7)</f>
        <v>0.10948724674009765</v>
      </c>
      <c r="W71" s="337">
        <f>IF(W$7=0,0,W$7/WWP_fec!W$7)</f>
        <v>0.10948724674009767</v>
      </c>
      <c r="DA71" s="174"/>
    </row>
    <row r="72" spans="1:105" ht="12" customHeight="1" x14ac:dyDescent="0.25">
      <c r="A72" s="202" t="s">
        <v>94</v>
      </c>
      <c r="B72" s="337">
        <f>IF(B$8=0,0,B$8/WWP_fec!B$8)</f>
        <v>0.59891264122837429</v>
      </c>
      <c r="C72" s="337">
        <f>IF(C$8=0,0,C$8/WWP_fec!C$8)</f>
        <v>0.59891264122837429</v>
      </c>
      <c r="D72" s="337">
        <f>IF(D$8=0,0,D$8/WWP_fec!D$8)</f>
        <v>0.5989126412283744</v>
      </c>
      <c r="E72" s="337">
        <f>IF(E$8=0,0,E$8/WWP_fec!E$8)</f>
        <v>0.59891264122837429</v>
      </c>
      <c r="F72" s="337">
        <f>IF(F$8=0,0,F$8/WWP_fec!F$8)</f>
        <v>0.59891264122837418</v>
      </c>
      <c r="G72" s="337">
        <f>IF(G$8=0,0,G$8/WWP_fec!G$8)</f>
        <v>0.59891264122837395</v>
      </c>
      <c r="H72" s="337">
        <f>IF(H$8=0,0,H$8/WWP_fec!H$8)</f>
        <v>0.59891264122837407</v>
      </c>
      <c r="I72" s="337">
        <f>IF(I$8=0,0,I$8/WWP_fec!I$8)</f>
        <v>0.5989126412283744</v>
      </c>
      <c r="J72" s="337">
        <f>IF(J$8=0,0,J$8/WWP_fec!J$8)</f>
        <v>0.5989126412283744</v>
      </c>
      <c r="K72" s="337">
        <f>IF(K$8=0,0,K$8/WWP_fec!K$8)</f>
        <v>0.59891264122837418</v>
      </c>
      <c r="L72" s="337">
        <f>IF(L$8=0,0,L$8/WWP_fec!L$8)</f>
        <v>0.59891264122837429</v>
      </c>
      <c r="M72" s="337">
        <f>IF(M$8=0,0,M$8/WWP_fec!M$8)</f>
        <v>0.59891264122837429</v>
      </c>
      <c r="N72" s="337">
        <f>IF(N$8=0,0,N$8/WWP_fec!N$8)</f>
        <v>0.59891264122837407</v>
      </c>
      <c r="O72" s="337">
        <f>IF(O$8=0,0,O$8/WWP_fec!O$8)</f>
        <v>0.59891264122837429</v>
      </c>
      <c r="P72" s="337">
        <f>IF(P$8=0,0,P$8/WWP_fec!P$8)</f>
        <v>0.59891264122837407</v>
      </c>
      <c r="Q72" s="337">
        <f>IF(Q$8=0,0,Q$8/WWP_fec!Q$8)</f>
        <v>0.59891264122837429</v>
      </c>
      <c r="R72" s="337">
        <f>IF(R$8=0,0,R$8/WWP_fec!R$8)</f>
        <v>0.59891264122837407</v>
      </c>
      <c r="S72" s="337">
        <f>IF(S$8=0,0,S$8/WWP_fec!S$8)</f>
        <v>0.59891264122837429</v>
      </c>
      <c r="T72" s="337">
        <f>IF(T$8=0,0,T$8/WWP_fec!T$8)</f>
        <v>0.59891264122837407</v>
      </c>
      <c r="U72" s="337">
        <f>IF(U$8=0,0,U$8/WWP_fec!U$8)</f>
        <v>0.59891264122837418</v>
      </c>
      <c r="V72" s="337">
        <f>IF(V$8=0,0,V$8/WWP_fec!V$8)</f>
        <v>0.59891264122837407</v>
      </c>
      <c r="W72" s="337">
        <f>IF(W$8=0,0,W$8/WWP_fec!W$8)</f>
        <v>0.59891264122837418</v>
      </c>
      <c r="DA72" s="174"/>
    </row>
    <row r="73" spans="1:105" ht="12" customHeight="1" x14ac:dyDescent="0.25">
      <c r="A73" s="202" t="s">
        <v>95</v>
      </c>
      <c r="B73" s="337">
        <f>IF(B$9=0,0,B$9/WWP_fec!B$9)</f>
        <v>0.44585128064208723</v>
      </c>
      <c r="C73" s="337">
        <f>IF(C$9=0,0,C$9/WWP_fec!C$9)</f>
        <v>0.44585128064208746</v>
      </c>
      <c r="D73" s="337">
        <f>IF(D$9=0,0,D$9/WWP_fec!D$9)</f>
        <v>0.4458512806420874</v>
      </c>
      <c r="E73" s="337">
        <f>IF(E$9=0,0,E$9/WWP_fec!E$9)</f>
        <v>0.44585128064208729</v>
      </c>
      <c r="F73" s="337">
        <f>IF(F$9=0,0,F$9/WWP_fec!F$9)</f>
        <v>0.4458512806420874</v>
      </c>
      <c r="G73" s="337">
        <f>IF(G$9=0,0,G$9/WWP_fec!G$9)</f>
        <v>0.44585128064208746</v>
      </c>
      <c r="H73" s="337">
        <f>IF(H$9=0,0,H$9/WWP_fec!H$9)</f>
        <v>0.44585128064208734</v>
      </c>
      <c r="I73" s="337">
        <f>IF(I$9=0,0,I$9/WWP_fec!I$9)</f>
        <v>0.4458512806420874</v>
      </c>
      <c r="J73" s="337">
        <f>IF(J$9=0,0,J$9/WWP_fec!J$9)</f>
        <v>0.4458512806420874</v>
      </c>
      <c r="K73" s="337">
        <f>IF(K$9=0,0,K$9/WWP_fec!K$9)</f>
        <v>0.4458512806420874</v>
      </c>
      <c r="L73" s="337">
        <f>IF(L$9=0,0,L$9/WWP_fec!L$9)</f>
        <v>0.44585128064208734</v>
      </c>
      <c r="M73" s="337">
        <f>IF(M$9=0,0,M$9/WWP_fec!M$9)</f>
        <v>0.44585128064208734</v>
      </c>
      <c r="N73" s="337">
        <f>IF(N$9=0,0,N$9/WWP_fec!N$9)</f>
        <v>0.44585128064208734</v>
      </c>
      <c r="O73" s="337">
        <f>IF(O$9=0,0,O$9/WWP_fec!O$9)</f>
        <v>0.44585128064208751</v>
      </c>
      <c r="P73" s="337">
        <f>IF(P$9=0,0,P$9/WWP_fec!P$9)</f>
        <v>0.44585128064208718</v>
      </c>
      <c r="Q73" s="337">
        <f>IF(Q$9=0,0,Q$9/WWP_fec!Q$9)</f>
        <v>0.44585128064208718</v>
      </c>
      <c r="R73" s="337">
        <f>IF(R$9=0,0,R$9/WWP_fec!R$9)</f>
        <v>0.44585128064208734</v>
      </c>
      <c r="S73" s="337">
        <f>IF(S$9=0,0,S$9/WWP_fec!S$9)</f>
        <v>0.44585128064208723</v>
      </c>
      <c r="T73" s="337">
        <f>IF(T$9=0,0,T$9/WWP_fec!T$9)</f>
        <v>0.4458512806420874</v>
      </c>
      <c r="U73" s="337">
        <f>IF(U$9=0,0,U$9/WWP_fec!U$9)</f>
        <v>0.44585128064208734</v>
      </c>
      <c r="V73" s="337">
        <f>IF(V$9=0,0,V$9/WWP_fec!V$9)</f>
        <v>0.44585128064208734</v>
      </c>
      <c r="W73" s="337">
        <f>IF(W$9=0,0,W$9/WWP_fec!W$9)</f>
        <v>0.44585128064208746</v>
      </c>
      <c r="DA73" s="174"/>
    </row>
    <row r="74" spans="1:105" ht="12" customHeight="1" x14ac:dyDescent="0.25">
      <c r="A74" s="56" t="s">
        <v>96</v>
      </c>
      <c r="B74" s="338">
        <f>IF(B$10=0,0,B$10/WWP_fec!B$10)</f>
        <v>0.68778381601209138</v>
      </c>
      <c r="C74" s="338">
        <f>IF(C$10=0,0,C$10/WWP_fec!C$10)</f>
        <v>0.66336361740811034</v>
      </c>
      <c r="D74" s="338">
        <f>IF(D$10=0,0,D$10/WWP_fec!D$10)</f>
        <v>0.65572700950484408</v>
      </c>
      <c r="E74" s="338">
        <f>IF(E$10=0,0,E$10/WWP_fec!E$10)</f>
        <v>0.65010560622670754</v>
      </c>
      <c r="F74" s="338">
        <f>IF(F$10=0,0,F$10/WWP_fec!F$10)</f>
        <v>0.67297022637958748</v>
      </c>
      <c r="G74" s="338">
        <f>IF(G$10=0,0,G$10/WWP_fec!G$10)</f>
        <v>0.69840702865069249</v>
      </c>
      <c r="H74" s="338">
        <f>IF(H$10=0,0,H$10/WWP_fec!H$10)</f>
        <v>0.69800487367783259</v>
      </c>
      <c r="I74" s="338">
        <f>IF(I$10=0,0,I$10/WWP_fec!I$10)</f>
        <v>0.69322890822555872</v>
      </c>
      <c r="J74" s="338">
        <f>IF(J$10=0,0,J$10/WWP_fec!J$10)</f>
        <v>0.68023191723239218</v>
      </c>
      <c r="K74" s="338">
        <f>IF(K$10=0,0,K$10/WWP_fec!K$10)</f>
        <v>0.69095933453476721</v>
      </c>
      <c r="L74" s="338">
        <f>IF(L$10=0,0,L$10/WWP_fec!L$10)</f>
        <v>0.68269782311903693</v>
      </c>
      <c r="M74" s="338">
        <f>IF(M$10=0,0,M$10/WWP_fec!M$10)</f>
        <v>0.6727622684659581</v>
      </c>
      <c r="N74" s="338">
        <f>IF(N$10=0,0,N$10/WWP_fec!N$10)</f>
        <v>0.69913138613176529</v>
      </c>
      <c r="O74" s="338">
        <f>IF(O$10=0,0,O$10/WWP_fec!O$10)</f>
        <v>0.69660968996042683</v>
      </c>
      <c r="P74" s="338">
        <f>IF(P$10=0,0,P$10/WWP_fec!P$10)</f>
        <v>0.71001801897469019</v>
      </c>
      <c r="Q74" s="338">
        <f>IF(Q$10=0,0,Q$10/WWP_fec!Q$10)</f>
        <v>0.70455358295706594</v>
      </c>
      <c r="R74" s="338">
        <f>IF(R$10=0,0,R$10/WWP_fec!R$10)</f>
        <v>0.73952838614668548</v>
      </c>
      <c r="S74" s="338">
        <f>IF(S$10=0,0,S$10/WWP_fec!S$10)</f>
        <v>0.74142977900840712</v>
      </c>
      <c r="T74" s="338">
        <f>IF(T$10=0,0,T$10/WWP_fec!T$10)</f>
        <v>0.7416450180368116</v>
      </c>
      <c r="U74" s="338">
        <f>IF(U$10=0,0,U$10/WWP_fec!U$10)</f>
        <v>0.74083159299702939</v>
      </c>
      <c r="V74" s="338">
        <f>IF(V$10=0,0,V$10/WWP_fec!V$10)</f>
        <v>0.7404157910619289</v>
      </c>
      <c r="W74" s="338">
        <f>IF(W$10=0,0,W$10/WWP_fec!W$10)</f>
        <v>0.74083751575948154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0.37331022088801102</v>
      </c>
      <c r="C75" s="351">
        <f>IF(C$16=0,0,C$16/WWP_fec!C$16)</f>
        <v>0.3723481151349351</v>
      </c>
      <c r="D75" s="351">
        <f>IF(D$16=0,0,D$16/WWP_fec!D$16)</f>
        <v>0.37043468905475219</v>
      </c>
      <c r="E75" s="351">
        <f>IF(E$16=0,0,E$16/WWP_fec!E$16)</f>
        <v>0.37174021526603596</v>
      </c>
      <c r="F75" s="351">
        <f>IF(F$16=0,0,F$16/WWP_fec!F$16)</f>
        <v>0.36983508774651919</v>
      </c>
      <c r="G75" s="351">
        <f>IF(G$16=0,0,G$16/WWP_fec!G$16)</f>
        <v>0.36845827588126451</v>
      </c>
      <c r="H75" s="351">
        <f>IF(H$16=0,0,H$16/WWP_fec!H$16)</f>
        <v>0.37407571810406898</v>
      </c>
      <c r="I75" s="351">
        <f>IF(I$16=0,0,I$16/WWP_fec!I$16)</f>
        <v>0.37581732081707342</v>
      </c>
      <c r="J75" s="351">
        <f>IF(J$16=0,0,J$16/WWP_fec!J$16)</f>
        <v>0.36961134530779299</v>
      </c>
      <c r="K75" s="351">
        <f>IF(K$16=0,0,K$16/WWP_fec!K$16)</f>
        <v>0.37090460104078971</v>
      </c>
      <c r="L75" s="351">
        <f>IF(L$16=0,0,L$16/WWP_fec!L$16)</f>
        <v>0.37069134138512927</v>
      </c>
      <c r="M75" s="351">
        <f>IF(M$16=0,0,M$16/WWP_fec!M$16)</f>
        <v>0.37137950961467087</v>
      </c>
      <c r="N75" s="351">
        <f>IF(N$16=0,0,N$16/WWP_fec!N$16)</f>
        <v>0.3726726895425207</v>
      </c>
      <c r="O75" s="351">
        <f>IF(O$16=0,0,O$16/WWP_fec!O$16)</f>
        <v>0.37083091688633157</v>
      </c>
      <c r="P75" s="351">
        <f>IF(P$16=0,0,P$16/WWP_fec!P$16)</f>
        <v>0.36993440384217968</v>
      </c>
      <c r="Q75" s="351">
        <f>IF(Q$16=0,0,Q$16/WWP_fec!Q$16)</f>
        <v>0.36974988684830445</v>
      </c>
      <c r="R75" s="351">
        <f>IF(R$16=0,0,R$16/WWP_fec!R$16)</f>
        <v>0.40511477733438173</v>
      </c>
      <c r="S75" s="351">
        <f>IF(S$16=0,0,S$16/WWP_fec!S$16)</f>
        <v>0.41333488163919058</v>
      </c>
      <c r="T75" s="351">
        <f>IF(T$16=0,0,T$16/WWP_fec!T$16)</f>
        <v>0.40754240617912174</v>
      </c>
      <c r="U75" s="351">
        <f>IF(U$16=0,0,U$16/WWP_fec!U$16)</f>
        <v>0.41007346576598752</v>
      </c>
      <c r="V75" s="351">
        <f>IF(V$16=0,0,V$16/WWP_fec!V$16)</f>
        <v>0.39685169380784124</v>
      </c>
      <c r="W75" s="351">
        <f>IF(W$16=0,0,W$16/WWP_fec!W$16)</f>
        <v>0.40175365850706746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0.39042929067043802</v>
      </c>
      <c r="C76" s="351">
        <f>IF(C$27=0,0,C$27/WWP_fec!C$27)</f>
        <v>0.39042929067043802</v>
      </c>
      <c r="D76" s="351">
        <f>IF(D$27=0,0,D$27/WWP_fec!D$27)</f>
        <v>0.39042929067043791</v>
      </c>
      <c r="E76" s="351">
        <f>IF(E$27=0,0,E$27/WWP_fec!E$27)</f>
        <v>0.39042929067043808</v>
      </c>
      <c r="F76" s="351">
        <f>IF(F$27=0,0,F$27/WWP_fec!F$27)</f>
        <v>0.39042929067043802</v>
      </c>
      <c r="G76" s="351">
        <f>IF(G$27=0,0,G$27/WWP_fec!G$27)</f>
        <v>0.39042929067043797</v>
      </c>
      <c r="H76" s="351">
        <f>IF(H$27=0,0,H$27/WWP_fec!H$27)</f>
        <v>0.39042929067043797</v>
      </c>
      <c r="I76" s="351">
        <f>IF(I$27=0,0,I$27/WWP_fec!I$27)</f>
        <v>0.39042929067043797</v>
      </c>
      <c r="J76" s="351">
        <f>IF(J$27=0,0,J$27/WWP_fec!J$27)</f>
        <v>0.39042929067043797</v>
      </c>
      <c r="K76" s="351">
        <f>IF(K$27=0,0,K$27/WWP_fec!K$27)</f>
        <v>0.39042929067043808</v>
      </c>
      <c r="L76" s="351">
        <f>IF(L$27=0,0,L$27/WWP_fec!L$27)</f>
        <v>0.39042929067043808</v>
      </c>
      <c r="M76" s="351">
        <f>IF(M$27=0,0,M$27/WWP_fec!M$27)</f>
        <v>0.39042929067043797</v>
      </c>
      <c r="N76" s="351">
        <f>IF(N$27=0,0,N$27/WWP_fec!N$27)</f>
        <v>0.39042929067043791</v>
      </c>
      <c r="O76" s="351">
        <f>IF(O$27=0,0,O$27/WWP_fec!O$27)</f>
        <v>0.39042929067043791</v>
      </c>
      <c r="P76" s="351">
        <f>IF(P$27=0,0,P$27/WWP_fec!P$27)</f>
        <v>0.39042929067043797</v>
      </c>
      <c r="Q76" s="351">
        <f>IF(Q$27=0,0,Q$27/WWP_fec!Q$27)</f>
        <v>0.39042929067043791</v>
      </c>
      <c r="R76" s="351">
        <f>IF(R$27=0,0,R$27/WWP_fec!R$27)</f>
        <v>0.39042929067043797</v>
      </c>
      <c r="S76" s="351">
        <f>IF(S$27=0,0,S$27/WWP_fec!S$27)</f>
        <v>0.39042929067043802</v>
      </c>
      <c r="T76" s="351">
        <f>IF(T$27=0,0,T$27/WWP_fec!T$27)</f>
        <v>0.39042929067043802</v>
      </c>
      <c r="U76" s="351">
        <f>IF(U$27=0,0,U$27/WWP_fec!U$27)</f>
        <v>0.39042929067043813</v>
      </c>
      <c r="V76" s="351">
        <f>IF(V$27=0,0,V$27/WWP_fec!V$27)</f>
        <v>0.39042929067043797</v>
      </c>
      <c r="W76" s="351">
        <f>IF(W$27=0,0,W$27/WWP_fec!W$27)</f>
        <v>0.39042929067043791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0.25897052070036342</v>
      </c>
      <c r="C77" s="351">
        <f>IF(C$28=0,0,C$28/WWP_fec!C$28)</f>
        <v>0.2583820752571393</v>
      </c>
      <c r="D77" s="351">
        <f>IF(D$28=0,0,D$28/WWP_fec!D$28)</f>
        <v>0.2598347777666441</v>
      </c>
      <c r="E77" s="351">
        <f>IF(E$28=0,0,E$28/WWP_fec!E$28)</f>
        <v>0.26332262815195434</v>
      </c>
      <c r="F77" s="351">
        <f>IF(F$28=0,0,F$28/WWP_fec!F$28)</f>
        <v>0.25871637821139298</v>
      </c>
      <c r="G77" s="351">
        <f>IF(G$28=0,0,G$28/WWP_fec!G$28)</f>
        <v>0.25758643907240814</v>
      </c>
      <c r="H77" s="351">
        <f>IF(H$28=0,0,H$28/WWP_fec!H$28)</f>
        <v>0.26662650252471282</v>
      </c>
      <c r="I77" s="351">
        <f>IF(I$28=0,0,I$28/WWP_fec!I$28)</f>
        <v>0.27013338252294505</v>
      </c>
      <c r="J77" s="351">
        <f>IF(J$28=0,0,J$28/WWP_fec!J$28)</f>
        <v>0.26716455381384274</v>
      </c>
      <c r="K77" s="351">
        <f>IF(K$28=0,0,K$28/WWP_fec!K$28)</f>
        <v>0.26903829591565687</v>
      </c>
      <c r="L77" s="351">
        <f>IF(L$28=0,0,L$28/WWP_fec!L$28)</f>
        <v>0.26698628484202225</v>
      </c>
      <c r="M77" s="351">
        <f>IF(M$28=0,0,M$28/WWP_fec!M$28)</f>
        <v>0.26631509604171666</v>
      </c>
      <c r="N77" s="351">
        <f>IF(N$28=0,0,N$28/WWP_fec!N$28)</f>
        <v>0.26928361540184509</v>
      </c>
      <c r="O77" s="351">
        <f>IF(O$28=0,0,O$28/WWP_fec!O$28)</f>
        <v>0.26779632239146411</v>
      </c>
      <c r="P77" s="351">
        <f>IF(P$28=0,0,P$28/WWP_fec!P$28)</f>
        <v>0.26685921712745492</v>
      </c>
      <c r="Q77" s="351">
        <f>IF(Q$28=0,0,Q$28/WWP_fec!Q$28)</f>
        <v>0.26598045005209253</v>
      </c>
      <c r="R77" s="351">
        <f>IF(R$28=0,0,R$28/WWP_fec!R$28)</f>
        <v>0.29268269909919681</v>
      </c>
      <c r="S77" s="351">
        <f>IF(S$28=0,0,S$28/WWP_fec!S$28)</f>
        <v>0.30357437725166364</v>
      </c>
      <c r="T77" s="351">
        <f>IF(T$28=0,0,T$28/WWP_fec!T$28)</f>
        <v>0.30316505609779892</v>
      </c>
      <c r="U77" s="351">
        <f>IF(U$28=0,0,U$28/WWP_fec!U$28)</f>
        <v>0.29791527838725801</v>
      </c>
      <c r="V77" s="351">
        <f>IF(V$28=0,0,V$28/WWP_fec!V$28)</f>
        <v>0.28835612666269178</v>
      </c>
      <c r="W77" s="351">
        <f>IF(W$28=0,0,W$28/WWP_fec!W$28)</f>
        <v>0.29321605768264136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0.45550083911551087</v>
      </c>
      <c r="C78" s="339">
        <f>IF(C$48=0,0,C$48/WWP_fec!C$48)</f>
        <v>0.45550083911551098</v>
      </c>
      <c r="D78" s="339">
        <f>IF(D$48=0,0,D$48/WWP_fec!D$48)</f>
        <v>0.45550083911551104</v>
      </c>
      <c r="E78" s="339">
        <f>IF(E$48=0,0,E$48/WWP_fec!E$48)</f>
        <v>0.45550083911551092</v>
      </c>
      <c r="F78" s="339">
        <f>IF(F$48=0,0,F$48/WWP_fec!F$48)</f>
        <v>0.45550083911551098</v>
      </c>
      <c r="G78" s="339">
        <f>IF(G$48=0,0,G$48/WWP_fec!G$48)</f>
        <v>0.45550083911551104</v>
      </c>
      <c r="H78" s="339">
        <f>IF(H$48=0,0,H$48/WWP_fec!H$48)</f>
        <v>0.45550083911551098</v>
      </c>
      <c r="I78" s="339">
        <f>IF(I$48=0,0,I$48/WWP_fec!I$48)</f>
        <v>0.45550083911551104</v>
      </c>
      <c r="J78" s="339">
        <f>IF(J$48=0,0,J$48/WWP_fec!J$48)</f>
        <v>0.45550083911551092</v>
      </c>
      <c r="K78" s="339">
        <f>IF(K$48=0,0,K$48/WWP_fec!K$48)</f>
        <v>0.45550083911551098</v>
      </c>
      <c r="L78" s="339">
        <f>IF(L$48=0,0,L$48/WWP_fec!L$48)</f>
        <v>0.45550083911551098</v>
      </c>
      <c r="M78" s="339">
        <f>IF(M$48=0,0,M$48/WWP_fec!M$48)</f>
        <v>0.45550083911551087</v>
      </c>
      <c r="N78" s="339">
        <f>IF(N$48=0,0,N$48/WWP_fec!N$48)</f>
        <v>0.45550083911551092</v>
      </c>
      <c r="O78" s="339">
        <f>IF(O$48=0,0,O$48/WWP_fec!O$48)</f>
        <v>0.45550083911551098</v>
      </c>
      <c r="P78" s="339">
        <f>IF(P$48=0,0,P$48/WWP_fec!P$48)</f>
        <v>0.45550083911551109</v>
      </c>
      <c r="Q78" s="339">
        <f>IF(Q$48=0,0,Q$48/WWP_fec!Q$48)</f>
        <v>0.45550083911551098</v>
      </c>
      <c r="R78" s="339">
        <f>IF(R$48=0,0,R$48/WWP_fec!R$48)</f>
        <v>0.45550083911551098</v>
      </c>
      <c r="S78" s="339">
        <f>IF(S$48=0,0,S$48/WWP_fec!S$48)</f>
        <v>0.45550083911551098</v>
      </c>
      <c r="T78" s="339">
        <f>IF(T$48=0,0,T$48/WWP_fec!T$48)</f>
        <v>0.45550083911551087</v>
      </c>
      <c r="U78" s="339">
        <f>IF(U$48=0,0,U$48/WWP_fec!U$48)</f>
        <v>0.45550083911551098</v>
      </c>
      <c r="V78" s="339">
        <f>IF(V$48=0,0,V$48/WWP_fec!V$48)</f>
        <v>0.45550083911551092</v>
      </c>
      <c r="W78" s="339">
        <f>IF(W$48=0,0,W$48/WWP_fec!W$48)</f>
        <v>0.45550083911551104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EE: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72.853318079019402</v>
      </c>
      <c r="C5" s="225">
        <v>81.78704999905959</v>
      </c>
      <c r="D5" s="225">
        <v>59.235569999622712</v>
      </c>
      <c r="E5" s="225">
        <v>71.088120719553345</v>
      </c>
      <c r="F5" s="225">
        <v>78.88005287947729</v>
      </c>
      <c r="G5" s="225">
        <v>63.017040959754652</v>
      </c>
      <c r="H5" s="225">
        <v>58.635686159427891</v>
      </c>
      <c r="I5" s="225">
        <v>48.647221920502624</v>
      </c>
      <c r="J5" s="225">
        <v>31.972319999826411</v>
      </c>
      <c r="K5" s="225">
        <v>24.344279999766378</v>
      </c>
      <c r="L5" s="225">
        <v>33.530461919821207</v>
      </c>
      <c r="M5" s="225">
        <v>36.831509999804361</v>
      </c>
      <c r="N5" s="225">
        <v>35.619749999753729</v>
      </c>
      <c r="O5" s="225">
        <v>36.427589999801427</v>
      </c>
      <c r="P5" s="225">
        <v>34.509306959826922</v>
      </c>
      <c r="Q5" s="225">
        <v>37.492266959726088</v>
      </c>
      <c r="R5" s="225">
        <v>41.028621121379842</v>
      </c>
      <c r="S5" s="225">
        <v>34.11896364179686</v>
      </c>
      <c r="T5" s="225">
        <v>30.31866072078645</v>
      </c>
      <c r="U5" s="225">
        <v>50.569764121106097</v>
      </c>
      <c r="V5" s="225">
        <v>60.220524600999553</v>
      </c>
      <c r="W5" s="225">
        <v>47.650063681923811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1.243834630394602</v>
      </c>
      <c r="C10" s="262">
        <v>1.9694251788570001</v>
      </c>
      <c r="D10" s="262">
        <v>2.4419247672317361</v>
      </c>
      <c r="E10" s="262">
        <v>3.310747593058228</v>
      </c>
      <c r="F10" s="262">
        <v>2.6697980303217981</v>
      </c>
      <c r="G10" s="262">
        <v>1.744141643870682</v>
      </c>
      <c r="H10" s="262">
        <v>1.6315682432851171</v>
      </c>
      <c r="I10" s="262">
        <v>1.5966041528890531</v>
      </c>
      <c r="J10" s="262">
        <v>1.9497803183467171</v>
      </c>
      <c r="K10" s="262">
        <v>1.2539773514135151</v>
      </c>
      <c r="L10" s="262">
        <v>1.785165642173943</v>
      </c>
      <c r="M10" s="262">
        <v>2.1739250225488971</v>
      </c>
      <c r="N10" s="262">
        <v>1.323259549803578</v>
      </c>
      <c r="O10" s="262">
        <v>1.5410376477436061</v>
      </c>
      <c r="P10" s="262">
        <v>1.180294778015045</v>
      </c>
      <c r="Q10" s="262">
        <v>1.4224920706402051</v>
      </c>
      <c r="R10" s="262">
        <v>0.11789219204280731</v>
      </c>
      <c r="S10" s="262">
        <v>5.8905019226114692E-2</v>
      </c>
      <c r="T10" s="262">
        <v>5.4611827836070527E-2</v>
      </c>
      <c r="U10" s="262">
        <v>9.6674319764665201E-2</v>
      </c>
      <c r="V10" s="262">
        <v>0.12582669909403429</v>
      </c>
      <c r="W10" s="262">
        <v>9.0737217725477382E-2</v>
      </c>
      <c r="DA10" s="68" t="s">
        <v>2988</v>
      </c>
    </row>
    <row r="11" spans="1:105" ht="12" customHeight="1" x14ac:dyDescent="0.25">
      <c r="A11" s="37" t="s">
        <v>160</v>
      </c>
      <c r="B11" s="228">
        <v>0.75643963666252478</v>
      </c>
      <c r="C11" s="228">
        <v>1.1657330951200211</v>
      </c>
      <c r="D11" s="228">
        <v>1.4541942267922829</v>
      </c>
      <c r="E11" s="228">
        <v>1.5611800574164441</v>
      </c>
      <c r="F11" s="228">
        <v>1.2761114862730669</v>
      </c>
      <c r="G11" s="228">
        <v>0.27337060153232551</v>
      </c>
      <c r="H11" s="228">
        <v>0.55098725824651962</v>
      </c>
      <c r="I11" s="228">
        <v>0.87846618296332901</v>
      </c>
      <c r="J11" s="228">
        <v>0.57344445976102143</v>
      </c>
      <c r="K11" s="228">
        <v>0.32290987694777279</v>
      </c>
      <c r="L11" s="228">
        <v>0.55114057603311817</v>
      </c>
      <c r="M11" s="228">
        <v>1.1100303748222</v>
      </c>
      <c r="N11" s="228">
        <v>0.69865696935393928</v>
      </c>
      <c r="O11" s="228">
        <v>0.79559607993012837</v>
      </c>
      <c r="P11" s="228">
        <v>0.39027520492499418</v>
      </c>
      <c r="Q11" s="228">
        <v>0.56760824404290078</v>
      </c>
      <c r="R11" s="228">
        <v>3.4727785672507158E-2</v>
      </c>
      <c r="S11" s="228">
        <v>2.1645869594520969E-2</v>
      </c>
      <c r="T11" s="228">
        <v>1.129185441963115E-2</v>
      </c>
      <c r="U11" s="228">
        <v>2.5355445124828329E-2</v>
      </c>
      <c r="V11" s="228">
        <v>1.2462229685867521E-2</v>
      </c>
      <c r="W11" s="228">
        <v>1.833330717863766E-2</v>
      </c>
      <c r="DA11" s="69" t="s">
        <v>2989</v>
      </c>
    </row>
    <row r="12" spans="1:105" ht="12" customHeight="1" x14ac:dyDescent="0.25">
      <c r="A12" s="37" t="s">
        <v>162</v>
      </c>
      <c r="B12" s="228">
        <v>0.48739499373207712</v>
      </c>
      <c r="C12" s="228">
        <v>0.80369208373697965</v>
      </c>
      <c r="D12" s="228">
        <v>0.98773054043945341</v>
      </c>
      <c r="E12" s="228">
        <v>1.749567535641783</v>
      </c>
      <c r="F12" s="228">
        <v>1.39368654404873</v>
      </c>
      <c r="G12" s="228">
        <v>1.4707710423383571</v>
      </c>
      <c r="H12" s="228">
        <v>1.0805809850385979</v>
      </c>
      <c r="I12" s="228">
        <v>0.71813796992572387</v>
      </c>
      <c r="J12" s="228">
        <v>1.376335858585696</v>
      </c>
      <c r="K12" s="228">
        <v>0.93106747446574223</v>
      </c>
      <c r="L12" s="228">
        <v>1.234025066140825</v>
      </c>
      <c r="M12" s="228">
        <v>1.063894647726696</v>
      </c>
      <c r="N12" s="228">
        <v>0.62460258044963868</v>
      </c>
      <c r="O12" s="228">
        <v>0.74544156781347748</v>
      </c>
      <c r="P12" s="228">
        <v>0.79001957309005033</v>
      </c>
      <c r="Q12" s="228">
        <v>0.85488382659730389</v>
      </c>
      <c r="R12" s="228">
        <v>8.3164406370300148E-2</v>
      </c>
      <c r="S12" s="228">
        <v>3.7259149631593713E-2</v>
      </c>
      <c r="T12" s="228">
        <v>4.3319973416439388E-2</v>
      </c>
      <c r="U12" s="228">
        <v>7.1318874639836868E-2</v>
      </c>
      <c r="V12" s="228">
        <v>0.1133644694081667</v>
      </c>
      <c r="W12" s="228">
        <v>7.2403910546839728E-2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53.774209776862662</v>
      </c>
      <c r="C16" s="263">
        <v>58.777843055565683</v>
      </c>
      <c r="D16" s="263">
        <v>35.883294211226833</v>
      </c>
      <c r="E16" s="263">
        <v>43.048402965876413</v>
      </c>
      <c r="F16" s="263">
        <v>47.700666376161827</v>
      </c>
      <c r="G16" s="263">
        <v>33.835236300133261</v>
      </c>
      <c r="H16" s="263">
        <v>37.070408695252027</v>
      </c>
      <c r="I16" s="263">
        <v>30.57426004398679</v>
      </c>
      <c r="J16" s="263">
        <v>13.858831575063119</v>
      </c>
      <c r="K16" s="263">
        <v>11.417393028756081</v>
      </c>
      <c r="L16" s="263">
        <v>15.95294402354161</v>
      </c>
      <c r="M16" s="263">
        <v>17.241332091800391</v>
      </c>
      <c r="N16" s="263">
        <v>19.813973198985281</v>
      </c>
      <c r="O16" s="263">
        <v>18.576301147152741</v>
      </c>
      <c r="P16" s="263">
        <v>16.953257914798201</v>
      </c>
      <c r="Q16" s="263">
        <v>18.118587507521571</v>
      </c>
      <c r="R16" s="263">
        <v>33.424336730938421</v>
      </c>
      <c r="S16" s="263">
        <v>28.004330420059031</v>
      </c>
      <c r="T16" s="263">
        <v>24.324182120086029</v>
      </c>
      <c r="U16" s="263">
        <v>41.865811954503243</v>
      </c>
      <c r="V16" s="263">
        <v>49.054228882308749</v>
      </c>
      <c r="W16" s="263">
        <v>39.086244323062679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0.66682526989443203</v>
      </c>
      <c r="V19" s="231">
        <v>4.3356459763593946</v>
      </c>
      <c r="W19" s="231">
        <v>1.179691532829936</v>
      </c>
      <c r="DA19" s="73" t="s">
        <v>2997</v>
      </c>
    </row>
    <row r="20" spans="1:105" ht="12" customHeight="1" x14ac:dyDescent="0.25">
      <c r="A20" s="46" t="s">
        <v>160</v>
      </c>
      <c r="B20" s="231">
        <v>8.8469991847485066</v>
      </c>
      <c r="C20" s="231">
        <v>10.682551604927911</v>
      </c>
      <c r="D20" s="231">
        <v>10.963563994089199</v>
      </c>
      <c r="E20" s="231">
        <v>12.665805210406511</v>
      </c>
      <c r="F20" s="231">
        <v>9.0106066649003296</v>
      </c>
      <c r="G20" s="231">
        <v>1.5798929362964189</v>
      </c>
      <c r="H20" s="231">
        <v>7.7951049485043029</v>
      </c>
      <c r="I20" s="231">
        <v>15.723588868087541</v>
      </c>
      <c r="J20" s="231">
        <v>4.0759823610384007</v>
      </c>
      <c r="K20" s="231">
        <v>2.9400762093702442</v>
      </c>
      <c r="L20" s="231">
        <v>4.4484651525278984</v>
      </c>
      <c r="M20" s="231">
        <v>8.8036165579692867</v>
      </c>
      <c r="N20" s="231">
        <v>10.461417390199889</v>
      </c>
      <c r="O20" s="231">
        <v>9.5904421244452287</v>
      </c>
      <c r="P20" s="231">
        <v>4.5845932539640586</v>
      </c>
      <c r="Q20" s="231">
        <v>6.012832572158179</v>
      </c>
      <c r="R20" s="231">
        <v>7.654177433207102</v>
      </c>
      <c r="S20" s="231">
        <v>10.29077135222688</v>
      </c>
      <c r="T20" s="231">
        <v>5.0294072595605916</v>
      </c>
      <c r="U20" s="231">
        <v>8.5586692511816693</v>
      </c>
      <c r="V20" s="231">
        <v>2.4717580453952022</v>
      </c>
      <c r="W20" s="231">
        <v>5.1369443521709464</v>
      </c>
      <c r="DA20" s="73" t="s">
        <v>2998</v>
      </c>
    </row>
    <row r="21" spans="1:105" ht="12" customHeight="1" x14ac:dyDescent="0.25">
      <c r="A21" s="46" t="s">
        <v>70</v>
      </c>
      <c r="B21" s="231">
        <v>39.226844160731723</v>
      </c>
      <c r="C21" s="231">
        <v>40.730413336657143</v>
      </c>
      <c r="D21" s="231">
        <v>17.472962247970681</v>
      </c>
      <c r="E21" s="231">
        <v>13.36777896454538</v>
      </c>
      <c r="F21" s="231">
        <v>28.849257087296881</v>
      </c>
      <c r="G21" s="231">
        <v>23.755304341078489</v>
      </c>
      <c r="H21" s="231">
        <v>13.987759329585639</v>
      </c>
      <c r="I21" s="231">
        <v>1.996782877564526</v>
      </c>
      <c r="J21" s="231">
        <v>0</v>
      </c>
      <c r="K21" s="231">
        <v>0</v>
      </c>
      <c r="L21" s="231">
        <v>1.5441933417125071</v>
      </c>
      <c r="M21" s="231">
        <v>0</v>
      </c>
      <c r="N21" s="231">
        <v>0</v>
      </c>
      <c r="O21" s="231">
        <v>0</v>
      </c>
      <c r="P21" s="231">
        <v>3.0882431542096178</v>
      </c>
      <c r="Q21" s="231">
        <v>3.049731926671893</v>
      </c>
      <c r="R21" s="231">
        <v>7.4403087138642379</v>
      </c>
      <c r="S21" s="231">
        <v>0</v>
      </c>
      <c r="T21" s="231">
        <v>0</v>
      </c>
      <c r="U21" s="231">
        <v>8.5668035825049493</v>
      </c>
      <c r="V21" s="231">
        <v>19.762121369704591</v>
      </c>
      <c r="W21" s="231">
        <v>12.482223530658681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2.8206318336806211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5.7003664313824451</v>
      </c>
      <c r="C23" s="231">
        <v>7.3648781139806223</v>
      </c>
      <c r="D23" s="231">
        <v>7.4467679691669417</v>
      </c>
      <c r="E23" s="231">
        <v>14.1941869572439</v>
      </c>
      <c r="F23" s="231">
        <v>9.8408026239646222</v>
      </c>
      <c r="G23" s="231">
        <v>8.5000390227583527</v>
      </c>
      <c r="H23" s="231">
        <v>15.28754441716208</v>
      </c>
      <c r="I23" s="231">
        <v>12.85388829833472</v>
      </c>
      <c r="J23" s="231">
        <v>9.7828492140247203</v>
      </c>
      <c r="K23" s="231">
        <v>8.4773168193858357</v>
      </c>
      <c r="L23" s="231">
        <v>9.9602855293012045</v>
      </c>
      <c r="M23" s="231">
        <v>8.4377155338311045</v>
      </c>
      <c r="N23" s="231">
        <v>9.3525558087853859</v>
      </c>
      <c r="O23" s="231">
        <v>8.9858590227075084</v>
      </c>
      <c r="P23" s="231">
        <v>9.2804215066245241</v>
      </c>
      <c r="Q23" s="231">
        <v>9.0560230086915023</v>
      </c>
      <c r="R23" s="231">
        <v>18.329850583867081</v>
      </c>
      <c r="S23" s="231">
        <v>17.713559067832151</v>
      </c>
      <c r="T23" s="231">
        <v>19.29477486052544</v>
      </c>
      <c r="U23" s="231">
        <v>24.07351385092219</v>
      </c>
      <c r="V23" s="231">
        <v>22.484703490849569</v>
      </c>
      <c r="W23" s="231">
        <v>20.287384907403109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17.835273671762145</v>
      </c>
      <c r="C28" s="263">
        <f t="shared" si="0"/>
        <v>21.039781764636924</v>
      </c>
      <c r="D28" s="263">
        <f t="shared" si="0"/>
        <v>20.910351021164153</v>
      </c>
      <c r="E28" s="263">
        <f t="shared" si="0"/>
        <v>24.728970160618704</v>
      </c>
      <c r="F28" s="263">
        <f t="shared" si="0"/>
        <v>28.509588472993666</v>
      </c>
      <c r="G28" s="263">
        <f t="shared" si="0"/>
        <v>27.437663015750708</v>
      </c>
      <c r="H28" s="263">
        <f t="shared" si="0"/>
        <v>19.933709220890737</v>
      </c>
      <c r="I28" s="263">
        <f t="shared" si="0"/>
        <v>16.476357723626787</v>
      </c>
      <c r="J28" s="263">
        <f t="shared" si="0"/>
        <v>16.163708106416568</v>
      </c>
      <c r="K28" s="263">
        <f t="shared" si="0"/>
        <v>11.672909619596785</v>
      </c>
      <c r="L28" s="263">
        <f t="shared" si="0"/>
        <v>15.79235225410566</v>
      </c>
      <c r="M28" s="263">
        <f t="shared" si="0"/>
        <v>17.416252885455069</v>
      </c>
      <c r="N28" s="263">
        <f t="shared" si="0"/>
        <v>14.482517250964875</v>
      </c>
      <c r="O28" s="263">
        <f t="shared" si="0"/>
        <v>16.310251204905075</v>
      </c>
      <c r="P28" s="263">
        <f t="shared" si="0"/>
        <v>16.375754267013679</v>
      </c>
      <c r="Q28" s="263">
        <f t="shared" si="0"/>
        <v>17.951187381564313</v>
      </c>
      <c r="R28" s="263">
        <f t="shared" si="0"/>
        <v>7.4863921983986099</v>
      </c>
      <c r="S28" s="263">
        <f t="shared" si="0"/>
        <v>6.0557282025117178</v>
      </c>
      <c r="T28" s="263">
        <f t="shared" si="0"/>
        <v>5.9398667728643444</v>
      </c>
      <c r="U28" s="263">
        <f t="shared" si="0"/>
        <v>8.6072778468382012</v>
      </c>
      <c r="V28" s="263">
        <f t="shared" si="0"/>
        <v>11.040469019596767</v>
      </c>
      <c r="W28" s="263">
        <f t="shared" si="0"/>
        <v>8.4730821411356736</v>
      </c>
      <c r="DA28" s="70"/>
    </row>
    <row r="29" spans="1:105" ht="12" customHeight="1" x14ac:dyDescent="0.25">
      <c r="A29" s="60" t="s">
        <v>2915</v>
      </c>
      <c r="B29" s="331">
        <v>13.47877058836656</v>
      </c>
      <c r="C29" s="331">
        <v>16.27791068239388</v>
      </c>
      <c r="D29" s="331">
        <v>18.003275630892912</v>
      </c>
      <c r="E29" s="331">
        <v>21.241415419520699</v>
      </c>
      <c r="F29" s="331">
        <v>24.645131868050932</v>
      </c>
      <c r="G29" s="331">
        <v>24.696510484070519</v>
      </c>
      <c r="H29" s="331">
        <v>16.930460071275391</v>
      </c>
      <c r="I29" s="331">
        <v>13.9993923027146</v>
      </c>
      <c r="J29" s="331">
        <v>15.040938608927821</v>
      </c>
      <c r="K29" s="331">
        <v>10.747932606628821</v>
      </c>
      <c r="L29" s="331">
        <v>14.49992880211661</v>
      </c>
      <c r="M29" s="331">
        <v>16.01945102204407</v>
      </c>
      <c r="N29" s="331">
        <v>12.87729356299471</v>
      </c>
      <c r="O29" s="331">
        <v>14.805297183981899</v>
      </c>
      <c r="P29" s="331">
        <v>15.00229065525834</v>
      </c>
      <c r="Q29" s="331">
        <v>16.4833149075507</v>
      </c>
      <c r="R29" s="331">
        <v>4.7785285843536798</v>
      </c>
      <c r="S29" s="331">
        <v>3.786964936074857</v>
      </c>
      <c r="T29" s="331">
        <v>3.9692497271290601</v>
      </c>
      <c r="U29" s="331">
        <v>5.2155303971689522</v>
      </c>
      <c r="V29" s="331">
        <v>7.0663539137468767</v>
      </c>
      <c r="W29" s="331">
        <v>5.3065206125078461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8.3071300958268174E-2</v>
      </c>
      <c r="V31" s="297">
        <v>0.62455795579160189</v>
      </c>
      <c r="W31" s="297">
        <v>0.1601601162706062</v>
      </c>
      <c r="DA31" s="122" t="s">
        <v>3008</v>
      </c>
    </row>
    <row r="32" spans="1:105" ht="12" customHeight="1" x14ac:dyDescent="0.25">
      <c r="A32" s="59" t="s">
        <v>160</v>
      </c>
      <c r="B32" s="297">
        <v>2.2175439286138832</v>
      </c>
      <c r="C32" s="297">
        <v>2.9584212663382892</v>
      </c>
      <c r="D32" s="297">
        <v>5.5006116027320227</v>
      </c>
      <c r="E32" s="297">
        <v>6.6879079433175956</v>
      </c>
      <c r="F32" s="297">
        <v>4.6554399830897228</v>
      </c>
      <c r="G32" s="297">
        <v>1.1531718625768781</v>
      </c>
      <c r="H32" s="297">
        <v>3.5601094707908252</v>
      </c>
      <c r="I32" s="297">
        <v>7.1995426431995062</v>
      </c>
      <c r="J32" s="297">
        <v>4.4236485688853646</v>
      </c>
      <c r="K32" s="297">
        <v>2.7676844334846278</v>
      </c>
      <c r="L32" s="297">
        <v>4.0432930683619066</v>
      </c>
      <c r="M32" s="297">
        <v>8.1797104490734576</v>
      </c>
      <c r="N32" s="297">
        <v>6.7989767355454527</v>
      </c>
      <c r="O32" s="297">
        <v>7.6435747167004573</v>
      </c>
      <c r="P32" s="297">
        <v>4.0570019566604429</v>
      </c>
      <c r="Q32" s="297">
        <v>5.470151176636544</v>
      </c>
      <c r="R32" s="297">
        <v>1.0942836636886679</v>
      </c>
      <c r="S32" s="297">
        <v>1.391598716751774</v>
      </c>
      <c r="T32" s="297">
        <v>0.82070481523599026</v>
      </c>
      <c r="U32" s="297">
        <v>1.0662160257960029</v>
      </c>
      <c r="V32" s="297">
        <v>0.35606139441757462</v>
      </c>
      <c r="W32" s="297">
        <v>0.69741418143918876</v>
      </c>
      <c r="DA32" s="122" t="s">
        <v>3009</v>
      </c>
    </row>
    <row r="33" spans="1:105" ht="12" customHeight="1" x14ac:dyDescent="0.25">
      <c r="A33" s="59" t="s">
        <v>70</v>
      </c>
      <c r="B33" s="297">
        <v>9.8324017320214452</v>
      </c>
      <c r="C33" s="297">
        <v>11.279863225404791</v>
      </c>
      <c r="D33" s="297">
        <v>8.7664904338683165</v>
      </c>
      <c r="E33" s="297">
        <v>7.058570192445548</v>
      </c>
      <c r="F33" s="297">
        <v>14.90532102014931</v>
      </c>
      <c r="G33" s="297">
        <v>17.33911705263959</v>
      </c>
      <c r="H33" s="297">
        <v>6.3883622854822049</v>
      </c>
      <c r="I33" s="297">
        <v>0.91429021687368484</v>
      </c>
      <c r="J33" s="297">
        <v>0</v>
      </c>
      <c r="K33" s="297">
        <v>0</v>
      </c>
      <c r="L33" s="297">
        <v>1.4035461716967179</v>
      </c>
      <c r="M33" s="297">
        <v>0</v>
      </c>
      <c r="N33" s="297">
        <v>0</v>
      </c>
      <c r="O33" s="297">
        <v>0</v>
      </c>
      <c r="P33" s="297">
        <v>2.7328506205950678</v>
      </c>
      <c r="Q33" s="297">
        <v>2.7744818248152971</v>
      </c>
      <c r="R33" s="297">
        <v>1.063707805238409</v>
      </c>
      <c r="S33" s="297">
        <v>0</v>
      </c>
      <c r="T33" s="297">
        <v>0</v>
      </c>
      <c r="U33" s="297">
        <v>1.067229378942558</v>
      </c>
      <c r="V33" s="297">
        <v>2.8467707446750978</v>
      </c>
      <c r="W33" s="297">
        <v>1.69464162143324</v>
      </c>
      <c r="DA33" s="122" t="s">
        <v>3010</v>
      </c>
    </row>
    <row r="34" spans="1:105" ht="12" customHeight="1" x14ac:dyDescent="0.25">
      <c r="A34" s="59" t="s">
        <v>162</v>
      </c>
      <c r="B34" s="297">
        <v>1.428824927731229</v>
      </c>
      <c r="C34" s="297">
        <v>2.0396261906507989</v>
      </c>
      <c r="D34" s="297">
        <v>3.7361735942925698</v>
      </c>
      <c r="E34" s="297">
        <v>7.4949372837575554</v>
      </c>
      <c r="F34" s="297">
        <v>5.0843708648118984</v>
      </c>
      <c r="G34" s="297">
        <v>6.2042215688540461</v>
      </c>
      <c r="H34" s="297">
        <v>6.9819883150023632</v>
      </c>
      <c r="I34" s="297">
        <v>5.8855594426414042</v>
      </c>
      <c r="J34" s="297">
        <v>10.617290040042461</v>
      </c>
      <c r="K34" s="297">
        <v>7.9802481731441954</v>
      </c>
      <c r="L34" s="297">
        <v>9.0530895620579805</v>
      </c>
      <c r="M34" s="297">
        <v>7.8397405729706113</v>
      </c>
      <c r="N34" s="297">
        <v>6.0783168274492612</v>
      </c>
      <c r="O34" s="297">
        <v>7.1617224672814466</v>
      </c>
      <c r="P34" s="297">
        <v>8.2124380780028332</v>
      </c>
      <c r="Q34" s="297">
        <v>8.2386819060988561</v>
      </c>
      <c r="R34" s="297">
        <v>2.6205371154266031</v>
      </c>
      <c r="S34" s="297">
        <v>2.395366219323082</v>
      </c>
      <c r="T34" s="297">
        <v>3.1485449118930688</v>
      </c>
      <c r="U34" s="297">
        <v>2.9990136914721219</v>
      </c>
      <c r="V34" s="297">
        <v>3.2389638188626009</v>
      </c>
      <c r="W34" s="297">
        <v>2.7543046933648112</v>
      </c>
      <c r="DA34" s="122" t="s">
        <v>3011</v>
      </c>
    </row>
    <row r="35" spans="1:105" ht="12" customHeight="1" x14ac:dyDescent="0.25">
      <c r="A35" s="60" t="s">
        <v>2922</v>
      </c>
      <c r="B35" s="331">
        <v>4.3565030833955847</v>
      </c>
      <c r="C35" s="331">
        <v>4.7618710822430446</v>
      </c>
      <c r="D35" s="331">
        <v>2.907075390271241</v>
      </c>
      <c r="E35" s="331">
        <v>3.4875547410980059</v>
      </c>
      <c r="F35" s="331">
        <v>3.8644566049427351</v>
      </c>
      <c r="G35" s="331">
        <v>2.7411525316801901</v>
      </c>
      <c r="H35" s="331">
        <v>3.0032491496153448</v>
      </c>
      <c r="I35" s="331">
        <v>2.4769654209121859</v>
      </c>
      <c r="J35" s="331">
        <v>1.122769497488747</v>
      </c>
      <c r="K35" s="331">
        <v>0.9249770129679642</v>
      </c>
      <c r="L35" s="331">
        <v>1.2924234519890501</v>
      </c>
      <c r="M35" s="331">
        <v>1.396801863410998</v>
      </c>
      <c r="N35" s="331">
        <v>1.6052236879701649</v>
      </c>
      <c r="O35" s="331">
        <v>1.5049540209231751</v>
      </c>
      <c r="P35" s="331">
        <v>1.373463611755338</v>
      </c>
      <c r="Q35" s="331">
        <v>1.467872474013614</v>
      </c>
      <c r="R35" s="331">
        <v>2.7078636140449301</v>
      </c>
      <c r="S35" s="331">
        <v>2.2687632664368609</v>
      </c>
      <c r="T35" s="331">
        <v>1.9706170457352841</v>
      </c>
      <c r="U35" s="331">
        <v>3.391747449669249</v>
      </c>
      <c r="V35" s="331">
        <v>3.9741151058498909</v>
      </c>
      <c r="W35" s="331">
        <v>3.166561528627827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5.4022669164933548E-2</v>
      </c>
      <c r="V38" s="231">
        <v>0.35125118793746329</v>
      </c>
      <c r="W38" s="231">
        <v>9.5572390957580813E-2</v>
      </c>
      <c r="DA38" s="73" t="s">
        <v>3015</v>
      </c>
    </row>
    <row r="39" spans="1:105" ht="12" customHeight="1" x14ac:dyDescent="0.25">
      <c r="A39" s="64" t="s">
        <v>160</v>
      </c>
      <c r="B39" s="231">
        <v>0.71673724982823417</v>
      </c>
      <c r="C39" s="231">
        <v>0.8654440334597896</v>
      </c>
      <c r="D39" s="231">
        <v>0.88821017628054966</v>
      </c>
      <c r="E39" s="231">
        <v>1.026116788731787</v>
      </c>
      <c r="F39" s="231">
        <v>0.7299918656506813</v>
      </c>
      <c r="G39" s="231">
        <v>0.12799459958538911</v>
      </c>
      <c r="H39" s="231">
        <v>0.63151832234200156</v>
      </c>
      <c r="I39" s="231">
        <v>1.273842306007092</v>
      </c>
      <c r="J39" s="231">
        <v>0.3302146102641586</v>
      </c>
      <c r="K39" s="231">
        <v>0.2381894801371966</v>
      </c>
      <c r="L39" s="231">
        <v>0.3603912030280374</v>
      </c>
      <c r="M39" s="231">
        <v>0.71322261803515519</v>
      </c>
      <c r="N39" s="231">
        <v>0.84752890477069465</v>
      </c>
      <c r="O39" s="231">
        <v>0.77696707882166716</v>
      </c>
      <c r="P39" s="231">
        <v>0.37141958440461698</v>
      </c>
      <c r="Q39" s="231">
        <v>0.48712800707337128</v>
      </c>
      <c r="R39" s="231">
        <v>0.62010111774754773</v>
      </c>
      <c r="S39" s="231">
        <v>0.83370406208712011</v>
      </c>
      <c r="T39" s="231">
        <v>0.40745607094639807</v>
      </c>
      <c r="U39" s="231">
        <v>0.69337827812355612</v>
      </c>
      <c r="V39" s="231">
        <v>0.20024881055165711</v>
      </c>
      <c r="W39" s="231">
        <v>0.4161681594639311</v>
      </c>
      <c r="DA39" s="73" t="s">
        <v>3016</v>
      </c>
    </row>
    <row r="40" spans="1:105" ht="12" customHeight="1" x14ac:dyDescent="0.25">
      <c r="A40" s="64" t="s">
        <v>70</v>
      </c>
      <c r="B40" s="231">
        <v>3.1779521865077252</v>
      </c>
      <c r="C40" s="231">
        <v>3.2997634372578211</v>
      </c>
      <c r="D40" s="231">
        <v>1.4155673179616179</v>
      </c>
      <c r="E40" s="231">
        <v>1.0829870028559669</v>
      </c>
      <c r="F40" s="231">
        <v>2.3372147722114498</v>
      </c>
      <c r="G40" s="231">
        <v>1.9245295660939199</v>
      </c>
      <c r="H40" s="231">
        <v>1.133214544704565</v>
      </c>
      <c r="I40" s="231">
        <v>0.16176882559647141</v>
      </c>
      <c r="J40" s="231">
        <v>0</v>
      </c>
      <c r="K40" s="231">
        <v>0</v>
      </c>
      <c r="L40" s="231">
        <v>0.12510240657081689</v>
      </c>
      <c r="M40" s="231">
        <v>0</v>
      </c>
      <c r="N40" s="231">
        <v>0</v>
      </c>
      <c r="O40" s="231">
        <v>0</v>
      </c>
      <c r="P40" s="231">
        <v>0.25019318516100841</v>
      </c>
      <c r="Q40" s="231">
        <v>0.24707320846196179</v>
      </c>
      <c r="R40" s="231">
        <v>0.60277460120504078</v>
      </c>
      <c r="S40" s="231">
        <v>0</v>
      </c>
      <c r="T40" s="231">
        <v>0</v>
      </c>
      <c r="U40" s="231">
        <v>0.69403727877904253</v>
      </c>
      <c r="V40" s="231">
        <v>1.60102292602353</v>
      </c>
      <c r="W40" s="231">
        <v>1.0112439685230841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0.2285127262965477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0.4618136470596253</v>
      </c>
      <c r="C42" s="231">
        <v>0.5966636115254349</v>
      </c>
      <c r="D42" s="231">
        <v>0.60329789602907324</v>
      </c>
      <c r="E42" s="231">
        <v>1.1499382232137041</v>
      </c>
      <c r="F42" s="231">
        <v>0.79724996708060381</v>
      </c>
      <c r="G42" s="231">
        <v>0.68862836600088129</v>
      </c>
      <c r="H42" s="231">
        <v>1.2385162825687781</v>
      </c>
      <c r="I42" s="231">
        <v>1.0413542893086229</v>
      </c>
      <c r="J42" s="231">
        <v>0.79255488722458889</v>
      </c>
      <c r="K42" s="231">
        <v>0.68678753283076766</v>
      </c>
      <c r="L42" s="231">
        <v>0.8069298423901955</v>
      </c>
      <c r="M42" s="231">
        <v>0.68357924537584236</v>
      </c>
      <c r="N42" s="231">
        <v>0.75769478319947081</v>
      </c>
      <c r="O42" s="231">
        <v>0.72798694210150827</v>
      </c>
      <c r="P42" s="231">
        <v>0.75185084218971199</v>
      </c>
      <c r="Q42" s="231">
        <v>0.73367125847828052</v>
      </c>
      <c r="R42" s="231">
        <v>1.484987895092341</v>
      </c>
      <c r="S42" s="231">
        <v>1.435059204349741</v>
      </c>
      <c r="T42" s="231">
        <v>1.5631609747888859</v>
      </c>
      <c r="U42" s="231">
        <v>1.9503092236017161</v>
      </c>
      <c r="V42" s="231">
        <v>1.82159218133724</v>
      </c>
      <c r="W42" s="231">
        <v>1.6435770096832309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1.0000000000000002</v>
      </c>
      <c r="D52" s="234">
        <f t="shared" si="1"/>
        <v>1.0000000000000002</v>
      </c>
      <c r="E52" s="234">
        <f t="shared" si="1"/>
        <v>1</v>
      </c>
      <c r="F52" s="234">
        <f t="shared" si="1"/>
        <v>0.99999999999999989</v>
      </c>
      <c r="G52" s="234">
        <f t="shared" si="1"/>
        <v>0.99999999999999989</v>
      </c>
      <c r="H52" s="234">
        <f t="shared" si="1"/>
        <v>0.99999999999999989</v>
      </c>
      <c r="I52" s="234">
        <f t="shared" si="1"/>
        <v>1.0000000000000002</v>
      </c>
      <c r="J52" s="234">
        <f t="shared" si="1"/>
        <v>0.99999999999999967</v>
      </c>
      <c r="K52" s="234">
        <f t="shared" si="1"/>
        <v>1.0000000000000002</v>
      </c>
      <c r="L52" s="234">
        <f t="shared" si="1"/>
        <v>1.0000000000000002</v>
      </c>
      <c r="M52" s="234">
        <f t="shared" si="1"/>
        <v>0.99999999999999989</v>
      </c>
      <c r="N52" s="234">
        <f t="shared" si="1"/>
        <v>1</v>
      </c>
      <c r="O52" s="234">
        <f t="shared" si="1"/>
        <v>0.99999999999999989</v>
      </c>
      <c r="P52" s="234">
        <f t="shared" si="1"/>
        <v>1.0000000000000002</v>
      </c>
      <c r="Q52" s="234">
        <f t="shared" si="1"/>
        <v>1</v>
      </c>
      <c r="R52" s="234">
        <f t="shared" si="1"/>
        <v>0.99999999999999989</v>
      </c>
      <c r="S52" s="234">
        <f t="shared" si="1"/>
        <v>1.0000000000000002</v>
      </c>
      <c r="T52" s="234">
        <f t="shared" si="1"/>
        <v>0.99999999999999978</v>
      </c>
      <c r="U52" s="234">
        <f t="shared" si="1"/>
        <v>1.0000000000000002</v>
      </c>
      <c r="V52" s="234">
        <f t="shared" si="1"/>
        <v>1</v>
      </c>
      <c r="W52" s="234">
        <f t="shared" si="1"/>
        <v>1.0000000000000004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1.7073136312686445E-2</v>
      </c>
      <c r="C57" s="302">
        <f t="shared" si="6"/>
        <v>2.4079914593809718E-2</v>
      </c>
      <c r="D57" s="302">
        <f t="shared" si="6"/>
        <v>4.1223959982950947E-2</v>
      </c>
      <c r="E57" s="302">
        <f t="shared" si="6"/>
        <v>4.6572445009755069E-2</v>
      </c>
      <c r="F57" s="302">
        <f t="shared" si="6"/>
        <v>3.3846301223974154E-2</v>
      </c>
      <c r="G57" s="302">
        <f t="shared" si="6"/>
        <v>2.7677301525226562E-2</v>
      </c>
      <c r="H57" s="302">
        <f t="shared" si="6"/>
        <v>2.7825516339127568E-2</v>
      </c>
      <c r="I57" s="302">
        <f t="shared" si="6"/>
        <v>3.2820047884710886E-2</v>
      </c>
      <c r="J57" s="302">
        <f t="shared" si="6"/>
        <v>6.0983385577189991E-2</v>
      </c>
      <c r="K57" s="302">
        <f t="shared" si="6"/>
        <v>5.1510143303706207E-2</v>
      </c>
      <c r="L57" s="302">
        <f t="shared" si="6"/>
        <v>5.3240114807922158E-2</v>
      </c>
      <c r="M57" s="302">
        <f t="shared" si="6"/>
        <v>5.9023510645109155E-2</v>
      </c>
      <c r="N57" s="302">
        <f t="shared" si="6"/>
        <v>3.714960239228874E-2</v>
      </c>
      <c r="O57" s="302">
        <f t="shared" si="6"/>
        <v>4.2304133975154729E-2</v>
      </c>
      <c r="P57" s="302">
        <f t="shared" si="6"/>
        <v>3.420221621341319E-2</v>
      </c>
      <c r="Q57" s="302">
        <f t="shared" si="6"/>
        <v>3.7940945853400528E-2</v>
      </c>
      <c r="R57" s="302">
        <f t="shared" si="6"/>
        <v>2.8734134567679676E-3</v>
      </c>
      <c r="S57" s="302">
        <f t="shared" si="6"/>
        <v>1.7264598023708463E-3</v>
      </c>
      <c r="T57" s="302">
        <f t="shared" si="6"/>
        <v>1.8012612212329254E-3</v>
      </c>
      <c r="U57" s="302">
        <f t="shared" si="6"/>
        <v>1.911702010971347E-3</v>
      </c>
      <c r="V57" s="302">
        <f t="shared" si="6"/>
        <v>2.0894321317809607E-3</v>
      </c>
      <c r="W57" s="302">
        <f t="shared" si="6"/>
        <v>1.9042412688295904E-3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0.73811613794360287</v>
      </c>
      <c r="C58" s="303">
        <f t="shared" si="7"/>
        <v>0.71866931324997696</v>
      </c>
      <c r="D58" s="303">
        <f t="shared" si="7"/>
        <v>0.60577275126170615</v>
      </c>
      <c r="E58" s="303">
        <f t="shared" si="7"/>
        <v>0.60556394697371163</v>
      </c>
      <c r="F58" s="303">
        <f t="shared" si="7"/>
        <v>0.60472406692024927</v>
      </c>
      <c r="G58" s="303">
        <f t="shared" si="7"/>
        <v>0.53692201005981655</v>
      </c>
      <c r="H58" s="303">
        <f t="shared" si="7"/>
        <v>0.63221582492373662</v>
      </c>
      <c r="I58" s="303">
        <f t="shared" si="7"/>
        <v>0.62848933273003837</v>
      </c>
      <c r="J58" s="303">
        <f t="shared" si="7"/>
        <v>0.43346343259226616</v>
      </c>
      <c r="K58" s="303">
        <f t="shared" si="7"/>
        <v>0.46899694831252553</v>
      </c>
      <c r="L58" s="303">
        <f t="shared" si="7"/>
        <v>0.47577465713680439</v>
      </c>
      <c r="M58" s="303">
        <f t="shared" si="7"/>
        <v>0.46811363671736433</v>
      </c>
      <c r="N58" s="303">
        <f t="shared" si="7"/>
        <v>0.55626367953515321</v>
      </c>
      <c r="O58" s="303">
        <f t="shared" si="7"/>
        <v>0.50995141724319404</v>
      </c>
      <c r="P58" s="303">
        <f t="shared" si="7"/>
        <v>0.49126625273969943</v>
      </c>
      <c r="Q58" s="303">
        <f t="shared" si="7"/>
        <v>0.48326198911856738</v>
      </c>
      <c r="R58" s="303">
        <f t="shared" si="7"/>
        <v>0.81465903112013527</v>
      </c>
      <c r="S58" s="303">
        <f t="shared" si="7"/>
        <v>0.82078490759762701</v>
      </c>
      <c r="T58" s="303">
        <f t="shared" si="7"/>
        <v>0.80228418874087626</v>
      </c>
      <c r="U58" s="303">
        <f t="shared" si="7"/>
        <v>0.82788228662173802</v>
      </c>
      <c r="V58" s="303">
        <f t="shared" si="7"/>
        <v>0.81457657845601927</v>
      </c>
      <c r="W58" s="303">
        <f t="shared" si="7"/>
        <v>0.82027685385633931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0.24481072574371079</v>
      </c>
      <c r="C60" s="303">
        <f t="shared" si="9"/>
        <v>0.25725077215621356</v>
      </c>
      <c r="D60" s="303">
        <f t="shared" si="9"/>
        <v>0.35300328875534309</v>
      </c>
      <c r="E60" s="303">
        <f t="shared" si="9"/>
        <v>0.34786360801653332</v>
      </c>
      <c r="F60" s="303">
        <f t="shared" si="9"/>
        <v>0.36142963185577659</v>
      </c>
      <c r="G60" s="303">
        <f t="shared" si="9"/>
        <v>0.43540068841495683</v>
      </c>
      <c r="H60" s="303">
        <f t="shared" si="9"/>
        <v>0.33995865873713571</v>
      </c>
      <c r="I60" s="303">
        <f t="shared" si="9"/>
        <v>0.33869061938525086</v>
      </c>
      <c r="J60" s="303">
        <f t="shared" si="9"/>
        <v>0.50555318183054365</v>
      </c>
      <c r="K60" s="303">
        <f t="shared" si="9"/>
        <v>0.4794929083837684</v>
      </c>
      <c r="L60" s="303">
        <f t="shared" si="9"/>
        <v>0.47098522805527365</v>
      </c>
      <c r="M60" s="303">
        <f t="shared" si="9"/>
        <v>0.47286285263752642</v>
      </c>
      <c r="N60" s="303">
        <f t="shared" si="9"/>
        <v>0.4065867180725582</v>
      </c>
      <c r="O60" s="303">
        <f t="shared" si="9"/>
        <v>0.44774444878165109</v>
      </c>
      <c r="P60" s="303">
        <f t="shared" si="9"/>
        <v>0.4745315310468875</v>
      </c>
      <c r="Q60" s="303">
        <f t="shared" si="9"/>
        <v>0.47879706502803215</v>
      </c>
      <c r="R60" s="303">
        <f t="shared" si="9"/>
        <v>0.18246755542309664</v>
      </c>
      <c r="S60" s="303">
        <f t="shared" si="9"/>
        <v>0.17748863260000225</v>
      </c>
      <c r="T60" s="303">
        <f t="shared" si="9"/>
        <v>0.19591455003789057</v>
      </c>
      <c r="U60" s="303">
        <f t="shared" si="9"/>
        <v>0.17020601136729085</v>
      </c>
      <c r="V60" s="303">
        <f t="shared" si="9"/>
        <v>0.18333398941219975</v>
      </c>
      <c r="W60" s="303">
        <f t="shared" si="9"/>
        <v>0.17781890487483151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0.18501244615580839</v>
      </c>
      <c r="C61" s="304">
        <f t="shared" si="10"/>
        <v>0.19902797181926782</v>
      </c>
      <c r="D61" s="304">
        <f t="shared" si="10"/>
        <v>0.3039267729002621</v>
      </c>
      <c r="E61" s="304">
        <f t="shared" si="10"/>
        <v>0.29880400838445687</v>
      </c>
      <c r="F61" s="304">
        <f t="shared" si="10"/>
        <v>0.31243807487942249</v>
      </c>
      <c r="G61" s="304">
        <f t="shared" si="10"/>
        <v>0.39190209676526633</v>
      </c>
      <c r="H61" s="304">
        <f t="shared" si="10"/>
        <v>0.28873986441025357</v>
      </c>
      <c r="I61" s="304">
        <f t="shared" si="10"/>
        <v>0.28777372581710536</v>
      </c>
      <c r="J61" s="304">
        <f t="shared" si="10"/>
        <v>0.47043625889549096</v>
      </c>
      <c r="K61" s="304">
        <f t="shared" si="10"/>
        <v>0.44149724726843281</v>
      </c>
      <c r="L61" s="304">
        <f t="shared" si="10"/>
        <v>0.43244047268985336</v>
      </c>
      <c r="M61" s="304">
        <f t="shared" si="10"/>
        <v>0.4349387527725353</v>
      </c>
      <c r="N61" s="304">
        <f t="shared" si="10"/>
        <v>0.36152116629352377</v>
      </c>
      <c r="O61" s="304">
        <f t="shared" si="10"/>
        <v>0.40643087242561493</v>
      </c>
      <c r="P61" s="304">
        <f t="shared" si="10"/>
        <v>0.43473172824719003</v>
      </c>
      <c r="Q61" s="304">
        <f t="shared" si="10"/>
        <v>0.43964572548405656</v>
      </c>
      <c r="R61" s="304">
        <f t="shared" si="10"/>
        <v>0.11646817401483689</v>
      </c>
      <c r="S61" s="304">
        <f t="shared" si="10"/>
        <v>0.11099296496320596</v>
      </c>
      <c r="T61" s="304">
        <f t="shared" si="10"/>
        <v>0.13091771314317144</v>
      </c>
      <c r="U61" s="304">
        <f t="shared" si="10"/>
        <v>0.10313535148549699</v>
      </c>
      <c r="V61" s="304">
        <f t="shared" si="10"/>
        <v>0.11734128788425711</v>
      </c>
      <c r="W61" s="304">
        <f t="shared" si="10"/>
        <v>0.11136439707468618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5.9798279587902368E-2</v>
      </c>
      <c r="C62" s="304">
        <f t="shared" si="11"/>
        <v>5.822280033694574E-2</v>
      </c>
      <c r="D62" s="304">
        <f t="shared" si="11"/>
        <v>4.9076515855080945E-2</v>
      </c>
      <c r="E62" s="304">
        <f t="shared" si="11"/>
        <v>4.9059599632076456E-2</v>
      </c>
      <c r="F62" s="304">
        <f t="shared" si="11"/>
        <v>4.8991556976354086E-2</v>
      </c>
      <c r="G62" s="304">
        <f t="shared" si="11"/>
        <v>4.3498591649690534E-2</v>
      </c>
      <c r="H62" s="304">
        <f t="shared" si="11"/>
        <v>5.1218794326882103E-2</v>
      </c>
      <c r="I62" s="304">
        <f t="shared" si="11"/>
        <v>5.091689356814548E-2</v>
      </c>
      <c r="J62" s="304">
        <f t="shared" si="11"/>
        <v>3.5116922935052662E-2</v>
      </c>
      <c r="K62" s="304">
        <f t="shared" si="11"/>
        <v>3.7995661115335547E-2</v>
      </c>
      <c r="L62" s="304">
        <f t="shared" si="11"/>
        <v>3.8544755365420319E-2</v>
      </c>
      <c r="M62" s="304">
        <f t="shared" si="11"/>
        <v>3.7924099864991075E-2</v>
      </c>
      <c r="N62" s="304">
        <f t="shared" si="11"/>
        <v>4.5065551779034478E-2</v>
      </c>
      <c r="O62" s="304">
        <f t="shared" si="11"/>
        <v>4.131357635603615E-2</v>
      </c>
      <c r="P62" s="304">
        <f t="shared" si="11"/>
        <v>3.9799802799697442E-2</v>
      </c>
      <c r="Q62" s="304">
        <f t="shared" si="11"/>
        <v>3.9151339543975601E-2</v>
      </c>
      <c r="R62" s="304">
        <f t="shared" si="11"/>
        <v>6.5999381408259755E-2</v>
      </c>
      <c r="S62" s="304">
        <f t="shared" si="11"/>
        <v>6.6495667636796291E-2</v>
      </c>
      <c r="T62" s="304">
        <f t="shared" si="11"/>
        <v>6.4996836894719121E-2</v>
      </c>
      <c r="U62" s="304">
        <f t="shared" si="11"/>
        <v>6.7070659881793851E-2</v>
      </c>
      <c r="V62" s="304">
        <f t="shared" si="11"/>
        <v>6.5992701527942649E-2</v>
      </c>
      <c r="W62" s="304">
        <f t="shared" si="11"/>
        <v>6.6454507800145321E-2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0.95603390159988433</v>
      </c>
      <c r="C69" s="324">
        <f>IF(C$5=0,0,C$5/WWP_fec!C$5)</f>
        <v>0.91039235177541367</v>
      </c>
      <c r="D69" s="324">
        <f>IF(D$5=0,0,D$5/WWP_fec!D$5)</f>
        <v>0.54380465230666719</v>
      </c>
      <c r="E69" s="324">
        <f>IF(E$5=0,0,E$5/WWP_fec!E$5)</f>
        <v>0.52125572493268357</v>
      </c>
      <c r="F69" s="324">
        <f>IF(F$5=0,0,F$5/WWP_fec!F$5)</f>
        <v>0.52851794036486865</v>
      </c>
      <c r="G69" s="324">
        <f>IF(G$5=0,0,G$5/WWP_fec!G$5)</f>
        <v>0.39555602794786648</v>
      </c>
      <c r="H69" s="324">
        <f>IF(H$5=0,0,H$5/WWP_fec!H$5)</f>
        <v>0.4981857027366714</v>
      </c>
      <c r="I69" s="324">
        <f>IF(I$5=0,0,I$5/WWP_fec!I$5)</f>
        <v>0.47922654460457348</v>
      </c>
      <c r="J69" s="324">
        <f>IF(J$5=0,0,J$5/WWP_fec!J$5)</f>
        <v>0.2540070193832874</v>
      </c>
      <c r="K69" s="324">
        <f>IF(K$5=0,0,K$5/WWP_fec!K$5)</f>
        <v>0.26981327795588522</v>
      </c>
      <c r="L69" s="324">
        <f>IF(L$5=0,0,L$5/WWP_fec!L$5)</f>
        <v>0.29200108435633293</v>
      </c>
      <c r="M69" s="324">
        <f>IF(M$5=0,0,M$5/WWP_fec!M$5)</f>
        <v>0.29983114089544294</v>
      </c>
      <c r="N69" s="324">
        <f>IF(N$5=0,0,N$5/WWP_fec!N$5)</f>
        <v>0.35979826700499301</v>
      </c>
      <c r="O69" s="324">
        <f>IF(O$5=0,0,O$5/WWP_fec!O$5)</f>
        <v>0.31470417465661754</v>
      </c>
      <c r="P69" s="324">
        <f>IF(P$5=0,0,P$5/WWP_fec!P$5)</f>
        <v>0.28354342342170091</v>
      </c>
      <c r="Q69" s="324">
        <f>IF(Q$5=0,0,Q$5/WWP_fec!Q$5)</f>
        <v>0.28630856771317237</v>
      </c>
      <c r="R69" s="324">
        <f>IF(R$5=0,0,R$5/WWP_fec!R$5)</f>
        <v>0.70861071143050047</v>
      </c>
      <c r="S69" s="324">
        <f>IF(S$5=0,0,S$5/WWP_fec!S$5)</f>
        <v>0.55750567216781433</v>
      </c>
      <c r="T69" s="324">
        <f>IF(T$5=0,0,T$5/WWP_fec!T$5)</f>
        <v>0.45551508003382907</v>
      </c>
      <c r="U69" s="324">
        <f>IF(U$5=0,0,U$5/WWP_fec!U$5)</f>
        <v>0.69326808826243258</v>
      </c>
      <c r="V69" s="324">
        <f>IF(V$5=0,0,V$5/WWP_fec!V$5)</f>
        <v>0.72996401182512172</v>
      </c>
      <c r="W69" s="324">
        <f>IF(W$5=0,0,W$5/WWP_fec!W$5)</f>
        <v>0.68714350268669167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0.84909691869141302</v>
      </c>
      <c r="C74" s="338">
        <f>IF(C$10=0,0,C$10/WWP_fec!C$10)</f>
        <v>1.2274852429303349</v>
      </c>
      <c r="D74" s="338">
        <f>IF(D$10=0,0,D$10/WWP_fec!D$10)</f>
        <v>1.3452784271859299</v>
      </c>
      <c r="E74" s="338">
        <f>IF(E$10=0,0,E$10/WWP_fec!E$10)</f>
        <v>1.4426374582435975</v>
      </c>
      <c r="F74" s="338">
        <f>IF(F$10=0,0,F$10/WWP_fec!F$10)</f>
        <v>1.0861890941900199</v>
      </c>
      <c r="G74" s="338">
        <f>IF(G$10=0,0,G$10/WWP_fec!G$10)</f>
        <v>0.70356067842246195</v>
      </c>
      <c r="H74" s="338">
        <f>IF(H$10=0,0,H$10/WWP_fec!H$10)</f>
        <v>0.70231155156358194</v>
      </c>
      <c r="I74" s="338">
        <f>IF(I$10=0,0,I$10/WWP_fec!I$10)</f>
        <v>0.7675849819229128</v>
      </c>
      <c r="J74" s="338">
        <f>IF(J$10=0,0,J$10/WWP_fec!J$10)</f>
        <v>0.98381027146936906</v>
      </c>
      <c r="K74" s="338">
        <f>IF(K$10=0,0,K$10/WWP_fec!K$10)</f>
        <v>0.81678318664611216</v>
      </c>
      <c r="L74" s="338">
        <f>IF(L$10=0,0,L$10/WWP_fec!L$10)</f>
        <v>0.94418447124344285</v>
      </c>
      <c r="M74" s="338">
        <f>IF(M$10=0,0,M$10/WWP_fec!M$10)</f>
        <v>1.0873364691196645</v>
      </c>
      <c r="N74" s="338">
        <f>IF(N$10=0,0,N$10/WWP_fec!N$10)</f>
        <v>0.67698090997481408</v>
      </c>
      <c r="O74" s="338">
        <f>IF(O$10=0,0,O$10/WWP_fec!O$10)</f>
        <v>0.71661013408734975</v>
      </c>
      <c r="P74" s="338">
        <f>IF(P$10=0,0,P$10/WWP_fec!P$10)</f>
        <v>0.51397684723503878</v>
      </c>
      <c r="Q74" s="338">
        <f>IF(Q$10=0,0,Q$10/WWP_fec!Q$10)</f>
        <v>0.5973524326044114</v>
      </c>
      <c r="R74" s="338">
        <f>IF(R$10=0,0,R$10/WWP_fec!R$10)</f>
        <v>5.0718106296184673E-2</v>
      </c>
      <c r="S74" s="338">
        <f>IF(S$10=0,0,S$10/WWP_fec!S$10)</f>
        <v>2.0708687704888231E-2</v>
      </c>
      <c r="T74" s="338">
        <f>IF(T$10=0,0,T$10/WWP_fec!T$10)</f>
        <v>1.7503158507106764E-2</v>
      </c>
      <c r="U74" s="338">
        <f>IF(U$10=0,0,U$10/WWP_fec!U$10)</f>
        <v>3.0269580301356881E-2</v>
      </c>
      <c r="V74" s="338">
        <f>IF(V$10=0,0,V$10/WWP_fec!V$10)</f>
        <v>3.7187178868597244E-2</v>
      </c>
      <c r="W74" s="338">
        <f>IF(W$10=0,0,W$10/WWP_fec!W$10)</f>
        <v>3.0285010500622583E-2</v>
      </c>
      <c r="DA74" s="68"/>
    </row>
    <row r="75" spans="1:105" ht="12" customHeight="1" x14ac:dyDescent="0.25">
      <c r="A75" s="203" t="s">
        <v>2900</v>
      </c>
      <c r="B75" s="351">
        <f>IF(B$16=0,0,B$16/WWP_fec!B$16)</f>
        <v>1.1058928285857548</v>
      </c>
      <c r="C75" s="351">
        <f>IF(C$16=0,0,C$16/WWP_fec!C$16)</f>
        <v>0.98034124203092854</v>
      </c>
      <c r="D75" s="351">
        <f>IF(D$16=0,0,D$16/WWP_fec!D$16)</f>
        <v>0.47844671321507271</v>
      </c>
      <c r="E75" s="351">
        <f>IF(E$16=0,0,E$16/WWP_fec!E$16)</f>
        <v>0.4574714081366601</v>
      </c>
      <c r="F75" s="351">
        <f>IF(F$16=0,0,F$16/WWP_fec!F$16)</f>
        <v>0.46598898156847934</v>
      </c>
      <c r="G75" s="351">
        <f>IF(G$16=0,0,G$16/WWP_fec!G$16)</f>
        <v>0.30642204877194901</v>
      </c>
      <c r="H75" s="351">
        <f>IF(H$16=0,0,H$16/WWP_fec!H$16)</f>
        <v>0.50298953920239586</v>
      </c>
      <c r="I75" s="351">
        <f>IF(I$16=0,0,I$16/WWP_fec!I$16)</f>
        <v>0.49386420659275698</v>
      </c>
      <c r="J75" s="351">
        <f>IF(J$16=0,0,J$16/WWP_fec!J$16)</f>
        <v>0.15871810207374487</v>
      </c>
      <c r="K75" s="351">
        <f>IF(K$16=0,0,K$16/WWP_fec!K$16)</f>
        <v>0.18871600316368825</v>
      </c>
      <c r="L75" s="351">
        <f>IF(L$16=0,0,L$16/WWP_fec!L$16)</f>
        <v>0.20376779602368347</v>
      </c>
      <c r="M75" s="351">
        <f>IF(M$16=0,0,M$16/WWP_fec!M$16)</f>
        <v>0.20454436404018975</v>
      </c>
      <c r="N75" s="351">
        <f>IF(N$16=0,0,N$16/WWP_fec!N$16)</f>
        <v>0.32098489334384633</v>
      </c>
      <c r="O75" s="351">
        <f>IF(O$16=0,0,O$16/WWP_fec!O$16)</f>
        <v>0.24940568989578968</v>
      </c>
      <c r="P75" s="351">
        <f>IF(P$16=0,0,P$16/WWP_fec!P$16)</f>
        <v>0.21762251707852021</v>
      </c>
      <c r="Q75" s="351">
        <f>IF(Q$16=0,0,Q$16/WWP_fec!Q$16)</f>
        <v>0.21262256157747753</v>
      </c>
      <c r="R75" s="351">
        <f>IF(R$16=0,0,R$16/WWP_fec!R$16)</f>
        <v>1.7513376369280609</v>
      </c>
      <c r="S75" s="351">
        <f>IF(S$16=0,0,S$16/WWP_fec!S$16)</f>
        <v>1.8017752653682451</v>
      </c>
      <c r="T75" s="351">
        <f>IF(T$16=0,0,T$16/WWP_fec!T$16)</f>
        <v>1.4147409581803778</v>
      </c>
      <c r="U75" s="351">
        <f>IF(U$16=0,0,U$16/WWP_fec!U$16)</f>
        <v>2.0055186248152177</v>
      </c>
      <c r="V75" s="351">
        <f>IF(V$16=0,0,V$16/WWP_fec!V$16)</f>
        <v>1.769617603311304</v>
      </c>
      <c r="W75" s="351">
        <f>IF(W$16=0,0,W$16/WWP_fec!W$16)</f>
        <v>1.8634985379678406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2.0643776725172787</v>
      </c>
      <c r="C77" s="351">
        <f>IF(C$28=0,0,C$28/WWP_fec!C$28)</f>
        <v>2.0021061045947892</v>
      </c>
      <c r="D77" s="351">
        <f>IF(D$28=0,0,D$28/WWP_fec!D$28)</f>
        <v>1.6689135271076594</v>
      </c>
      <c r="E77" s="351">
        <f>IF(E$28=0,0,E$28/WWP_fec!E$28)</f>
        <v>1.5825108211643708</v>
      </c>
      <c r="F77" s="351">
        <f>IF(F$28=0,0,F$28/WWP_fec!F$28)</f>
        <v>1.6677887212567861</v>
      </c>
      <c r="G77" s="351">
        <f>IF(G$28=0,0,G$28/WWP_fec!G$28)</f>
        <v>1.5354358530849996</v>
      </c>
      <c r="H77" s="351">
        <f>IF(H$28=0,0,H$28/WWP_fec!H$28)</f>
        <v>1.5780010494245211</v>
      </c>
      <c r="I77" s="351">
        <f>IF(I$28=0,0,I$28/WWP_fec!I$28)</f>
        <v>1.5468724436477221</v>
      </c>
      <c r="J77" s="351">
        <f>IF(J$28=0,0,J$28/WWP_fec!J$28)</f>
        <v>1.1996662973525349</v>
      </c>
      <c r="K77" s="351">
        <f>IF(K$28=0,0,K$28/WWP_fec!K$28)</f>
        <v>1.2214216678414536</v>
      </c>
      <c r="L77" s="351">
        <f>IF(L$28=0,0,L$28/WWP_fec!L$28)</f>
        <v>1.2766031681741383</v>
      </c>
      <c r="M77" s="351">
        <f>IF(M$28=0,0,M$28/WWP_fec!M$28)</f>
        <v>1.3134178814124422</v>
      </c>
      <c r="N77" s="351">
        <f>IF(N$28=0,0,N$28/WWP_fec!N$28)</f>
        <v>1.4099312282682774</v>
      </c>
      <c r="O77" s="351">
        <f>IF(O$28=0,0,O$28/WWP_fec!O$28)</f>
        <v>1.3504417697486519</v>
      </c>
      <c r="P77" s="351">
        <f>IF(P$28=0,0,P$28/WWP_fec!P$28)</f>
        <v>1.3071894683713006</v>
      </c>
      <c r="Q77" s="351">
        <f>IF(Q$28=0,0,Q$28/WWP_fec!Q$28)</f>
        <v>1.3185540754254892</v>
      </c>
      <c r="R77" s="351">
        <f>IF(R$28=0,0,R$28/WWP_fec!R$28)</f>
        <v>1.8806014794691952</v>
      </c>
      <c r="S77" s="351">
        <f>IF(S$28=0,0,S$28/WWP_fec!S$28)</f>
        <v>1.7306510565511455</v>
      </c>
      <c r="T77" s="351">
        <f>IF(T$28=0,0,T$28/WWP_fec!T$28)</f>
        <v>1.5507293836390379</v>
      </c>
      <c r="U77" s="351">
        <f>IF(U$28=0,0,U$28/WWP_fec!U$28)</f>
        <v>1.8948182640068914</v>
      </c>
      <c r="V77" s="351">
        <f>IF(V$28=0,0,V$28/WWP_fec!V$28)</f>
        <v>1.9200229470814063</v>
      </c>
      <c r="W77" s="351">
        <f>IF(W$28=0,0,W$28/WWP_fec!W$28)</f>
        <v>1.8901375689944826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EE: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989.93123288211086</v>
      </c>
      <c r="C3" s="205">
        <v>1063.865020515557</v>
      </c>
      <c r="D3" s="205">
        <v>1179.9891245241979</v>
      </c>
      <c r="E3" s="205">
        <v>1313.5243485438041</v>
      </c>
      <c r="F3" s="205">
        <v>1415.599496790426</v>
      </c>
      <c r="G3" s="205">
        <v>1752.272761881557</v>
      </c>
      <c r="H3" s="205">
        <v>2130.9315202915818</v>
      </c>
      <c r="I3" s="205">
        <v>2393.9231945497718</v>
      </c>
      <c r="J3" s="205">
        <v>2111.4630998474722</v>
      </c>
      <c r="K3" s="205">
        <v>1443.927424881867</v>
      </c>
      <c r="L3" s="205">
        <v>1356.0770627826651</v>
      </c>
      <c r="M3" s="205">
        <v>1634.8056854983811</v>
      </c>
      <c r="N3" s="205">
        <v>1749.166009910718</v>
      </c>
      <c r="O3" s="205">
        <v>1744.919990495966</v>
      </c>
      <c r="P3" s="205">
        <v>1649.7926814540481</v>
      </c>
      <c r="Q3" s="205">
        <v>1642.9</v>
      </c>
      <c r="R3" s="205">
        <v>1727.883406662477</v>
      </c>
      <c r="S3" s="205">
        <v>1890.304740728071</v>
      </c>
      <c r="T3" s="205">
        <v>1976.916032749132</v>
      </c>
      <c r="U3" s="205">
        <v>2009.964896387725</v>
      </c>
      <c r="V3" s="205">
        <v>1960.248664740391</v>
      </c>
      <c r="W3" s="205">
        <v>2005.5051148268351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2947.6840136294072</v>
      </c>
      <c r="C5" s="205">
        <v>2851.5904908868729</v>
      </c>
      <c r="D5" s="205">
        <v>3371.7044328613192</v>
      </c>
      <c r="E5" s="205">
        <v>4517.4863889389408</v>
      </c>
      <c r="F5" s="205">
        <v>4403.9086386090239</v>
      </c>
      <c r="G5" s="205">
        <v>4231.9386182773478</v>
      </c>
      <c r="H5" s="205">
        <v>4967.0067599972908</v>
      </c>
      <c r="I5" s="205">
        <v>5318.0921000308917</v>
      </c>
      <c r="J5" s="205">
        <v>4721.5290933830056</v>
      </c>
      <c r="K5" s="205">
        <v>4210.9539620620853</v>
      </c>
      <c r="L5" s="205">
        <v>3842.3435350984118</v>
      </c>
      <c r="M5" s="205">
        <v>4585.0204888555918</v>
      </c>
      <c r="N5" s="205">
        <v>4418.8081702011204</v>
      </c>
      <c r="O5" s="205">
        <v>3913.8031678175371</v>
      </c>
      <c r="P5" s="205">
        <v>3886.113832108937</v>
      </c>
      <c r="Q5" s="205">
        <v>4211.299096208797</v>
      </c>
      <c r="R5" s="205">
        <v>4803.5746224558789</v>
      </c>
      <c r="S5" s="205">
        <v>4083.4363511287238</v>
      </c>
      <c r="T5" s="205">
        <v>4253.2221089822742</v>
      </c>
      <c r="U5" s="205">
        <v>3950.123851427596</v>
      </c>
      <c r="V5" s="205">
        <v>4255.7419254011402</v>
      </c>
      <c r="W5" s="205">
        <v>2506.7517883536671</v>
      </c>
      <c r="DA5" s="112" t="s">
        <v>3027</v>
      </c>
    </row>
    <row r="6" spans="1:105" ht="12" customHeight="1" x14ac:dyDescent="0.25">
      <c r="A6" s="154" t="s">
        <v>2114</v>
      </c>
      <c r="B6" s="340">
        <v>3684.605017036758</v>
      </c>
      <c r="C6" s="340">
        <v>3500.3747661849211</v>
      </c>
      <c r="D6" s="340">
        <v>3649.4940745984509</v>
      </c>
      <c r="E6" s="340">
        <v>4804.924902159566</v>
      </c>
      <c r="F6" s="340">
        <v>4698.6362148791986</v>
      </c>
      <c r="G6" s="340">
        <v>4897.9728401557213</v>
      </c>
      <c r="H6" s="340">
        <v>5559.7737650975232</v>
      </c>
      <c r="I6" s="340">
        <v>5868.5535457253609</v>
      </c>
      <c r="J6" s="340">
        <v>5728.5646585596469</v>
      </c>
      <c r="K6" s="340">
        <v>5698.0189267452479</v>
      </c>
      <c r="L6" s="340">
        <v>5513.7886758934101</v>
      </c>
      <c r="M6" s="340">
        <v>5464.0262416179303</v>
      </c>
      <c r="N6" s="340">
        <v>5438.0457204274408</v>
      </c>
      <c r="O6" s="340">
        <v>5253.815469575602</v>
      </c>
      <c r="P6" s="340">
        <v>5100.1309505381632</v>
      </c>
      <c r="Q6" s="340">
        <v>5069.5852187237651</v>
      </c>
      <c r="R6" s="340">
        <v>5500.0930440216853</v>
      </c>
      <c r="S6" s="340">
        <v>5500.0930440216853</v>
      </c>
      <c r="T6" s="340">
        <v>5315.8627931698466</v>
      </c>
      <c r="U6" s="340">
        <v>5131.6325423180087</v>
      </c>
      <c r="V6" s="340">
        <v>5131.6325423180087</v>
      </c>
      <c r="W6" s="340">
        <v>4947.4022914661718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153.68451903743949</v>
      </c>
      <c r="E7" s="342">
        <v>1335.095867789044</v>
      </c>
      <c r="F7" s="342">
        <v>77.941563571470411</v>
      </c>
      <c r="G7" s="342">
        <v>199.33662527652299</v>
      </c>
      <c r="H7" s="342">
        <v>846.03117579363925</v>
      </c>
      <c r="I7" s="342">
        <v>493.0100314796768</v>
      </c>
      <c r="J7" s="342">
        <v>13.69563187172505</v>
      </c>
      <c r="K7" s="342">
        <v>0</v>
      </c>
      <c r="L7" s="342">
        <v>0</v>
      </c>
      <c r="M7" s="342">
        <v>103.92208476196051</v>
      </c>
      <c r="N7" s="342">
        <v>4.5652106239083512</v>
      </c>
      <c r="O7" s="342">
        <v>0</v>
      </c>
      <c r="P7" s="342">
        <v>0</v>
      </c>
      <c r="Q7" s="342">
        <v>0</v>
      </c>
      <c r="R7" s="342">
        <v>614.73807614975783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184.2302508518369</v>
      </c>
      <c r="D8" s="344">
        <f t="shared" si="0"/>
        <v>4.5652106239099339</v>
      </c>
      <c r="E8" s="344">
        <f t="shared" si="0"/>
        <v>179.66504022792833</v>
      </c>
      <c r="F8" s="344">
        <f t="shared" si="0"/>
        <v>184.23025085183781</v>
      </c>
      <c r="G8" s="344">
        <f t="shared" si="0"/>
        <v>0</v>
      </c>
      <c r="H8" s="344">
        <f t="shared" si="0"/>
        <v>184.2302508518369</v>
      </c>
      <c r="I8" s="344">
        <f t="shared" si="0"/>
        <v>184.23025085183872</v>
      </c>
      <c r="J8" s="344">
        <f t="shared" si="0"/>
        <v>153.6845190374388</v>
      </c>
      <c r="K8" s="344">
        <f t="shared" si="0"/>
        <v>30.545731814399005</v>
      </c>
      <c r="L8" s="344">
        <f t="shared" si="0"/>
        <v>184.23025085183781</v>
      </c>
      <c r="M8" s="344">
        <f t="shared" si="0"/>
        <v>153.68451903744062</v>
      </c>
      <c r="N8" s="344">
        <f t="shared" si="0"/>
        <v>30.545731814398096</v>
      </c>
      <c r="O8" s="344">
        <f t="shared" si="0"/>
        <v>184.23025085183872</v>
      </c>
      <c r="P8" s="344">
        <f t="shared" si="0"/>
        <v>153.6845190374388</v>
      </c>
      <c r="Q8" s="344">
        <f t="shared" si="0"/>
        <v>30.545731814398096</v>
      </c>
      <c r="R8" s="344">
        <f t="shared" si="0"/>
        <v>184.23025085183781</v>
      </c>
      <c r="S8" s="344">
        <f t="shared" si="0"/>
        <v>0</v>
      </c>
      <c r="T8" s="344">
        <f t="shared" si="0"/>
        <v>184.23025085183872</v>
      </c>
      <c r="U8" s="344">
        <f t="shared" si="0"/>
        <v>184.23025085183781</v>
      </c>
      <c r="V8" s="344">
        <f t="shared" si="0"/>
        <v>0</v>
      </c>
      <c r="W8" s="344">
        <f t="shared" si="0"/>
        <v>184.2302508518369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736.92100340735078</v>
      </c>
      <c r="C9" s="345">
        <f t="shared" si="1"/>
        <v>648.78427529804821</v>
      </c>
      <c r="D9" s="345">
        <f t="shared" si="1"/>
        <v>277.78964173713166</v>
      </c>
      <c r="E9" s="345">
        <f t="shared" si="1"/>
        <v>287.43851322062528</v>
      </c>
      <c r="F9" s="345">
        <f t="shared" si="1"/>
        <v>294.72757627017472</v>
      </c>
      <c r="G9" s="345">
        <f t="shared" si="1"/>
        <v>666.0342218783735</v>
      </c>
      <c r="H9" s="345">
        <f t="shared" si="1"/>
        <v>592.76700510023238</v>
      </c>
      <c r="I9" s="345">
        <f t="shared" si="1"/>
        <v>550.46144569446915</v>
      </c>
      <c r="J9" s="345">
        <f t="shared" si="1"/>
        <v>1007.0355651766413</v>
      </c>
      <c r="K9" s="345">
        <f t="shared" si="1"/>
        <v>1487.0649646831625</v>
      </c>
      <c r="L9" s="345">
        <f t="shared" si="1"/>
        <v>1671.4451407949982</v>
      </c>
      <c r="M9" s="345">
        <f t="shared" si="1"/>
        <v>879.00575276233849</v>
      </c>
      <c r="N9" s="345">
        <f t="shared" si="1"/>
        <v>1019.2375502263203</v>
      </c>
      <c r="O9" s="345">
        <f t="shared" si="1"/>
        <v>1340.012301758065</v>
      </c>
      <c r="P9" s="345">
        <f t="shared" si="1"/>
        <v>1214.0171184292262</v>
      </c>
      <c r="Q9" s="345">
        <f t="shared" si="1"/>
        <v>858.28612251496816</v>
      </c>
      <c r="R9" s="345">
        <f t="shared" si="1"/>
        <v>696.51842156580642</v>
      </c>
      <c r="S9" s="345">
        <f t="shared" si="1"/>
        <v>1416.6566928929615</v>
      </c>
      <c r="T9" s="345">
        <f t="shared" si="1"/>
        <v>1062.6406841875723</v>
      </c>
      <c r="U9" s="345">
        <f t="shared" si="1"/>
        <v>1181.5086908904127</v>
      </c>
      <c r="V9" s="345">
        <f t="shared" si="1"/>
        <v>875.89061691686857</v>
      </c>
      <c r="W9" s="345">
        <f t="shared" si="1"/>
        <v>2440.6505031125048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85.209716251074937</v>
      </c>
      <c r="C12" s="212">
        <v>89.451246775580444</v>
      </c>
      <c r="D12" s="212">
        <v>95.199226139295078</v>
      </c>
      <c r="E12" s="212">
        <v>116.5042132416164</v>
      </c>
      <c r="F12" s="212">
        <v>113.6015477214101</v>
      </c>
      <c r="G12" s="212">
        <v>111.6952708512466</v>
      </c>
      <c r="H12" s="212">
        <v>112.1978503869303</v>
      </c>
      <c r="I12" s="212">
        <v>120.9396388650043</v>
      </c>
      <c r="J12" s="212">
        <v>111.7035253654342</v>
      </c>
      <c r="K12" s="212">
        <v>90.469905417024933</v>
      </c>
      <c r="L12" s="212">
        <v>91.630868443680143</v>
      </c>
      <c r="M12" s="212">
        <v>101.830524505589</v>
      </c>
      <c r="N12" s="212">
        <v>104.7037833190026</v>
      </c>
      <c r="O12" s="212">
        <v>90.110318142734258</v>
      </c>
      <c r="P12" s="212">
        <v>86.430266552020711</v>
      </c>
      <c r="Q12" s="212">
        <v>92.676096302665499</v>
      </c>
      <c r="R12" s="212">
        <v>97.407566638005193</v>
      </c>
      <c r="S12" s="212">
        <v>83.599570077386062</v>
      </c>
      <c r="T12" s="212">
        <v>86.308082545141872</v>
      </c>
      <c r="U12" s="212">
        <v>77.873000859845234</v>
      </c>
      <c r="V12" s="212">
        <v>76.325279449699025</v>
      </c>
      <c r="W12" s="212">
        <v>56.14479793637144</v>
      </c>
      <c r="DA12" s="109" t="s">
        <v>3031</v>
      </c>
    </row>
    <row r="13" spans="1:105" ht="12" customHeight="1" x14ac:dyDescent="0.25">
      <c r="A13" s="24" t="s">
        <v>30</v>
      </c>
      <c r="B13" s="215">
        <v>0.86122098022355964</v>
      </c>
      <c r="C13" s="215">
        <v>0.63637145313843502</v>
      </c>
      <c r="D13" s="215">
        <v>0</v>
      </c>
      <c r="E13" s="215">
        <v>0</v>
      </c>
      <c r="F13" s="215">
        <v>1.945743766122098</v>
      </c>
      <c r="G13" s="215">
        <v>0.64858125537403266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0.3821152192605331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0.52545141874462586</v>
      </c>
      <c r="U13" s="215">
        <v>0.32467755803955278</v>
      </c>
      <c r="V13" s="215">
        <v>3.5769561478933787E-2</v>
      </c>
      <c r="W13" s="215">
        <v>0.17867583834909709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19.112467755803948</v>
      </c>
      <c r="C14" s="206">
        <f t="shared" si="2"/>
        <v>20.060705073086837</v>
      </c>
      <c r="D14" s="206">
        <f t="shared" si="2"/>
        <v>25.050214961306963</v>
      </c>
      <c r="E14" s="206">
        <f t="shared" si="2"/>
        <v>41.578331900257943</v>
      </c>
      <c r="F14" s="206">
        <f t="shared" si="2"/>
        <v>34.205159071367163</v>
      </c>
      <c r="G14" s="206">
        <f t="shared" si="2"/>
        <v>34.219432502149608</v>
      </c>
      <c r="H14" s="206">
        <f t="shared" si="2"/>
        <v>37.049785038693038</v>
      </c>
      <c r="I14" s="206">
        <f t="shared" si="2"/>
        <v>34.164488392089417</v>
      </c>
      <c r="J14" s="206">
        <f t="shared" si="2"/>
        <v>33.092089423903701</v>
      </c>
      <c r="K14" s="206">
        <f t="shared" si="2"/>
        <v>29.112897678417884</v>
      </c>
      <c r="L14" s="206">
        <f t="shared" si="2"/>
        <v>31.071453138435082</v>
      </c>
      <c r="M14" s="206">
        <f t="shared" si="2"/>
        <v>39.255288048151321</v>
      </c>
      <c r="N14" s="206">
        <f t="shared" si="2"/>
        <v>46.520980223559761</v>
      </c>
      <c r="O14" s="206">
        <f t="shared" si="2"/>
        <v>40.382631126397264</v>
      </c>
      <c r="P14" s="206">
        <f t="shared" si="2"/>
        <v>40.232588134135852</v>
      </c>
      <c r="Q14" s="206">
        <f t="shared" si="2"/>
        <v>39.375150472914875</v>
      </c>
      <c r="R14" s="206">
        <f t="shared" si="2"/>
        <v>48.513413585554595</v>
      </c>
      <c r="S14" s="206">
        <f t="shared" si="2"/>
        <v>39.456405846947547</v>
      </c>
      <c r="T14" s="206">
        <f t="shared" si="2"/>
        <v>42.584092863284603</v>
      </c>
      <c r="U14" s="206">
        <f t="shared" si="2"/>
        <v>38.358813413585558</v>
      </c>
      <c r="V14" s="206">
        <f t="shared" si="2"/>
        <v>41.345227858985382</v>
      </c>
      <c r="W14" s="206">
        <f t="shared" si="2"/>
        <v>19.252708512467759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1.086758383490972</v>
      </c>
      <c r="F16" s="206">
        <v>0</v>
      </c>
      <c r="G16" s="206">
        <v>1.086758383490972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2.173516766981944</v>
      </c>
      <c r="O16" s="206">
        <v>1.086758383490972</v>
      </c>
      <c r="P16" s="206">
        <v>0</v>
      </c>
      <c r="Q16" s="206">
        <v>2.173516766981944</v>
      </c>
      <c r="R16" s="206">
        <v>1.086758383490972</v>
      </c>
      <c r="S16" s="206">
        <v>2.173516766981944</v>
      </c>
      <c r="T16" s="206">
        <v>2.173516766981944</v>
      </c>
      <c r="U16" s="206">
        <v>2.8255374032674121</v>
      </c>
      <c r="V16" s="206">
        <v>2.086500429922614</v>
      </c>
      <c r="W16" s="206">
        <v>1.304127257093723</v>
      </c>
      <c r="DA16" s="71" t="s">
        <v>3034</v>
      </c>
    </row>
    <row r="17" spans="1:105" ht="12" customHeight="1" x14ac:dyDescent="0.25">
      <c r="A17" s="18" t="s">
        <v>69</v>
      </c>
      <c r="B17" s="206">
        <v>16.165090283748921</v>
      </c>
      <c r="C17" s="206">
        <v>16.165090283748921</v>
      </c>
      <c r="D17" s="206">
        <v>20.206362854686159</v>
      </c>
      <c r="E17" s="206">
        <v>33.340498710232147</v>
      </c>
      <c r="F17" s="206">
        <v>30.30954428202924</v>
      </c>
      <c r="G17" s="206">
        <v>28.28890799656061</v>
      </c>
      <c r="H17" s="206">
        <v>30.30954428202924</v>
      </c>
      <c r="I17" s="206">
        <v>31.319862424763539</v>
      </c>
      <c r="J17" s="206">
        <v>29.29922613929493</v>
      </c>
      <c r="K17" s="206">
        <v>26.268271711092002</v>
      </c>
      <c r="L17" s="206">
        <v>27.278589853826311</v>
      </c>
      <c r="M17" s="206">
        <v>37.381771281169378</v>
      </c>
      <c r="N17" s="206">
        <v>41.423043852106623</v>
      </c>
      <c r="O17" s="206">
        <v>36.371453138435093</v>
      </c>
      <c r="P17" s="206">
        <v>36.371453138435079</v>
      </c>
      <c r="Q17" s="206">
        <v>33.340498710232161</v>
      </c>
      <c r="R17" s="206">
        <v>40.41272570937231</v>
      </c>
      <c r="S17" s="206">
        <v>31.319862424763539</v>
      </c>
      <c r="T17" s="206">
        <v>36.371453138435079</v>
      </c>
      <c r="U17" s="206">
        <v>29.42055030094583</v>
      </c>
      <c r="V17" s="206">
        <v>31.89578675838349</v>
      </c>
      <c r="W17" s="206">
        <v>11.51762682717111</v>
      </c>
      <c r="DA17" s="71" t="s">
        <v>3035</v>
      </c>
    </row>
    <row r="18" spans="1:105" ht="12" customHeight="1" x14ac:dyDescent="0.25">
      <c r="A18" s="18" t="s">
        <v>70</v>
      </c>
      <c r="B18" s="206">
        <v>1.8964746345657779</v>
      </c>
      <c r="C18" s="206">
        <v>2.8447119518486672</v>
      </c>
      <c r="D18" s="206">
        <v>3.7929492691315558</v>
      </c>
      <c r="E18" s="206">
        <v>1.8964746345657779</v>
      </c>
      <c r="F18" s="206">
        <v>2.8447119518486672</v>
      </c>
      <c r="G18" s="206">
        <v>3.79286328460877</v>
      </c>
      <c r="H18" s="206">
        <v>5.6893379191745481</v>
      </c>
      <c r="I18" s="206">
        <v>2.8446259673258809</v>
      </c>
      <c r="J18" s="206">
        <v>3.79286328460877</v>
      </c>
      <c r="K18" s="206">
        <v>2.8446259673258809</v>
      </c>
      <c r="L18" s="206">
        <v>3.79286328460877</v>
      </c>
      <c r="M18" s="206">
        <v>1.873516766981943</v>
      </c>
      <c r="N18" s="206">
        <v>1.873516766981943</v>
      </c>
      <c r="O18" s="206">
        <v>1.873516766981943</v>
      </c>
      <c r="P18" s="206">
        <v>2.8102321582115222</v>
      </c>
      <c r="Q18" s="206">
        <v>2.8102321582115222</v>
      </c>
      <c r="R18" s="206">
        <v>2.8102321582115222</v>
      </c>
      <c r="S18" s="206">
        <v>2.8102321582115222</v>
      </c>
      <c r="T18" s="206">
        <v>2.9882201203783318</v>
      </c>
      <c r="U18" s="206">
        <v>5.0618228718830611</v>
      </c>
      <c r="V18" s="206">
        <v>6.6272570937231299</v>
      </c>
      <c r="W18" s="206">
        <v>5.9055030094582968</v>
      </c>
      <c r="DA18" s="71" t="s">
        <v>3036</v>
      </c>
    </row>
    <row r="19" spans="1:105" ht="12" customHeight="1" x14ac:dyDescent="0.25">
      <c r="A19" s="18" t="s">
        <v>34</v>
      </c>
      <c r="B19" s="206">
        <v>1.050902837489252</v>
      </c>
      <c r="C19" s="206">
        <v>1.050902837489252</v>
      </c>
      <c r="D19" s="206">
        <v>1.050902837489252</v>
      </c>
      <c r="E19" s="206">
        <v>5.2546001719690452</v>
      </c>
      <c r="F19" s="206">
        <v>1.050902837489252</v>
      </c>
      <c r="G19" s="206">
        <v>1.050902837489252</v>
      </c>
      <c r="H19" s="206">
        <v>1.050902837489252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1.050902837489252</v>
      </c>
      <c r="O19" s="206">
        <v>1.050902837489252</v>
      </c>
      <c r="P19" s="206">
        <v>1.050902837489252</v>
      </c>
      <c r="Q19" s="206">
        <v>1.050902837489252</v>
      </c>
      <c r="R19" s="206">
        <v>4.2036973344797932</v>
      </c>
      <c r="S19" s="206">
        <v>3.1527944969905422</v>
      </c>
      <c r="T19" s="206">
        <v>1.050902837489252</v>
      </c>
      <c r="U19" s="206">
        <v>1.050902837489252</v>
      </c>
      <c r="V19" s="206">
        <v>0.73568357695614772</v>
      </c>
      <c r="W19" s="206">
        <v>0.52545141874462586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9.6947549441100591</v>
      </c>
      <c r="C20" s="206">
        <f t="shared" si="3"/>
        <v>11.865864144453999</v>
      </c>
      <c r="D20" s="206">
        <f t="shared" si="3"/>
        <v>10.533104041272569</v>
      </c>
      <c r="E20" s="206">
        <f t="shared" si="3"/>
        <v>15.004299226139301</v>
      </c>
      <c r="F20" s="206">
        <f t="shared" si="3"/>
        <v>17.13241616509028</v>
      </c>
      <c r="G20" s="206">
        <f t="shared" si="3"/>
        <v>19.346517626827168</v>
      </c>
      <c r="H20" s="206">
        <f t="shared" si="3"/>
        <v>20.485812553740331</v>
      </c>
      <c r="I20" s="206">
        <f t="shared" si="3"/>
        <v>22.033533963886502</v>
      </c>
      <c r="J20" s="206">
        <f t="shared" si="3"/>
        <v>13.607050730868441</v>
      </c>
      <c r="K20" s="206">
        <f t="shared" si="3"/>
        <v>10.89853826311264</v>
      </c>
      <c r="L20" s="206">
        <f t="shared" si="3"/>
        <v>10.984522785898539</v>
      </c>
      <c r="M20" s="206">
        <f t="shared" si="3"/>
        <v>13.82201203783319</v>
      </c>
      <c r="N20" s="206">
        <f t="shared" si="3"/>
        <v>16.33705932932072</v>
      </c>
      <c r="O20" s="206">
        <f t="shared" si="3"/>
        <v>16.981943250214961</v>
      </c>
      <c r="P20" s="206">
        <f t="shared" si="3"/>
        <v>13.972484952708511</v>
      </c>
      <c r="Q20" s="206">
        <f t="shared" si="3"/>
        <v>13.714531384350821</v>
      </c>
      <c r="R20" s="206">
        <f t="shared" si="3"/>
        <v>16.659501289767839</v>
      </c>
      <c r="S20" s="206">
        <f t="shared" si="3"/>
        <v>13.99114359415305</v>
      </c>
      <c r="T20" s="206">
        <f t="shared" si="3"/>
        <v>14.966895958727431</v>
      </c>
      <c r="U20" s="206">
        <f t="shared" si="3"/>
        <v>12.93912295786758</v>
      </c>
      <c r="V20" s="206">
        <f t="shared" si="3"/>
        <v>6.9512467755803957</v>
      </c>
      <c r="W20" s="206">
        <f t="shared" si="3"/>
        <v>10.684264832330181</v>
      </c>
      <c r="DA20" s="71"/>
    </row>
    <row r="21" spans="1:105" ht="12" customHeight="1" x14ac:dyDescent="0.25">
      <c r="A21" s="18" t="s">
        <v>72</v>
      </c>
      <c r="B21" s="206">
        <v>9.6947549441100591</v>
      </c>
      <c r="C21" s="206">
        <v>11.865864144453999</v>
      </c>
      <c r="D21" s="206">
        <v>10.533104041272569</v>
      </c>
      <c r="E21" s="206">
        <v>15.004299226139301</v>
      </c>
      <c r="F21" s="206">
        <v>17.13241616509028</v>
      </c>
      <c r="G21" s="206">
        <v>19.346517626827168</v>
      </c>
      <c r="H21" s="206">
        <v>20.485812553740331</v>
      </c>
      <c r="I21" s="206">
        <v>22.033533963886502</v>
      </c>
      <c r="J21" s="206">
        <v>13.607050730868441</v>
      </c>
      <c r="K21" s="206">
        <v>10.89853826311264</v>
      </c>
      <c r="L21" s="206">
        <v>10.984522785898539</v>
      </c>
      <c r="M21" s="206">
        <v>13.82201203783319</v>
      </c>
      <c r="N21" s="206">
        <v>16.33705932932072</v>
      </c>
      <c r="O21" s="206">
        <v>16.981943250214961</v>
      </c>
      <c r="P21" s="206">
        <v>13.972484952708511</v>
      </c>
      <c r="Q21" s="206">
        <v>13.714531384350821</v>
      </c>
      <c r="R21" s="206">
        <v>16.659501289767839</v>
      </c>
      <c r="S21" s="206">
        <v>13.99114359415305</v>
      </c>
      <c r="T21" s="206">
        <v>14.966895958727431</v>
      </c>
      <c r="U21" s="206">
        <v>12.93912295786758</v>
      </c>
      <c r="V21" s="206">
        <v>6.9512467755803957</v>
      </c>
      <c r="W21" s="206">
        <v>10.684264832330181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25.843164230438521</v>
      </c>
      <c r="C23" s="206">
        <f t="shared" si="4"/>
        <v>27.204557179707649</v>
      </c>
      <c r="D23" s="206">
        <f t="shared" si="4"/>
        <v>27.204557179707649</v>
      </c>
      <c r="E23" s="206">
        <f t="shared" si="4"/>
        <v>27.658297506448839</v>
      </c>
      <c r="F23" s="206">
        <f t="shared" si="4"/>
        <v>22.212725709372311</v>
      </c>
      <c r="G23" s="206">
        <f t="shared" si="4"/>
        <v>19.53766122098023</v>
      </c>
      <c r="H23" s="206">
        <f t="shared" si="4"/>
        <v>13.638091143594149</v>
      </c>
      <c r="I23" s="206">
        <f t="shared" si="4"/>
        <v>23.765176268271709</v>
      </c>
      <c r="J23" s="206">
        <f t="shared" si="4"/>
        <v>23.3591573516767</v>
      </c>
      <c r="K23" s="206">
        <f t="shared" si="4"/>
        <v>19.298710232158211</v>
      </c>
      <c r="L23" s="206">
        <f t="shared" si="4"/>
        <v>19.561478933791911</v>
      </c>
      <c r="M23" s="206">
        <f t="shared" si="4"/>
        <v>20.44522785898538</v>
      </c>
      <c r="N23" s="206">
        <f t="shared" si="4"/>
        <v>12.01392949269132</v>
      </c>
      <c r="O23" s="206">
        <f t="shared" si="4"/>
        <v>6.1861564918314702</v>
      </c>
      <c r="P23" s="206">
        <f t="shared" si="4"/>
        <v>4.9202923473774716</v>
      </c>
      <c r="Q23" s="206">
        <f t="shared" si="4"/>
        <v>10.98693035253655</v>
      </c>
      <c r="R23" s="206">
        <f t="shared" si="4"/>
        <v>1.4092003439380909</v>
      </c>
      <c r="S23" s="206">
        <f t="shared" si="4"/>
        <v>1.1942390369733451</v>
      </c>
      <c r="T23" s="206">
        <f t="shared" si="4"/>
        <v>0.88374892519346515</v>
      </c>
      <c r="U23" s="206">
        <f t="shared" si="4"/>
        <v>1.1819432502149609</v>
      </c>
      <c r="V23" s="206">
        <f t="shared" si="4"/>
        <v>1.0342218400687879</v>
      </c>
      <c r="W23" s="206">
        <f t="shared" si="4"/>
        <v>1.71969045571797</v>
      </c>
      <c r="DA23" s="71"/>
    </row>
    <row r="24" spans="1:105" ht="12" customHeight="1" x14ac:dyDescent="0.25">
      <c r="A24" s="18" t="s">
        <v>73</v>
      </c>
      <c r="B24" s="206">
        <v>25.843164230438521</v>
      </c>
      <c r="C24" s="206">
        <v>27.204557179707649</v>
      </c>
      <c r="D24" s="206">
        <v>27.204557179707649</v>
      </c>
      <c r="E24" s="206">
        <v>27.658297506448839</v>
      </c>
      <c r="F24" s="206">
        <v>22.212725709372311</v>
      </c>
      <c r="G24" s="206">
        <v>19.53766122098023</v>
      </c>
      <c r="H24" s="206">
        <v>13.638091143594149</v>
      </c>
      <c r="I24" s="206">
        <v>23.765176268271709</v>
      </c>
      <c r="J24" s="206">
        <v>23.3591573516767</v>
      </c>
      <c r="K24" s="206">
        <v>19.298710232158211</v>
      </c>
      <c r="L24" s="206">
        <v>19.561478933791911</v>
      </c>
      <c r="M24" s="206">
        <v>20.44522785898538</v>
      </c>
      <c r="N24" s="206">
        <v>12.01392949269132</v>
      </c>
      <c r="O24" s="206">
        <v>6.1861564918314702</v>
      </c>
      <c r="P24" s="206">
        <v>4.9202923473774716</v>
      </c>
      <c r="Q24" s="206">
        <v>10.98693035253655</v>
      </c>
      <c r="R24" s="206">
        <v>1.4092003439380909</v>
      </c>
      <c r="S24" s="206">
        <v>1.1942390369733451</v>
      </c>
      <c r="T24" s="206">
        <v>0.88374892519346515</v>
      </c>
      <c r="U24" s="206">
        <v>1.1819432502149609</v>
      </c>
      <c r="V24" s="206">
        <v>1.0342218400687879</v>
      </c>
      <c r="W24" s="206">
        <v>1.71969045571797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3045</v>
      </c>
    </row>
    <row r="30" spans="1:105" ht="12" customHeight="1" x14ac:dyDescent="0.25">
      <c r="A30" s="14" t="s">
        <v>79</v>
      </c>
      <c r="B30" s="206">
        <v>4.4186586414445399</v>
      </c>
      <c r="C30" s="206">
        <v>3.2005159071367149</v>
      </c>
      <c r="D30" s="206">
        <v>4.8963026655202064</v>
      </c>
      <c r="E30" s="206">
        <v>4.0603611349957003</v>
      </c>
      <c r="F30" s="206">
        <v>10.24651762682717</v>
      </c>
      <c r="G30" s="206">
        <v>8.6223559759243322</v>
      </c>
      <c r="H30" s="206">
        <v>10.41367153912296</v>
      </c>
      <c r="I30" s="206">
        <v>9.5061049011177996</v>
      </c>
      <c r="J30" s="206">
        <v>10.174892519346519</v>
      </c>
      <c r="K30" s="206">
        <v>8.7177987962166803</v>
      </c>
      <c r="L30" s="206">
        <v>8.0013757523645737</v>
      </c>
      <c r="M30" s="206">
        <v>3.6782459157351681</v>
      </c>
      <c r="N30" s="206">
        <v>3.1766122098022351</v>
      </c>
      <c r="O30" s="206">
        <v>2.4839208942390369</v>
      </c>
      <c r="P30" s="206">
        <v>3.487188306104902</v>
      </c>
      <c r="Q30" s="206">
        <v>4.1798796216680998</v>
      </c>
      <c r="R30" s="206">
        <v>4.9441100601891659</v>
      </c>
      <c r="S30" s="206">
        <v>4.5381771281169394</v>
      </c>
      <c r="T30" s="206">
        <v>4.1320722269991403</v>
      </c>
      <c r="U30" s="206">
        <v>4.2275150472914884</v>
      </c>
      <c r="V30" s="206">
        <v>4.1797936371453126</v>
      </c>
      <c r="W30" s="206">
        <v>2.4840068787618228</v>
      </c>
      <c r="DA30" s="71" t="s">
        <v>3046</v>
      </c>
    </row>
    <row r="31" spans="1:105" ht="12" customHeight="1" x14ac:dyDescent="0.25">
      <c r="A31" s="21" t="s">
        <v>38</v>
      </c>
      <c r="B31" s="209">
        <v>25.279449699054169</v>
      </c>
      <c r="C31" s="209">
        <v>26.483233018056751</v>
      </c>
      <c r="D31" s="209">
        <v>27.51504729148753</v>
      </c>
      <c r="E31" s="209">
        <v>28.202923473774721</v>
      </c>
      <c r="F31" s="209">
        <v>27.858985382631129</v>
      </c>
      <c r="G31" s="209">
        <v>29.3207222699914</v>
      </c>
      <c r="H31" s="209">
        <v>30.610490111779871</v>
      </c>
      <c r="I31" s="209">
        <v>31.470335339638861</v>
      </c>
      <c r="J31" s="209">
        <v>31.470335339638861</v>
      </c>
      <c r="K31" s="209">
        <v>22.44196044711952</v>
      </c>
      <c r="L31" s="209">
        <v>22.012037833190028</v>
      </c>
      <c r="M31" s="209">
        <v>24.24763542562339</v>
      </c>
      <c r="N31" s="209">
        <v>26.65520206362854</v>
      </c>
      <c r="O31" s="209">
        <v>24.07566638005159</v>
      </c>
      <c r="P31" s="209">
        <v>23.817712811693891</v>
      </c>
      <c r="Q31" s="209">
        <v>24.419604471195189</v>
      </c>
      <c r="R31" s="209">
        <v>25.88134135855546</v>
      </c>
      <c r="S31" s="209">
        <v>24.419604471195189</v>
      </c>
      <c r="T31" s="209">
        <v>23.215821152192611</v>
      </c>
      <c r="U31" s="209">
        <v>20.840928632846079</v>
      </c>
      <c r="V31" s="209">
        <v>22.77901977644024</v>
      </c>
      <c r="W31" s="209">
        <v>21.825451418744631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85.652302380971349</v>
      </c>
      <c r="C33" s="205">
        <f>OIS_emi!C5</f>
        <v>92.838982277167986</v>
      </c>
      <c r="D33" s="205">
        <f>OIS_emi!D5</f>
        <v>102.7692122450179</v>
      </c>
      <c r="E33" s="205">
        <f>OIS_emi!E5</f>
        <v>162.94094136311719</v>
      </c>
      <c r="F33" s="205">
        <f>OIS_emi!F5</f>
        <v>154.3376297458608</v>
      </c>
      <c r="G33" s="205">
        <f>OIS_emi!G5</f>
        <v>154.01519624398551</v>
      </c>
      <c r="H33" s="205">
        <f>OIS_emi!H5</f>
        <v>163.6357874437056</v>
      </c>
      <c r="I33" s="205">
        <f>OIS_emi!I5</f>
        <v>158.13782712437501</v>
      </c>
      <c r="J33" s="205">
        <f>OIS_emi!J5</f>
        <v>135.14972904494309</v>
      </c>
      <c r="K33" s="205">
        <f>OIS_emi!K5</f>
        <v>116.3118571246162</v>
      </c>
      <c r="L33" s="205">
        <f>OIS_emi!L5</f>
        <v>122.7210890431892</v>
      </c>
      <c r="M33" s="205">
        <f>OIS_emi!M5</f>
        <v>156.1963900856008</v>
      </c>
      <c r="N33" s="205">
        <f>OIS_emi!N5</f>
        <v>181.74661200379299</v>
      </c>
      <c r="O33" s="205">
        <f>OIS_emi!O5</f>
        <v>164.71808676436601</v>
      </c>
      <c r="P33" s="205">
        <f>OIS_emi!P5</f>
        <v>157.81391568417209</v>
      </c>
      <c r="Q33" s="205">
        <f>OIS_emi!Q5</f>
        <v>153.54689616345601</v>
      </c>
      <c r="R33" s="205">
        <f>OIS_emi!R5</f>
        <v>188.68164408379209</v>
      </c>
      <c r="S33" s="205">
        <f>OIS_emi!S5</f>
        <v>154.0262800810294</v>
      </c>
      <c r="T33" s="205">
        <f>OIS_emi!T5</f>
        <v>168.5420055453678</v>
      </c>
      <c r="U33" s="205">
        <f>OIS_emi!U5</f>
        <v>149.8665272529515</v>
      </c>
      <c r="V33" s="205">
        <f>OIS_emi!V5</f>
        <v>144.5456139458702</v>
      </c>
      <c r="W33" s="205">
        <f>OIS_emi!W5</f>
        <v>85.641064755548967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86.076399471701905</v>
      </c>
      <c r="C35" s="286">
        <f t="shared" si="5"/>
        <v>84.081387253649609</v>
      </c>
      <c r="D35" s="286">
        <f t="shared" si="5"/>
        <v>80.678053857218273</v>
      </c>
      <c r="E35" s="286">
        <f t="shared" si="5"/>
        <v>88.695891607015113</v>
      </c>
      <c r="F35" s="286">
        <f t="shared" si="5"/>
        <v>80.249779672130217</v>
      </c>
      <c r="G35" s="286">
        <f t="shared" si="5"/>
        <v>63.743084570526769</v>
      </c>
      <c r="H35" s="286">
        <f t="shared" si="5"/>
        <v>52.652020639113701</v>
      </c>
      <c r="I35" s="286">
        <f t="shared" si="5"/>
        <v>50.519431509058741</v>
      </c>
      <c r="J35" s="286">
        <f t="shared" si="5"/>
        <v>52.903375566214457</v>
      </c>
      <c r="K35" s="286">
        <f t="shared" si="5"/>
        <v>62.655438118315821</v>
      </c>
      <c r="L35" s="286">
        <f t="shared" si="5"/>
        <v>67.570546658796758</v>
      </c>
      <c r="M35" s="286">
        <f t="shared" si="5"/>
        <v>62.289069220202336</v>
      </c>
      <c r="N35" s="286">
        <f t="shared" si="5"/>
        <v>59.859260199291747</v>
      </c>
      <c r="O35" s="286">
        <f t="shared" si="5"/>
        <v>51.641518598868146</v>
      </c>
      <c r="P35" s="286">
        <f t="shared" si="5"/>
        <v>52.3885622257975</v>
      </c>
      <c r="Q35" s="286">
        <f t="shared" si="5"/>
        <v>56.410065312962139</v>
      </c>
      <c r="R35" s="286">
        <f t="shared" si="5"/>
        <v>56.373923299694425</v>
      </c>
      <c r="S35" s="286">
        <f t="shared" si="5"/>
        <v>44.225445916824398</v>
      </c>
      <c r="T35" s="286">
        <f t="shared" si="5"/>
        <v>43.657940507023163</v>
      </c>
      <c r="U35" s="286">
        <f t="shared" si="5"/>
        <v>38.743463132016522</v>
      </c>
      <c r="V35" s="286">
        <f t="shared" si="5"/>
        <v>38.93652923865519</v>
      </c>
      <c r="W35" s="286">
        <f t="shared" si="5"/>
        <v>27.995340187012811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28.907344158018624</v>
      </c>
      <c r="C36" s="346">
        <f t="shared" si="6"/>
        <v>31.368896432166256</v>
      </c>
      <c r="D36" s="346">
        <f t="shared" si="6"/>
        <v>28.234748340175965</v>
      </c>
      <c r="E36" s="346">
        <f t="shared" si="6"/>
        <v>25.78961024141142</v>
      </c>
      <c r="F36" s="346">
        <f t="shared" si="6"/>
        <v>25.795618629656946</v>
      </c>
      <c r="G36" s="346">
        <f t="shared" si="6"/>
        <v>26.393405227770828</v>
      </c>
      <c r="H36" s="346">
        <f t="shared" si="6"/>
        <v>22.58862445900748</v>
      </c>
      <c r="I36" s="346">
        <f t="shared" si="6"/>
        <v>22.741170440485938</v>
      </c>
      <c r="J36" s="346">
        <f t="shared" si="6"/>
        <v>23.658336771022185</v>
      </c>
      <c r="K36" s="346">
        <f t="shared" si="6"/>
        <v>21.484420450116303</v>
      </c>
      <c r="L36" s="346">
        <f t="shared" si="6"/>
        <v>23.847651207307585</v>
      </c>
      <c r="M36" s="346">
        <f t="shared" si="6"/>
        <v>22.209393557367854</v>
      </c>
      <c r="N36" s="346">
        <f t="shared" si="6"/>
        <v>23.695027999877407</v>
      </c>
      <c r="O36" s="346">
        <f t="shared" si="6"/>
        <v>23.02372252230116</v>
      </c>
      <c r="P36" s="346">
        <f t="shared" si="6"/>
        <v>22.240796406397667</v>
      </c>
      <c r="Q36" s="346">
        <f t="shared" si="6"/>
        <v>22.006533894991392</v>
      </c>
      <c r="R36" s="346">
        <f t="shared" si="6"/>
        <v>20.27814165364304</v>
      </c>
      <c r="S36" s="346">
        <f t="shared" si="6"/>
        <v>20.472847594227314</v>
      </c>
      <c r="T36" s="346">
        <f t="shared" si="6"/>
        <v>20.292399581688898</v>
      </c>
      <c r="U36" s="346">
        <f t="shared" si="6"/>
        <v>19.714065631562793</v>
      </c>
      <c r="V36" s="346">
        <f t="shared" si="6"/>
        <v>17.934658818040223</v>
      </c>
      <c r="W36" s="346">
        <f t="shared" si="6"/>
        <v>22.397430091491053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10.880570436079358</v>
      </c>
      <c r="C37" s="346">
        <f>IF(OIS_ued!C$5=0,"",OIS_ued!C$5/C$5*1000)</f>
        <v>11.672194194709705</v>
      </c>
      <c r="D37" s="346">
        <f>IF(OIS_ued!D$5=0,"",OIS_ued!D$5/D$5*1000)</f>
        <v>10.533059225463539</v>
      </c>
      <c r="E37" s="346">
        <f>IF(OIS_ued!E$5=0,"",OIS_ued!E$5/E$5*1000)</f>
        <v>9.4569245066124168</v>
      </c>
      <c r="F37" s="346">
        <f>IF(OIS_ued!F$5=0,"",OIS_ued!F$5/F$5*1000)</f>
        <v>9.5167924549869696</v>
      </c>
      <c r="G37" s="346">
        <f>IF(OIS_ued!G$5=0,"",OIS_ued!G$5/G$5*1000)</f>
        <v>9.8400500053093456</v>
      </c>
      <c r="H37" s="346">
        <f>IF(OIS_ued!H$5=0,"",OIS_ued!H$5/H$5*1000)</f>
        <v>8.5490825794451411</v>
      </c>
      <c r="I37" s="346">
        <f>IF(OIS_ued!I$5=0,"",OIS_ued!I$5/I$5*1000)</f>
        <v>8.5416046346904029</v>
      </c>
      <c r="J37" s="346">
        <f>IF(OIS_ued!J$5=0,"",OIS_ued!J$5/J$5*1000)</f>
        <v>9.0020616470344095</v>
      </c>
      <c r="K37" s="346">
        <f>IF(OIS_ued!K$5=0,"",OIS_ued!K$5/K$5*1000)</f>
        <v>8.0580437880054507</v>
      </c>
      <c r="L37" s="346">
        <f>IF(OIS_ued!L$5=0,"",OIS_ued!L$5/L$5*1000)</f>
        <v>8.8143782355007776</v>
      </c>
      <c r="M37" s="346">
        <f>IF(OIS_ued!M$5=0,"",OIS_ued!M$5/M$5*1000)</f>
        <v>8.1526380940678269</v>
      </c>
      <c r="N37" s="346">
        <f>IF(OIS_ued!N$5=0,"",OIS_ued!N$5/N$5*1000)</f>
        <v>8.7959703641956253</v>
      </c>
      <c r="O37" s="346">
        <f>IF(OIS_ued!O$5=0,"",OIS_ued!O$5/O$5*1000)</f>
        <v>8.7075839842236142</v>
      </c>
      <c r="P37" s="346">
        <f>IF(OIS_ued!P$5=0,"",OIS_ued!P$5/P$5*1000)</f>
        <v>8.4303880487879219</v>
      </c>
      <c r="Q37" s="346">
        <f>IF(OIS_ued!Q$5=0,"",OIS_ued!Q$5/Q$5*1000)</f>
        <v>8.2553418597501373</v>
      </c>
      <c r="R37" s="346">
        <f>IF(OIS_ued!R$5=0,"",OIS_ued!R$5/R$5*1000)</f>
        <v>7.7168054300030224</v>
      </c>
      <c r="S37" s="346">
        <f>IF(OIS_ued!S$5=0,"",OIS_ued!S$5/S$5*1000)</f>
        <v>7.8634277733287181</v>
      </c>
      <c r="T37" s="346">
        <f>IF(OIS_ued!T$5=0,"",OIS_ued!T$5/T$5*1000)</f>
        <v>7.6826774248362932</v>
      </c>
      <c r="U37" s="346">
        <f>IF(OIS_ued!U$5=0,"",OIS_ued!U$5/U$5*1000)</f>
        <v>7.4388020142599851</v>
      </c>
      <c r="V37" s="346">
        <f>IF(OIS_ued!V$5=0,"",OIS_ued!V$5/V$5*1000)</f>
        <v>6.8596161317363791</v>
      </c>
      <c r="W37" s="346">
        <f>IF(OIS_ued!W$5=0,"",OIS_ued!W$5/W$5*1000)</f>
        <v>8.8639061648024082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1.0051940805505362</v>
      </c>
      <c r="C38" s="347">
        <f t="shared" si="7"/>
        <v>1.0378724235122945</v>
      </c>
      <c r="D38" s="347">
        <f t="shared" si="7"/>
        <v>1.0795173071538045</v>
      </c>
      <c r="E38" s="347">
        <f t="shared" si="7"/>
        <v>1.3985841097883416</v>
      </c>
      <c r="F38" s="347">
        <f t="shared" si="7"/>
        <v>1.3585873858369388</v>
      </c>
      <c r="G38" s="347">
        <f t="shared" si="7"/>
        <v>1.378887351901404</v>
      </c>
      <c r="H38" s="347">
        <f t="shared" si="7"/>
        <v>1.4584574203461496</v>
      </c>
      <c r="I38" s="347">
        <f t="shared" si="7"/>
        <v>1.3075764787167274</v>
      </c>
      <c r="J38" s="347">
        <f t="shared" si="7"/>
        <v>1.2098967208313742</v>
      </c>
      <c r="K38" s="347">
        <f t="shared" si="7"/>
        <v>1.2856414139980767</v>
      </c>
      <c r="L38" s="347">
        <f t="shared" si="7"/>
        <v>1.3392985478318182</v>
      </c>
      <c r="M38" s="347">
        <f t="shared" si="7"/>
        <v>1.5338857463807714</v>
      </c>
      <c r="N38" s="347">
        <f t="shared" si="7"/>
        <v>1.7358170473177923</v>
      </c>
      <c r="O38" s="347">
        <f t="shared" si="7"/>
        <v>1.8279603286213399</v>
      </c>
      <c r="P38" s="347">
        <f t="shared" si="7"/>
        <v>1.8259103203064511</v>
      </c>
      <c r="Q38" s="347">
        <f t="shared" si="7"/>
        <v>1.6568122988477643</v>
      </c>
      <c r="R38" s="347">
        <f t="shared" si="7"/>
        <v>1.9370327233918889</v>
      </c>
      <c r="S38" s="347">
        <f t="shared" si="7"/>
        <v>1.8424290930976208</v>
      </c>
      <c r="T38" s="347">
        <f t="shared" si="7"/>
        <v>1.9527951563193977</v>
      </c>
      <c r="U38" s="347">
        <f t="shared" si="7"/>
        <v>1.92449919225123</v>
      </c>
      <c r="V38" s="347">
        <f t="shared" si="7"/>
        <v>1.8938104778395304</v>
      </c>
      <c r="W38" s="347">
        <f t="shared" si="7"/>
        <v>1.5253606371975097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EE: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85.209716251074937</v>
      </c>
      <c r="C5" s="225">
        <v>89.451246775580444</v>
      </c>
      <c r="D5" s="225">
        <v>95.199226139295078</v>
      </c>
      <c r="E5" s="225">
        <v>116.5042132416164</v>
      </c>
      <c r="F5" s="225">
        <v>113.6015477214101</v>
      </c>
      <c r="G5" s="225">
        <v>111.6952708512466</v>
      </c>
      <c r="H5" s="225">
        <v>112.1978503869303</v>
      </c>
      <c r="I5" s="225">
        <v>120.9396388650043</v>
      </c>
      <c r="J5" s="225">
        <v>111.7035253654342</v>
      </c>
      <c r="K5" s="225">
        <v>90.469905417024933</v>
      </c>
      <c r="L5" s="225">
        <v>91.630868443680143</v>
      </c>
      <c r="M5" s="225">
        <v>101.830524505589</v>
      </c>
      <c r="N5" s="225">
        <v>104.7037833190026</v>
      </c>
      <c r="O5" s="225">
        <v>90.110318142734258</v>
      </c>
      <c r="P5" s="225">
        <v>86.430266552020711</v>
      </c>
      <c r="Q5" s="225">
        <v>92.676096302665499</v>
      </c>
      <c r="R5" s="225">
        <v>97.407566638005193</v>
      </c>
      <c r="S5" s="225">
        <v>83.599570077386062</v>
      </c>
      <c r="T5" s="225">
        <v>86.308082545141872</v>
      </c>
      <c r="U5" s="225">
        <v>77.873000859845234</v>
      </c>
      <c r="V5" s="225">
        <v>76.325279449699025</v>
      </c>
      <c r="W5" s="225">
        <v>56.14479793637144</v>
      </c>
      <c r="DA5" s="89" t="s">
        <v>3031</v>
      </c>
    </row>
    <row r="6" spans="1:105" ht="12" customHeight="1" x14ac:dyDescent="0.25">
      <c r="A6" s="55" t="s">
        <v>92</v>
      </c>
      <c r="B6" s="261">
        <v>1.520085864375909</v>
      </c>
      <c r="C6" s="261">
        <v>1.548895629394383</v>
      </c>
      <c r="D6" s="261">
        <v>1.5755686849620969</v>
      </c>
      <c r="E6" s="261">
        <v>1.6646173186909661</v>
      </c>
      <c r="F6" s="261">
        <v>1.6601725134844869</v>
      </c>
      <c r="G6" s="261">
        <v>1.725915682383572</v>
      </c>
      <c r="H6" s="261">
        <v>1.834569033793243</v>
      </c>
      <c r="I6" s="261">
        <v>1.855906314442574</v>
      </c>
      <c r="J6" s="261">
        <v>1.8037700259352289</v>
      </c>
      <c r="K6" s="261">
        <v>1.351255945790782</v>
      </c>
      <c r="L6" s="261">
        <v>1.226797749041977</v>
      </c>
      <c r="M6" s="261">
        <v>1.371943988144106</v>
      </c>
      <c r="N6" s="261">
        <v>1.5457902901876821</v>
      </c>
      <c r="O6" s="261">
        <v>1.475096632799707</v>
      </c>
      <c r="P6" s="261">
        <v>1.4189828664674919</v>
      </c>
      <c r="Q6" s="261">
        <v>1.455912654974715</v>
      </c>
      <c r="R6" s="261">
        <v>1.52167577120216</v>
      </c>
      <c r="S6" s="261">
        <v>1.4064181890755849</v>
      </c>
      <c r="T6" s="261">
        <v>1.3675447636965179</v>
      </c>
      <c r="U6" s="261">
        <v>1.243475105556741</v>
      </c>
      <c r="V6" s="261">
        <v>1.4131751585797589</v>
      </c>
      <c r="W6" s="261">
        <v>1.162859208119021</v>
      </c>
      <c r="DA6" s="67" t="s">
        <v>3049</v>
      </c>
    </row>
    <row r="7" spans="1:105" ht="12" customHeight="1" x14ac:dyDescent="0.25">
      <c r="A7" s="202" t="s">
        <v>93</v>
      </c>
      <c r="B7" s="226">
        <v>0.75940965399131399</v>
      </c>
      <c r="C7" s="226">
        <v>0.78243441327729002</v>
      </c>
      <c r="D7" s="226">
        <v>0.80209477296136356</v>
      </c>
      <c r="E7" s="226">
        <v>0.84076570350975866</v>
      </c>
      <c r="F7" s="226">
        <v>0.83594897922799472</v>
      </c>
      <c r="G7" s="226">
        <v>0.87226433820207971</v>
      </c>
      <c r="H7" s="226">
        <v>0.92065099880866696</v>
      </c>
      <c r="I7" s="226">
        <v>0.93662838578867802</v>
      </c>
      <c r="J7" s="226">
        <v>0.91830401988454735</v>
      </c>
      <c r="K7" s="226">
        <v>0.67664688818101304</v>
      </c>
      <c r="L7" s="226">
        <v>0.63273605480767392</v>
      </c>
      <c r="M7" s="226">
        <v>0.70391296902077094</v>
      </c>
      <c r="N7" s="226">
        <v>0.78667436484395492</v>
      </c>
      <c r="O7" s="226">
        <v>0.73545185724374695</v>
      </c>
      <c r="P7" s="226">
        <v>0.71424781126285564</v>
      </c>
      <c r="Q7" s="226">
        <v>0.73235828745253695</v>
      </c>
      <c r="R7" s="226">
        <v>0.76975739782293073</v>
      </c>
      <c r="S7" s="226">
        <v>0.71610897284920205</v>
      </c>
      <c r="T7" s="226">
        <v>0.69138765195481799</v>
      </c>
      <c r="U7" s="226">
        <v>0.62550862177443001</v>
      </c>
      <c r="V7" s="226">
        <v>0.6999178926533326</v>
      </c>
      <c r="W7" s="226">
        <v>0.60832423561472393</v>
      </c>
      <c r="DA7" s="174" t="s">
        <v>3050</v>
      </c>
    </row>
    <row r="8" spans="1:105" ht="12" customHeight="1" x14ac:dyDescent="0.25">
      <c r="A8" s="202" t="s">
        <v>94</v>
      </c>
      <c r="B8" s="226">
        <v>1.2954476989760271</v>
      </c>
      <c r="C8" s="226">
        <v>1.344855298447359</v>
      </c>
      <c r="D8" s="226">
        <v>1.3858279684673871</v>
      </c>
      <c r="E8" s="226">
        <v>1.444969106542386</v>
      </c>
      <c r="F8" s="226">
        <v>1.433705520084454</v>
      </c>
      <c r="G8" s="226">
        <v>1.499728321324427</v>
      </c>
      <c r="H8" s="226">
        <v>1.5753510655429841</v>
      </c>
      <c r="I8" s="226">
        <v>1.608847160639727</v>
      </c>
      <c r="J8" s="226">
        <v>1.5866510944319401</v>
      </c>
      <c r="K8" s="226">
        <v>1.1561223827802609</v>
      </c>
      <c r="L8" s="226">
        <v>1.102654418115568</v>
      </c>
      <c r="M8" s="226">
        <v>1.2225047290455671</v>
      </c>
      <c r="N8" s="226">
        <v>1.3588848882832401</v>
      </c>
      <c r="O8" s="226">
        <v>1.25283979976366</v>
      </c>
      <c r="P8" s="226">
        <v>1.2246838267469939</v>
      </c>
      <c r="Q8" s="226">
        <v>1.255179895146401</v>
      </c>
      <c r="R8" s="226">
        <v>1.324311643309817</v>
      </c>
      <c r="S8" s="226">
        <v>1.237409944804255</v>
      </c>
      <c r="T8" s="226">
        <v>1.1890176646818671</v>
      </c>
      <c r="U8" s="226">
        <v>1.07206486780473</v>
      </c>
      <c r="V8" s="226">
        <v>1.1868262687479241</v>
      </c>
      <c r="W8" s="226">
        <v>1.069849551825744</v>
      </c>
      <c r="DA8" s="174" t="s">
        <v>3051</v>
      </c>
    </row>
    <row r="9" spans="1:105" ht="12" customHeight="1" x14ac:dyDescent="0.25">
      <c r="A9" s="202" t="s">
        <v>95</v>
      </c>
      <c r="B9" s="226">
        <v>0.54227885735669668</v>
      </c>
      <c r="C9" s="226">
        <v>0.55134716298097464</v>
      </c>
      <c r="D9" s="226">
        <v>0.55997502227462903</v>
      </c>
      <c r="E9" s="226">
        <v>0.59255731381424526</v>
      </c>
      <c r="F9" s="226">
        <v>0.59133539648931921</v>
      </c>
      <c r="G9" s="226">
        <v>0.61430244121449273</v>
      </c>
      <c r="H9" s="226">
        <v>0.65388955661773018</v>
      </c>
      <c r="I9" s="226">
        <v>0.66075644778741549</v>
      </c>
      <c r="J9" s="226">
        <v>0.64107534478736783</v>
      </c>
      <c r="K9" s="226">
        <v>0.48182846815801478</v>
      </c>
      <c r="L9" s="226">
        <v>0.43486978525443859</v>
      </c>
      <c r="M9" s="226">
        <v>0.48683672283541768</v>
      </c>
      <c r="N9" s="226">
        <v>0.54942797309554825</v>
      </c>
      <c r="O9" s="226">
        <v>0.52643691991849872</v>
      </c>
      <c r="P9" s="226">
        <v>0.50546193848272059</v>
      </c>
      <c r="Q9" s="226">
        <v>0.51868385409808337</v>
      </c>
      <c r="R9" s="226">
        <v>0.54150757389368254</v>
      </c>
      <c r="S9" s="226">
        <v>0.49983938913801118</v>
      </c>
      <c r="T9" s="226">
        <v>0.48671425584577149</v>
      </c>
      <c r="U9" s="226">
        <v>0.44299919338052562</v>
      </c>
      <c r="V9" s="226">
        <v>0.5049912522057356</v>
      </c>
      <c r="W9" s="226">
        <v>0.41100511404239509</v>
      </c>
      <c r="DA9" s="174" t="s">
        <v>3052</v>
      </c>
    </row>
    <row r="10" spans="1:105" ht="12" customHeight="1" x14ac:dyDescent="0.25">
      <c r="A10" s="56" t="s">
        <v>96</v>
      </c>
      <c r="B10" s="262">
        <v>1.2767785230893789</v>
      </c>
      <c r="C10" s="262">
        <v>1.3284070208537131</v>
      </c>
      <c r="D10" s="262">
        <v>1.2509672983361</v>
      </c>
      <c r="E10" s="262">
        <v>1.444094605670877</v>
      </c>
      <c r="F10" s="262">
        <v>1.4889613437997871</v>
      </c>
      <c r="G10" s="262">
        <v>1.4823891045402711</v>
      </c>
      <c r="H10" s="262">
        <v>1.531758351413437</v>
      </c>
      <c r="I10" s="262">
        <v>1.5517689641525669</v>
      </c>
      <c r="J10" s="262">
        <v>1.4682689272895471</v>
      </c>
      <c r="K10" s="262">
        <v>1.0973001992615461</v>
      </c>
      <c r="L10" s="262">
        <v>1.0770716315303901</v>
      </c>
      <c r="M10" s="262">
        <v>1.261269155389998</v>
      </c>
      <c r="N10" s="262">
        <v>1.4283046537470161</v>
      </c>
      <c r="O10" s="262">
        <v>1.2929105496055571</v>
      </c>
      <c r="P10" s="262">
        <v>1.2525169982883171</v>
      </c>
      <c r="Q10" s="262">
        <v>1.2648128069017881</v>
      </c>
      <c r="R10" s="262">
        <v>1.4141351907674831</v>
      </c>
      <c r="S10" s="262">
        <v>1.257074660166188</v>
      </c>
      <c r="T10" s="262">
        <v>1.2721698887882149</v>
      </c>
      <c r="U10" s="262">
        <v>1.155113848416756</v>
      </c>
      <c r="V10" s="262">
        <v>1.230428017174332</v>
      </c>
      <c r="W10" s="262">
        <v>1.0078148855080959</v>
      </c>
      <c r="DA10" s="68" t="s">
        <v>3053</v>
      </c>
    </row>
    <row r="11" spans="1:105" ht="12" customHeight="1" x14ac:dyDescent="0.25">
      <c r="A11" s="37" t="s">
        <v>160</v>
      </c>
      <c r="B11" s="228">
        <v>0.1198150356045784</v>
      </c>
      <c r="C11" s="228">
        <v>0.1616858332704289</v>
      </c>
      <c r="D11" s="228">
        <v>0.13337744651016589</v>
      </c>
      <c r="E11" s="228">
        <v>0.37082767074420608</v>
      </c>
      <c r="F11" s="228">
        <v>0.350151057758882</v>
      </c>
      <c r="G11" s="228">
        <v>0.29236389792394468</v>
      </c>
      <c r="H11" s="228">
        <v>0.27046141711895988</v>
      </c>
      <c r="I11" s="228">
        <v>0.26192909477656401</v>
      </c>
      <c r="J11" s="228">
        <v>0.2382523490833286</v>
      </c>
      <c r="K11" s="228">
        <v>0.24789441270759061</v>
      </c>
      <c r="L11" s="228">
        <v>0.31003274668781949</v>
      </c>
      <c r="M11" s="228">
        <v>0.43093349760970678</v>
      </c>
      <c r="N11" s="228">
        <v>0.49334199529236622</v>
      </c>
      <c r="O11" s="228">
        <v>0.38464610529195298</v>
      </c>
      <c r="P11" s="228">
        <v>0.39498632464216482</v>
      </c>
      <c r="Q11" s="228">
        <v>0.35092112432037009</v>
      </c>
      <c r="R11" s="228">
        <v>0.45801510823204472</v>
      </c>
      <c r="S11" s="228">
        <v>0.32289444868246697</v>
      </c>
      <c r="T11" s="228">
        <v>0.42703692585944242</v>
      </c>
      <c r="U11" s="228">
        <v>0.3783249202646019</v>
      </c>
      <c r="V11" s="228">
        <v>0.39732861355981902</v>
      </c>
      <c r="W11" s="228">
        <v>0.10260887580676099</v>
      </c>
      <c r="DA11" s="69" t="s">
        <v>3054</v>
      </c>
    </row>
    <row r="12" spans="1:105" ht="12" customHeight="1" x14ac:dyDescent="0.25">
      <c r="A12" s="37" t="s">
        <v>162</v>
      </c>
      <c r="B12" s="228">
        <v>0.21920003849620301</v>
      </c>
      <c r="C12" s="228">
        <v>0.27830547764099928</v>
      </c>
      <c r="D12" s="228">
        <v>0.20558047954469061</v>
      </c>
      <c r="E12" s="228">
        <v>0.36582972079695431</v>
      </c>
      <c r="F12" s="228">
        <v>0.46599163617742101</v>
      </c>
      <c r="G12" s="228">
        <v>0.42664371356471747</v>
      </c>
      <c r="H12" s="228">
        <v>0.40733625113208438</v>
      </c>
      <c r="I12" s="228">
        <v>0.40549465681887642</v>
      </c>
      <c r="J12" s="228">
        <v>0.2191273312337135</v>
      </c>
      <c r="K12" s="228">
        <v>0.19069840858576781</v>
      </c>
      <c r="L12" s="228">
        <v>0.22081180980750351</v>
      </c>
      <c r="M12" s="228">
        <v>0.25026518017549371</v>
      </c>
      <c r="N12" s="228">
        <v>0.35608110943787519</v>
      </c>
      <c r="O12" s="228">
        <v>0.31792069893021502</v>
      </c>
      <c r="P12" s="228">
        <v>0.25302691888335838</v>
      </c>
      <c r="Q12" s="228">
        <v>0.26776736777774512</v>
      </c>
      <c r="R12" s="228">
        <v>0.31824919681590991</v>
      </c>
      <c r="S12" s="228">
        <v>0.27309345864367229</v>
      </c>
      <c r="T12" s="228">
        <v>0.27910023228282432</v>
      </c>
      <c r="U12" s="228">
        <v>0.241511960445385</v>
      </c>
      <c r="V12" s="228">
        <v>0.12596935271959719</v>
      </c>
      <c r="W12" s="228">
        <v>0.2124850332163013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3057</v>
      </c>
    </row>
    <row r="15" spans="1:105" ht="12" customHeight="1" x14ac:dyDescent="0.25">
      <c r="A15" s="37" t="s">
        <v>38</v>
      </c>
      <c r="B15" s="228">
        <v>0.9377634489885982</v>
      </c>
      <c r="C15" s="228">
        <v>0.88841570994228503</v>
      </c>
      <c r="D15" s="228">
        <v>0.91200937228124368</v>
      </c>
      <c r="E15" s="228">
        <v>0.70743721412971727</v>
      </c>
      <c r="F15" s="228">
        <v>0.67281864986348372</v>
      </c>
      <c r="G15" s="228">
        <v>0.76338149305160874</v>
      </c>
      <c r="H15" s="228">
        <v>0.85396068316239204</v>
      </c>
      <c r="I15" s="228">
        <v>0.88434521255712617</v>
      </c>
      <c r="J15" s="228">
        <v>1.010889246972505</v>
      </c>
      <c r="K15" s="228">
        <v>0.65870737796818735</v>
      </c>
      <c r="L15" s="228">
        <v>0.54622707503506684</v>
      </c>
      <c r="M15" s="228">
        <v>0.58007047760479791</v>
      </c>
      <c r="N15" s="228">
        <v>0.57888154901677458</v>
      </c>
      <c r="O15" s="228">
        <v>0.59034374538338896</v>
      </c>
      <c r="P15" s="228">
        <v>0.60450375476279394</v>
      </c>
      <c r="Q15" s="228">
        <v>0.64612431480367238</v>
      </c>
      <c r="R15" s="228">
        <v>0.63787088571952855</v>
      </c>
      <c r="S15" s="228">
        <v>0.66108675284004881</v>
      </c>
      <c r="T15" s="228">
        <v>0.56603273064594872</v>
      </c>
      <c r="U15" s="228">
        <v>0.53527696770676969</v>
      </c>
      <c r="V15" s="228">
        <v>0.70713005089491621</v>
      </c>
      <c r="W15" s="228">
        <v>0.69272097648503361</v>
      </c>
      <c r="DA15" s="69" t="s">
        <v>3058</v>
      </c>
    </row>
    <row r="16" spans="1:105" ht="12" customHeight="1" x14ac:dyDescent="0.25">
      <c r="A16" s="57" t="s">
        <v>3059</v>
      </c>
      <c r="B16" s="263">
        <v>28.56241078111228</v>
      </c>
      <c r="C16" s="263">
        <v>29.141872644751459</v>
      </c>
      <c r="D16" s="263">
        <v>30.405309353575039</v>
      </c>
      <c r="E16" s="263">
        <v>35.393120420504033</v>
      </c>
      <c r="F16" s="263">
        <v>33.084450025513597</v>
      </c>
      <c r="G16" s="263">
        <v>29.708834663564691</v>
      </c>
      <c r="H16" s="263">
        <v>26.579530168658341</v>
      </c>
      <c r="I16" s="263">
        <v>33.140077560747969</v>
      </c>
      <c r="J16" s="263">
        <v>32.212837011266622</v>
      </c>
      <c r="K16" s="263">
        <v>26.818658010464109</v>
      </c>
      <c r="L16" s="263">
        <v>26.846392267363619</v>
      </c>
      <c r="M16" s="263">
        <v>25.53154778571114</v>
      </c>
      <c r="N16" s="263">
        <v>20.485205347932659</v>
      </c>
      <c r="O16" s="263">
        <v>14.63951377752673</v>
      </c>
      <c r="P16" s="263">
        <v>13.549776655067999</v>
      </c>
      <c r="Q16" s="263">
        <v>18.695779765924961</v>
      </c>
      <c r="R16" s="263">
        <v>15.364525487159179</v>
      </c>
      <c r="S16" s="263">
        <v>13.07720294607314</v>
      </c>
      <c r="T16" s="263">
        <v>12.0777481481898</v>
      </c>
      <c r="U16" s="263">
        <v>11.385271965831899</v>
      </c>
      <c r="V16" s="263">
        <v>9.8262490160658444</v>
      </c>
      <c r="W16" s="263">
        <v>7.3585056974029586</v>
      </c>
      <c r="DA16" s="70" t="s">
        <v>3060</v>
      </c>
    </row>
    <row r="17" spans="1:105" ht="12" customHeight="1" x14ac:dyDescent="0.25">
      <c r="A17" s="46" t="s">
        <v>30</v>
      </c>
      <c r="B17" s="231">
        <v>5.2808573648677151E-2</v>
      </c>
      <c r="C17" s="231">
        <v>5.2795435817506529E-2</v>
      </c>
      <c r="D17" s="231">
        <v>0</v>
      </c>
      <c r="E17" s="231">
        <v>0</v>
      </c>
      <c r="F17" s="231">
        <v>0.25998726347413759</v>
      </c>
      <c r="G17" s="231">
        <v>6.7640912340487913E-2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6.3028782872694755E-2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7.1857693447096541E-2</v>
      </c>
      <c r="U17" s="231">
        <v>4.2130122898887797E-2</v>
      </c>
      <c r="V17" s="231">
        <v>4.9776593520986659E-3</v>
      </c>
      <c r="W17" s="231">
        <v>2.1238303011638971E-2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9.1761907573211177E-2</v>
      </c>
      <c r="F19" s="231">
        <v>0</v>
      </c>
      <c r="G19" s="231">
        <v>0.1133386571750533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0.34370662309331013</v>
      </c>
      <c r="O19" s="231">
        <v>0.12688431735151409</v>
      </c>
      <c r="P19" s="231">
        <v>0</v>
      </c>
      <c r="Q19" s="231">
        <v>0.24301793000854849</v>
      </c>
      <c r="R19" s="231">
        <v>0.1080379435050253</v>
      </c>
      <c r="S19" s="231">
        <v>0.42683586224200759</v>
      </c>
      <c r="T19" s="231">
        <v>0.50267964746324945</v>
      </c>
      <c r="U19" s="231">
        <v>0.5475796848422575</v>
      </c>
      <c r="V19" s="231">
        <v>0.27913788512732518</v>
      </c>
      <c r="W19" s="231">
        <v>0.16233795117374261</v>
      </c>
      <c r="DA19" s="73" t="s">
        <v>3063</v>
      </c>
    </row>
    <row r="20" spans="1:105" ht="12" customHeight="1" x14ac:dyDescent="0.25">
      <c r="A20" s="46" t="s">
        <v>160</v>
      </c>
      <c r="B20" s="231">
        <v>0.62233210863344124</v>
      </c>
      <c r="C20" s="231">
        <v>0.77147532947470254</v>
      </c>
      <c r="D20" s="231">
        <v>1.075690398459922</v>
      </c>
      <c r="E20" s="231">
        <v>1.5543791156198661</v>
      </c>
      <c r="F20" s="231">
        <v>1.8076501055476879</v>
      </c>
      <c r="G20" s="231">
        <v>1.6648541406188471</v>
      </c>
      <c r="H20" s="231">
        <v>1.695502758768356</v>
      </c>
      <c r="I20" s="231">
        <v>1.771383502909637</v>
      </c>
      <c r="J20" s="231">
        <v>1.6187688676040459</v>
      </c>
      <c r="K20" s="231">
        <v>1.3730913794841411</v>
      </c>
      <c r="L20" s="231">
        <v>1.71242325966974</v>
      </c>
      <c r="M20" s="231">
        <v>3.1748358912000132</v>
      </c>
      <c r="N20" s="231">
        <v>3.2225154583267219</v>
      </c>
      <c r="O20" s="231">
        <v>2.3356167577315361</v>
      </c>
      <c r="P20" s="231">
        <v>2.5468266112760092</v>
      </c>
      <c r="Q20" s="231">
        <v>2.1707112991509478</v>
      </c>
      <c r="R20" s="231">
        <v>2.2125502751169561</v>
      </c>
      <c r="S20" s="231">
        <v>1.7510781256917209</v>
      </c>
      <c r="T20" s="231">
        <v>2.5978529163568691</v>
      </c>
      <c r="U20" s="231">
        <v>1.7366990411971119</v>
      </c>
      <c r="V20" s="231">
        <v>2.077159619049564</v>
      </c>
      <c r="W20" s="231">
        <v>0.40811937241032481</v>
      </c>
      <c r="DA20" s="73" t="s">
        <v>3064</v>
      </c>
    </row>
    <row r="21" spans="1:105" ht="12" customHeight="1" x14ac:dyDescent="0.25">
      <c r="A21" s="46" t="s">
        <v>70</v>
      </c>
      <c r="B21" s="231">
        <v>0.12342413073693941</v>
      </c>
      <c r="C21" s="231">
        <v>0.25306359058055478</v>
      </c>
      <c r="D21" s="231">
        <v>0.2891852172007422</v>
      </c>
      <c r="E21" s="231">
        <v>0.1553221194854644</v>
      </c>
      <c r="F21" s="231">
        <v>0.30765565606355122</v>
      </c>
      <c r="G21" s="231">
        <v>0.44910160713616087</v>
      </c>
      <c r="H21" s="231">
        <v>0.67683478102416683</v>
      </c>
      <c r="I21" s="231">
        <v>0.37774123405778171</v>
      </c>
      <c r="J21" s="231">
        <v>0.4268913270584499</v>
      </c>
      <c r="K21" s="231">
        <v>0.31094136465626049</v>
      </c>
      <c r="L21" s="231">
        <v>0.51122440392168189</v>
      </c>
      <c r="M21" s="231">
        <v>0.30903108686164399</v>
      </c>
      <c r="N21" s="231">
        <v>0.26080581711619111</v>
      </c>
      <c r="O21" s="231">
        <v>0.21874217823974509</v>
      </c>
      <c r="P21" s="231">
        <v>0.37741922266906902</v>
      </c>
      <c r="Q21" s="231">
        <v>0.37664944950035312</v>
      </c>
      <c r="R21" s="231">
        <v>0.27937369313828148</v>
      </c>
      <c r="S21" s="231">
        <v>0.28450887154433119</v>
      </c>
      <c r="T21" s="231">
        <v>0.4086516806360575</v>
      </c>
      <c r="U21" s="231">
        <v>0.65682155851022905</v>
      </c>
      <c r="V21" s="231">
        <v>0.92224301577645329</v>
      </c>
      <c r="W21" s="231">
        <v>0.70195759823983461</v>
      </c>
      <c r="DA21" s="73" t="s">
        <v>3065</v>
      </c>
    </row>
    <row r="22" spans="1:105" ht="12" customHeight="1" x14ac:dyDescent="0.25">
      <c r="A22" s="46" t="s">
        <v>34</v>
      </c>
      <c r="B22" s="231">
        <v>1.050902837535153</v>
      </c>
      <c r="C22" s="231">
        <v>1.050902837530189</v>
      </c>
      <c r="D22" s="231">
        <v>1.0509028375259359</v>
      </c>
      <c r="E22" s="231">
        <v>5.0804806730713867</v>
      </c>
      <c r="F22" s="231">
        <v>1.05090283751143</v>
      </c>
      <c r="G22" s="231">
        <v>1.0509028375106331</v>
      </c>
      <c r="H22" s="231">
        <v>1.0509028375089631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1.050902837507268</v>
      </c>
      <c r="O22" s="231">
        <v>1.05090283751082</v>
      </c>
      <c r="P22" s="231">
        <v>1.0509028375061811</v>
      </c>
      <c r="Q22" s="231">
        <v>1.0509028375096581</v>
      </c>
      <c r="R22" s="231">
        <v>4.2036973345298332</v>
      </c>
      <c r="S22" s="231">
        <v>3.1527944970415032</v>
      </c>
      <c r="T22" s="231">
        <v>1.0509028375117559</v>
      </c>
      <c r="U22" s="231">
        <v>1.0509028375096461</v>
      </c>
      <c r="V22" s="231">
        <v>0.7356835769661868</v>
      </c>
      <c r="W22" s="231">
        <v>0.52545141876459667</v>
      </c>
      <c r="DA22" s="73" t="s">
        <v>3066</v>
      </c>
    </row>
    <row r="23" spans="1:105" ht="12" customHeight="1" x14ac:dyDescent="0.25">
      <c r="A23" s="46" t="s">
        <v>162</v>
      </c>
      <c r="B23" s="231">
        <v>0.84376971002505674</v>
      </c>
      <c r="C23" s="231">
        <v>1.246549067684712</v>
      </c>
      <c r="D23" s="231">
        <v>0.72056550683596066</v>
      </c>
      <c r="E23" s="231">
        <v>1.5848501625256219</v>
      </c>
      <c r="F23" s="231">
        <v>2.090270026445431</v>
      </c>
      <c r="G23" s="231">
        <v>2.4571252638949859</v>
      </c>
      <c r="H23" s="231">
        <v>2.6028018237725781</v>
      </c>
      <c r="I23" s="231">
        <v>2.6821770999842198</v>
      </c>
      <c r="J23" s="231">
        <v>1.5441886414415109</v>
      </c>
      <c r="K23" s="231">
        <v>1.0754384493326239</v>
      </c>
      <c r="L23" s="231">
        <v>1.215094622905621</v>
      </c>
      <c r="M23" s="231">
        <v>1.648355708009277</v>
      </c>
      <c r="N23" s="231">
        <v>2.609097135942585</v>
      </c>
      <c r="O23" s="231">
        <v>3.1118625406747169</v>
      </c>
      <c r="P23" s="231">
        <v>2.2039718179697179</v>
      </c>
      <c r="Q23" s="231">
        <v>1.848397001993985</v>
      </c>
      <c r="R23" s="231">
        <v>2.729928579785077</v>
      </c>
      <c r="S23" s="231">
        <v>2.224247166065735</v>
      </c>
      <c r="T23" s="231">
        <v>2.8573742158014181</v>
      </c>
      <c r="U23" s="231">
        <v>2.3865527511684101</v>
      </c>
      <c r="V23" s="231">
        <v>1.047691386978606</v>
      </c>
      <c r="W23" s="231">
        <v>1.635989334938946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21.814595773571639</v>
      </c>
      <c r="C25" s="231">
        <v>22.863365724554139</v>
      </c>
      <c r="D25" s="231">
        <v>22.863365724423819</v>
      </c>
      <c r="E25" s="231">
        <v>23.222125303458821</v>
      </c>
      <c r="F25" s="231">
        <v>18.619470246351131</v>
      </c>
      <c r="G25" s="231">
        <v>16.39553225563261</v>
      </c>
      <c r="H25" s="231">
        <v>11.437820165155101</v>
      </c>
      <c r="I25" s="231">
        <v>19.930515559620659</v>
      </c>
      <c r="J25" s="231">
        <v>19.595728642155969</v>
      </c>
      <c r="K25" s="231">
        <v>16.259483012692758</v>
      </c>
      <c r="L25" s="231">
        <v>16.356038967318479</v>
      </c>
      <c r="M25" s="231">
        <v>17.0933633948605</v>
      </c>
      <c r="N25" s="231">
        <v>10.055049513259069</v>
      </c>
      <c r="O25" s="231">
        <v>5.4698760004312392</v>
      </c>
      <c r="P25" s="231">
        <v>4.1288193576270622</v>
      </c>
      <c r="Q25" s="231">
        <v>9.2061303709307989</v>
      </c>
      <c r="R25" s="231">
        <v>1.334007845572257</v>
      </c>
      <c r="S25" s="231">
        <v>1.1150860394744011</v>
      </c>
      <c r="T25" s="231">
        <v>0.81647742514707944</v>
      </c>
      <c r="U25" s="231">
        <v>1.1050981694831481</v>
      </c>
      <c r="V25" s="231">
        <v>0.93572223159449253</v>
      </c>
      <c r="W25" s="231">
        <v>1.5222923396343631</v>
      </c>
      <c r="DA25" s="73" t="s">
        <v>3069</v>
      </c>
    </row>
    <row r="26" spans="1:105" ht="12" customHeight="1" x14ac:dyDescent="0.25">
      <c r="A26" s="46" t="s">
        <v>79</v>
      </c>
      <c r="B26" s="231">
        <v>4.0545776469613708</v>
      </c>
      <c r="C26" s="231">
        <v>2.90372065910966</v>
      </c>
      <c r="D26" s="231">
        <v>4.4055996691286632</v>
      </c>
      <c r="E26" s="231">
        <v>3.704201138769657</v>
      </c>
      <c r="F26" s="231">
        <v>8.9485138901202248</v>
      </c>
      <c r="G26" s="231">
        <v>7.5103389892559083</v>
      </c>
      <c r="H26" s="231">
        <v>9.1156678024291793</v>
      </c>
      <c r="I26" s="231">
        <v>8.3782601641756607</v>
      </c>
      <c r="J26" s="231">
        <v>9.0272595330066441</v>
      </c>
      <c r="K26" s="231">
        <v>7.799703804298316</v>
      </c>
      <c r="L26" s="231">
        <v>7.0516110135480963</v>
      </c>
      <c r="M26" s="231">
        <v>3.2429329219070171</v>
      </c>
      <c r="N26" s="231">
        <v>2.943127962687512</v>
      </c>
      <c r="O26" s="231">
        <v>2.3256291455871612</v>
      </c>
      <c r="P26" s="231">
        <v>3.2418368080199622</v>
      </c>
      <c r="Q26" s="231">
        <v>3.799970876830669</v>
      </c>
      <c r="R26" s="231">
        <v>4.4969298155117476</v>
      </c>
      <c r="S26" s="231">
        <v>4.1226523840134366</v>
      </c>
      <c r="T26" s="231">
        <v>3.7719517318262792</v>
      </c>
      <c r="U26" s="231">
        <v>3.8594878002222122</v>
      </c>
      <c r="V26" s="231">
        <v>3.8236336412211172</v>
      </c>
      <c r="W26" s="231">
        <v>2.3811193792295118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18.541589009400781</v>
      </c>
      <c r="C27" s="263">
        <f t="shared" si="0"/>
        <v>20.680106558519714</v>
      </c>
      <c r="D27" s="263">
        <f t="shared" si="0"/>
        <v>21.628122033408502</v>
      </c>
      <c r="E27" s="263">
        <f t="shared" si="0"/>
        <v>31.114850265943083</v>
      </c>
      <c r="F27" s="263">
        <f t="shared" si="0"/>
        <v>31.891871098152791</v>
      </c>
      <c r="G27" s="263">
        <f t="shared" si="0"/>
        <v>32.302188394066647</v>
      </c>
      <c r="H27" s="263">
        <f t="shared" si="0"/>
        <v>33.864233523318376</v>
      </c>
      <c r="I27" s="263">
        <f t="shared" si="0"/>
        <v>33.609205713595429</v>
      </c>
      <c r="J27" s="263">
        <f t="shared" si="0"/>
        <v>27.776272654270272</v>
      </c>
      <c r="K27" s="263">
        <f t="shared" si="0"/>
        <v>23.569750368879816</v>
      </c>
      <c r="L27" s="263">
        <f t="shared" si="0"/>
        <v>24.743685143025058</v>
      </c>
      <c r="M27" s="263">
        <f t="shared" si="0"/>
        <v>29.894684285994291</v>
      </c>
      <c r="N27" s="263">
        <f t="shared" si="0"/>
        <v>34.724390338780374</v>
      </c>
      <c r="O27" s="263">
        <f t="shared" si="0"/>
        <v>31.271783422391156</v>
      </c>
      <c r="P27" s="263">
        <f t="shared" si="0"/>
        <v>29.548915972408199</v>
      </c>
      <c r="Q27" s="263">
        <f t="shared" si="0"/>
        <v>29.704483955001745</v>
      </c>
      <c r="R27" s="263">
        <f t="shared" si="0"/>
        <v>34.127000668058642</v>
      </c>
      <c r="S27" s="263">
        <f t="shared" si="0"/>
        <v>28.464872789060276</v>
      </c>
      <c r="T27" s="263">
        <f t="shared" si="0"/>
        <v>31.272880605309663</v>
      </c>
      <c r="U27" s="263">
        <f t="shared" si="0"/>
        <v>28.891309867879372</v>
      </c>
      <c r="V27" s="263">
        <f t="shared" si="0"/>
        <v>26.876045109810725</v>
      </c>
      <c r="W27" s="263">
        <f t="shared" si="0"/>
        <v>19.027083721925145</v>
      </c>
      <c r="DA27" s="70"/>
    </row>
    <row r="28" spans="1:105" ht="12" customHeight="1" x14ac:dyDescent="0.25">
      <c r="A28" s="60" t="s">
        <v>3072</v>
      </c>
      <c r="B28" s="264">
        <v>17.584887888567849</v>
      </c>
      <c r="C28" s="264">
        <v>19.637950412248809</v>
      </c>
      <c r="D28" s="264">
        <v>20.519770219770649</v>
      </c>
      <c r="E28" s="264">
        <v>29.99581683053497</v>
      </c>
      <c r="F28" s="264">
        <v>30.795883535067581</v>
      </c>
      <c r="G28" s="264">
        <v>31.13775107552474</v>
      </c>
      <c r="H28" s="264">
        <v>32.677387847777148</v>
      </c>
      <c r="I28" s="264">
        <v>32.367456893073481</v>
      </c>
      <c r="J28" s="264">
        <v>26.507110076759421</v>
      </c>
      <c r="K28" s="264">
        <v>22.706968811693859</v>
      </c>
      <c r="L28" s="264">
        <v>23.816768297551391</v>
      </c>
      <c r="M28" s="264">
        <v>28.886834163695031</v>
      </c>
      <c r="N28" s="264">
        <v>33.639020094363232</v>
      </c>
      <c r="O28" s="264">
        <v>30.354955335862069</v>
      </c>
      <c r="P28" s="264">
        <v>28.614139120664849</v>
      </c>
      <c r="Q28" s="264">
        <v>28.749108720120869</v>
      </c>
      <c r="R28" s="264">
        <v>33.094788304112129</v>
      </c>
      <c r="S28" s="264">
        <v>27.474530729159088</v>
      </c>
      <c r="T28" s="264">
        <v>30.348347183326432</v>
      </c>
      <c r="U28" s="264">
        <v>28.075247903166911</v>
      </c>
      <c r="V28" s="264">
        <v>26.034058073642381</v>
      </c>
      <c r="W28" s="264">
        <v>18.08167271567201</v>
      </c>
      <c r="DA28" s="72" t="s">
        <v>3073</v>
      </c>
    </row>
    <row r="29" spans="1:105" ht="12" customHeight="1" x14ac:dyDescent="0.25">
      <c r="A29" s="59" t="s">
        <v>30</v>
      </c>
      <c r="B29" s="232">
        <v>0.80841240661115943</v>
      </c>
      <c r="C29" s="232">
        <v>0.5835760173446235</v>
      </c>
      <c r="D29" s="232">
        <v>0</v>
      </c>
      <c r="E29" s="232">
        <v>0</v>
      </c>
      <c r="F29" s="232">
        <v>1.600406627965699</v>
      </c>
      <c r="G29" s="232">
        <v>0.49563982882194041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0.31908643639261502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0.45359372530861591</v>
      </c>
      <c r="U29" s="232">
        <v>0.28254743514684172</v>
      </c>
      <c r="V29" s="232">
        <v>3.079190212731479E-2</v>
      </c>
      <c r="W29" s="232">
        <v>0.1574375353440037</v>
      </c>
      <c r="DA29" s="71" t="s">
        <v>3074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0.85307735660444328</v>
      </c>
      <c r="F30" s="232">
        <v>0</v>
      </c>
      <c r="G30" s="232">
        <v>0.83049075917811288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1.6831798370599671</v>
      </c>
      <c r="O30" s="232">
        <v>0.95987406616097082</v>
      </c>
      <c r="P30" s="232">
        <v>0</v>
      </c>
      <c r="Q30" s="232">
        <v>1.7883176182775189</v>
      </c>
      <c r="R30" s="232">
        <v>0.97872043999828373</v>
      </c>
      <c r="S30" s="232">
        <v>1.594228854515521</v>
      </c>
      <c r="T30" s="232">
        <v>1.5166417291069489</v>
      </c>
      <c r="U30" s="232">
        <v>2.1255086127824461</v>
      </c>
      <c r="V30" s="232">
        <v>1.754591021173578</v>
      </c>
      <c r="W30" s="232">
        <v>1.141789305962404</v>
      </c>
      <c r="DA30" s="71" t="s">
        <v>3075</v>
      </c>
    </row>
    <row r="31" spans="1:105" ht="12" customHeight="1" x14ac:dyDescent="0.25">
      <c r="A31" s="59" t="s">
        <v>160</v>
      </c>
      <c r="B31" s="232">
        <v>7.5653296373267924</v>
      </c>
      <c r="C31" s="232">
        <v>7.6232156260533914</v>
      </c>
      <c r="D31" s="232">
        <v>8.7680963098643989</v>
      </c>
      <c r="E31" s="232">
        <v>15.71614262996342</v>
      </c>
      <c r="F31" s="232">
        <v>13.835143003056819</v>
      </c>
      <c r="G31" s="232">
        <v>11.302087072290229</v>
      </c>
      <c r="H31" s="232">
        <v>11.38881705131495</v>
      </c>
      <c r="I31" s="232">
        <v>11.897956891904879</v>
      </c>
      <c r="J31" s="232">
        <v>12.00025645069385</v>
      </c>
      <c r="K31" s="232">
        <v>11.11290061353048</v>
      </c>
      <c r="L31" s="232">
        <v>11.69795512482858</v>
      </c>
      <c r="M31" s="232">
        <v>15.946841944441619</v>
      </c>
      <c r="N31" s="232">
        <v>18.063660520621639</v>
      </c>
      <c r="O31" s="232">
        <v>15.182854460333131</v>
      </c>
      <c r="P31" s="232">
        <v>15.31007320914623</v>
      </c>
      <c r="Q31" s="232">
        <v>13.524074946499629</v>
      </c>
      <c r="R31" s="232">
        <v>16.64637241876013</v>
      </c>
      <c r="S31" s="232">
        <v>12.396343652165481</v>
      </c>
      <c r="T31" s="232">
        <v>14.6461005587658</v>
      </c>
      <c r="U31" s="232">
        <v>11.534404096950141</v>
      </c>
      <c r="V31" s="232">
        <v>12.88127801068023</v>
      </c>
      <c r="W31" s="232">
        <v>3.020489335541007</v>
      </c>
      <c r="DA31" s="71" t="s">
        <v>3076</v>
      </c>
    </row>
    <row r="32" spans="1:105" ht="12" customHeight="1" x14ac:dyDescent="0.25">
      <c r="A32" s="59" t="s">
        <v>70</v>
      </c>
      <c r="B32" s="232">
        <v>1.649912781823035</v>
      </c>
      <c r="C32" s="232">
        <v>2.343321324619104</v>
      </c>
      <c r="D32" s="232">
        <v>3.2588020576557271</v>
      </c>
      <c r="E32" s="232">
        <v>1.617322777949415</v>
      </c>
      <c r="F32" s="232">
        <v>2.2874902296158219</v>
      </c>
      <c r="G32" s="232">
        <v>3.2190508104034778</v>
      </c>
      <c r="H32" s="232">
        <v>4.8882321569586429</v>
      </c>
      <c r="I32" s="232">
        <v>2.4668847333223769</v>
      </c>
      <c r="J32" s="232">
        <v>3.3659719576470688</v>
      </c>
      <c r="K32" s="232">
        <v>2.5336846027587141</v>
      </c>
      <c r="L32" s="232">
        <v>3.2816388807594081</v>
      </c>
      <c r="M32" s="232">
        <v>1.564485680143719</v>
      </c>
      <c r="N32" s="232">
        <v>1.612710949897334</v>
      </c>
      <c r="O32" s="232">
        <v>1.6547745887792851</v>
      </c>
      <c r="P32" s="232">
        <v>2.4328129355868451</v>
      </c>
      <c r="Q32" s="232">
        <v>2.433582708764602</v>
      </c>
      <c r="R32" s="232">
        <v>2.5308584651051431</v>
      </c>
      <c r="S32" s="232">
        <v>2.5257232867101549</v>
      </c>
      <c r="T32" s="232">
        <v>2.5795684398053238</v>
      </c>
      <c r="U32" s="232">
        <v>4.4050013134691284</v>
      </c>
      <c r="V32" s="232">
        <v>5.7050140780355472</v>
      </c>
      <c r="W32" s="232">
        <v>5.2035454114348028</v>
      </c>
      <c r="DA32" s="71" t="s">
        <v>3077</v>
      </c>
    </row>
    <row r="33" spans="1:105" ht="12" customHeight="1" x14ac:dyDescent="0.25">
      <c r="A33" s="59" t="s">
        <v>162</v>
      </c>
      <c r="B33" s="232">
        <v>7.561233062806866</v>
      </c>
      <c r="C33" s="232">
        <v>9.0878374442316829</v>
      </c>
      <c r="D33" s="232">
        <v>8.4928718522505235</v>
      </c>
      <c r="E33" s="232">
        <v>11.8092740660177</v>
      </c>
      <c r="F33" s="232">
        <v>13.07284367442924</v>
      </c>
      <c r="G33" s="232">
        <v>15.290482604830981</v>
      </c>
      <c r="H33" s="232">
        <v>16.400338639503559</v>
      </c>
      <c r="I33" s="232">
        <v>18.00261526784622</v>
      </c>
      <c r="J33" s="232">
        <v>11.140881668418499</v>
      </c>
      <c r="K33" s="232">
        <v>9.0603835954046623</v>
      </c>
      <c r="L33" s="232">
        <v>8.8371742919634038</v>
      </c>
      <c r="M33" s="232">
        <v>11.05642010271708</v>
      </c>
      <c r="N33" s="232">
        <v>12.2794687867843</v>
      </c>
      <c r="O33" s="232">
        <v>12.55745222058869</v>
      </c>
      <c r="P33" s="232">
        <v>10.87125297593178</v>
      </c>
      <c r="Q33" s="232">
        <v>11.00313344657911</v>
      </c>
      <c r="R33" s="232">
        <v>12.938836980248571</v>
      </c>
      <c r="S33" s="232">
        <v>10.95823493576794</v>
      </c>
      <c r="T33" s="232">
        <v>11.15244273033974</v>
      </c>
      <c r="U33" s="232">
        <v>9.7277864448183493</v>
      </c>
      <c r="V33" s="232">
        <v>5.6623830616257136</v>
      </c>
      <c r="W33" s="232">
        <v>8.5584111273897925</v>
      </c>
      <c r="DA33" s="71" t="s">
        <v>3078</v>
      </c>
    </row>
    <row r="34" spans="1:105" ht="12" customHeight="1" x14ac:dyDescent="0.25">
      <c r="A34" s="60" t="s">
        <v>3079</v>
      </c>
      <c r="B34" s="264">
        <v>0.95670112083293168</v>
      </c>
      <c r="C34" s="264">
        <v>1.0421561462709059</v>
      </c>
      <c r="D34" s="264">
        <v>1.1083518136378521</v>
      </c>
      <c r="E34" s="264">
        <v>1.119033435408112</v>
      </c>
      <c r="F34" s="264">
        <v>1.0959875630852089</v>
      </c>
      <c r="G34" s="264">
        <v>1.164437318541909</v>
      </c>
      <c r="H34" s="264">
        <v>1.186845675541228</v>
      </c>
      <c r="I34" s="264">
        <v>1.2417488205219449</v>
      </c>
      <c r="J34" s="264">
        <v>1.2691625775108499</v>
      </c>
      <c r="K34" s="264">
        <v>0.86278155718595961</v>
      </c>
      <c r="L34" s="264">
        <v>0.92691684547366715</v>
      </c>
      <c r="M34" s="264">
        <v>1.0078501222992611</v>
      </c>
      <c r="N34" s="264">
        <v>1.0853702444171429</v>
      </c>
      <c r="O34" s="264">
        <v>0.91682808652908687</v>
      </c>
      <c r="P34" s="264">
        <v>0.93477685174335123</v>
      </c>
      <c r="Q34" s="264">
        <v>0.95537523488087461</v>
      </c>
      <c r="R34" s="264">
        <v>1.0322123639465131</v>
      </c>
      <c r="S34" s="264">
        <v>0.99034205990118762</v>
      </c>
      <c r="T34" s="264">
        <v>0.92453342198323119</v>
      </c>
      <c r="U34" s="264">
        <v>0.81606196471246151</v>
      </c>
      <c r="V34" s="264">
        <v>0.84198703616834381</v>
      </c>
      <c r="W34" s="264">
        <v>0.94541100625313645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5.2550344713806219</v>
      </c>
      <c r="C35" s="263">
        <f t="shared" si="1"/>
        <v>5.8267610933920029</v>
      </c>
      <c r="D35" s="263">
        <f t="shared" si="1"/>
        <v>5.6077550923354167</v>
      </c>
      <c r="E35" s="263">
        <f t="shared" si="1"/>
        <v>6.14333112228221</v>
      </c>
      <c r="F35" s="263">
        <f t="shared" si="1"/>
        <v>6.3264863920043606</v>
      </c>
      <c r="G35" s="263">
        <f t="shared" si="1"/>
        <v>5.5097028950026177</v>
      </c>
      <c r="H35" s="263">
        <f t="shared" si="1"/>
        <v>4.4634551911247691</v>
      </c>
      <c r="I35" s="263">
        <f t="shared" si="1"/>
        <v>5.6218611870864299</v>
      </c>
      <c r="J35" s="263">
        <f t="shared" si="1"/>
        <v>5.3029950832169304</v>
      </c>
      <c r="K35" s="263">
        <f t="shared" si="1"/>
        <v>4.2789682425660382</v>
      </c>
      <c r="L35" s="263">
        <f t="shared" si="1"/>
        <v>4.6681531444490929</v>
      </c>
      <c r="M35" s="263">
        <f t="shared" si="1"/>
        <v>4.2591908009579269</v>
      </c>
      <c r="N35" s="263">
        <f t="shared" si="1"/>
        <v>3.4053976916111903</v>
      </c>
      <c r="O35" s="263">
        <f t="shared" si="1"/>
        <v>1.7956240191860418</v>
      </c>
      <c r="P35" s="263">
        <f t="shared" si="1"/>
        <v>1.6563283537753384</v>
      </c>
      <c r="Q35" s="263">
        <f t="shared" si="1"/>
        <v>2.7547798291949093</v>
      </c>
      <c r="R35" s="263">
        <f t="shared" si="1"/>
        <v>1.2343441994832542</v>
      </c>
      <c r="S35" s="263">
        <f t="shared" si="1"/>
        <v>1.2196483954432646</v>
      </c>
      <c r="T35" s="263">
        <f t="shared" si="1"/>
        <v>1.2732966633057603</v>
      </c>
      <c r="U35" s="263">
        <f t="shared" si="1"/>
        <v>1.0886504371662802</v>
      </c>
      <c r="V35" s="263">
        <f t="shared" si="1"/>
        <v>0.65758585159443417</v>
      </c>
      <c r="W35" s="263">
        <f t="shared" si="1"/>
        <v>0.59089636519354727</v>
      </c>
      <c r="DA35" s="70"/>
    </row>
    <row r="36" spans="1:105" ht="12" customHeight="1" x14ac:dyDescent="0.25">
      <c r="A36" s="60" t="s">
        <v>3082</v>
      </c>
      <c r="B36" s="264">
        <v>0.96504658276486233</v>
      </c>
      <c r="C36" s="264">
        <v>1.221280159559448</v>
      </c>
      <c r="D36" s="264">
        <v>0.92149344800918098</v>
      </c>
      <c r="E36" s="264">
        <v>1.238761518432058</v>
      </c>
      <c r="F36" s="264">
        <v>1.4138072410331051</v>
      </c>
      <c r="G36" s="264">
        <v>1.2204660100753379</v>
      </c>
      <c r="H36" s="264">
        <v>0.940990201105251</v>
      </c>
      <c r="I36" s="264">
        <v>0.82415498496991357</v>
      </c>
      <c r="J36" s="264">
        <v>0.5838119443797074</v>
      </c>
      <c r="K36" s="264">
        <v>0.49065275870602859</v>
      </c>
      <c r="L36" s="264">
        <v>0.66675751325562416</v>
      </c>
      <c r="M36" s="264">
        <v>0.59724114094664693</v>
      </c>
      <c r="N36" s="264">
        <v>0.94443534761231052</v>
      </c>
      <c r="O36" s="264">
        <v>0.57419399676864491</v>
      </c>
      <c r="P36" s="264">
        <v>0.44837594197380798</v>
      </c>
      <c r="Q36" s="264">
        <v>0.56378213818620559</v>
      </c>
      <c r="R36" s="264">
        <v>0.39559313878436408</v>
      </c>
      <c r="S36" s="264">
        <v>0.39734406897209118</v>
      </c>
      <c r="T36" s="264">
        <v>0.43833802501841318</v>
      </c>
      <c r="U36" s="264">
        <v>0.35709284983725931</v>
      </c>
      <c r="V36" s="264">
        <v>0.1268504116141369</v>
      </c>
      <c r="W36" s="264">
        <v>0.15221446456414969</v>
      </c>
      <c r="DA36" s="72" t="s">
        <v>3083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7.1707693115522345E-2</v>
      </c>
      <c r="G37" s="232">
        <v>7.1867775179181359E-2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0.1236962167076443</v>
      </c>
      <c r="F38" s="232">
        <v>0</v>
      </c>
      <c r="G38" s="232">
        <v>0.1204211600808264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0.10841727510314129</v>
      </c>
      <c r="O38" s="232">
        <v>0</v>
      </c>
      <c r="P38" s="232">
        <v>0</v>
      </c>
      <c r="Q38" s="232">
        <v>0.1228461972585996</v>
      </c>
      <c r="R38" s="232">
        <v>0</v>
      </c>
      <c r="S38" s="232">
        <v>8.9536668284831838E-2</v>
      </c>
      <c r="T38" s="232">
        <v>8.3882808754305357E-2</v>
      </c>
      <c r="U38" s="232">
        <v>8.9546217928153898E-2</v>
      </c>
      <c r="V38" s="232">
        <v>4.4899820938460393E-2</v>
      </c>
      <c r="W38" s="232">
        <v>0</v>
      </c>
      <c r="DA38" s="71" t="s">
        <v>3085</v>
      </c>
    </row>
    <row r="39" spans="1:105" ht="12" customHeight="1" x14ac:dyDescent="0.25">
      <c r="A39" s="59" t="s">
        <v>160</v>
      </c>
      <c r="B39" s="232">
        <v>0.22777000240176329</v>
      </c>
      <c r="C39" s="232">
        <v>0.32934699323350319</v>
      </c>
      <c r="D39" s="232">
        <v>0</v>
      </c>
      <c r="E39" s="232">
        <v>0.33328621484315502</v>
      </c>
      <c r="F39" s="232">
        <v>0.32195662518722468</v>
      </c>
      <c r="G39" s="232">
        <v>0.32499578500738519</v>
      </c>
      <c r="H39" s="232">
        <v>0.2220780224967541</v>
      </c>
      <c r="I39" s="232">
        <v>0.23891707768125961</v>
      </c>
      <c r="J39" s="232">
        <v>0.1233070866341857</v>
      </c>
      <c r="K39" s="232">
        <v>0.1225260435872952</v>
      </c>
      <c r="L39" s="232">
        <v>0.2391173176344687</v>
      </c>
      <c r="M39" s="232">
        <v>0</v>
      </c>
      <c r="N39" s="232">
        <v>0.2952854535354521</v>
      </c>
      <c r="O39" s="232">
        <v>8.7148669409383123E-2</v>
      </c>
      <c r="P39" s="232">
        <v>9.9898572041816985E-2</v>
      </c>
      <c r="Q39" s="232">
        <v>0.11263903393920049</v>
      </c>
      <c r="R39" s="232">
        <v>8.4172257737978595E-2</v>
      </c>
      <c r="S39" s="232">
        <v>8.269266228868935E-2</v>
      </c>
      <c r="T39" s="232">
        <v>7.7304063141128504E-2</v>
      </c>
      <c r="U39" s="232">
        <v>5.7859218390794416E-3</v>
      </c>
      <c r="V39" s="232">
        <v>2.4795919498783549E-2</v>
      </c>
      <c r="W39" s="232">
        <v>0</v>
      </c>
      <c r="DA39" s="71" t="s">
        <v>3086</v>
      </c>
    </row>
    <row r="40" spans="1:105" ht="12" customHeight="1" x14ac:dyDescent="0.25">
      <c r="A40" s="59" t="s">
        <v>70</v>
      </c>
      <c r="B40" s="232">
        <v>0.1101738606611012</v>
      </c>
      <c r="C40" s="232">
        <v>0.21369416249334891</v>
      </c>
      <c r="D40" s="232">
        <v>0.22460739511449049</v>
      </c>
      <c r="E40" s="232">
        <v>0.1079295733722526</v>
      </c>
      <c r="F40" s="232">
        <v>0.20967584241760051</v>
      </c>
      <c r="G40" s="232">
        <v>0.105071964029698</v>
      </c>
      <c r="H40" s="232">
        <v>0.1064985661589978</v>
      </c>
      <c r="I40" s="232">
        <v>0</v>
      </c>
      <c r="J40" s="232">
        <v>0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3087</v>
      </c>
    </row>
    <row r="41" spans="1:105" ht="12" customHeight="1" x14ac:dyDescent="0.25">
      <c r="A41" s="59" t="s">
        <v>162</v>
      </c>
      <c r="B41" s="232">
        <v>0.62710271970199782</v>
      </c>
      <c r="C41" s="232">
        <v>0.67823900383259539</v>
      </c>
      <c r="D41" s="232">
        <v>0.69688605289469041</v>
      </c>
      <c r="E41" s="232">
        <v>0.67384951350900579</v>
      </c>
      <c r="F41" s="232">
        <v>0.8104670803127576</v>
      </c>
      <c r="G41" s="232">
        <v>0.59810932577824727</v>
      </c>
      <c r="H41" s="232">
        <v>0.6124136124494991</v>
      </c>
      <c r="I41" s="232">
        <v>0.58523790728865399</v>
      </c>
      <c r="J41" s="232">
        <v>0.46050485774552169</v>
      </c>
      <c r="K41" s="232">
        <v>0.36812671511873329</v>
      </c>
      <c r="L41" s="232">
        <v>0.42764019562115552</v>
      </c>
      <c r="M41" s="232">
        <v>0.59724114094664693</v>
      </c>
      <c r="N41" s="232">
        <v>0.54073261897371716</v>
      </c>
      <c r="O41" s="232">
        <v>0.48704532735926181</v>
      </c>
      <c r="P41" s="232">
        <v>0.34847736993199108</v>
      </c>
      <c r="Q41" s="232">
        <v>0.32829690698840541</v>
      </c>
      <c r="R41" s="232">
        <v>0.31142088104638549</v>
      </c>
      <c r="S41" s="232">
        <v>0.22511473839856999</v>
      </c>
      <c r="T41" s="232">
        <v>0.27715115312297928</v>
      </c>
      <c r="U41" s="232">
        <v>0.26176071007002588</v>
      </c>
      <c r="V41" s="232">
        <v>5.7154671176892942E-2</v>
      </c>
      <c r="W41" s="232">
        <v>0.15221446456414969</v>
      </c>
      <c r="DA41" s="71" t="s">
        <v>3088</v>
      </c>
    </row>
    <row r="42" spans="1:105" ht="12" customHeight="1" x14ac:dyDescent="0.25">
      <c r="A42" s="60" t="s">
        <v>3089</v>
      </c>
      <c r="B42" s="264">
        <v>4.1909009868152056</v>
      </c>
      <c r="C42" s="264">
        <v>4.4975433329687826</v>
      </c>
      <c r="D42" s="264">
        <v>4.5714680636280303</v>
      </c>
      <c r="E42" s="264">
        <v>4.7886697123257411</v>
      </c>
      <c r="F42" s="264">
        <v>4.7991661533660022</v>
      </c>
      <c r="G42" s="264">
        <v>4.1686344483640108</v>
      </c>
      <c r="H42" s="264">
        <v>3.399541687909891</v>
      </c>
      <c r="I42" s="264">
        <v>4.6690965028481717</v>
      </c>
      <c r="J42" s="264">
        <v>4.5877341575950279</v>
      </c>
      <c r="K42" s="264">
        <v>3.698955965437178</v>
      </c>
      <c r="L42" s="264">
        <v>3.9053935293408388</v>
      </c>
      <c r="M42" s="264">
        <v>3.5575651830588559</v>
      </c>
      <c r="N42" s="264">
        <v>2.3485489972556759</v>
      </c>
      <c r="O42" s="264">
        <v>1.12647282774117</v>
      </c>
      <c r="P42" s="264">
        <v>1.111136237870969</v>
      </c>
      <c r="Q42" s="264">
        <v>2.092048113110327</v>
      </c>
      <c r="R42" s="264">
        <v>0.73184335157585834</v>
      </c>
      <c r="S42" s="264">
        <v>0.7197331845528363</v>
      </c>
      <c r="T42" s="264">
        <v>0.73920339101051247</v>
      </c>
      <c r="U42" s="264">
        <v>0.64703688384094438</v>
      </c>
      <c r="V42" s="264">
        <v>0.4435296398057188</v>
      </c>
      <c r="W42" s="264">
        <v>0.34076433212460838</v>
      </c>
      <c r="DA42" s="72" t="s">
        <v>3090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1.268762663160714E-2</v>
      </c>
      <c r="G43" s="231">
        <v>1.249283891542116E-2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1.694783068734142E-2</v>
      </c>
      <c r="F45" s="231">
        <v>0</v>
      </c>
      <c r="G45" s="231">
        <v>2.0932916750895932E-2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3.5539233581896243E-2</v>
      </c>
      <c r="O45" s="231">
        <v>0</v>
      </c>
      <c r="P45" s="231">
        <v>0</v>
      </c>
      <c r="Q45" s="231">
        <v>1.798213361043189E-2</v>
      </c>
      <c r="R45" s="231">
        <v>0</v>
      </c>
      <c r="S45" s="231">
        <v>5.8513139610853443E-2</v>
      </c>
      <c r="T45" s="231">
        <v>6.5392750978825881E-2</v>
      </c>
      <c r="U45" s="231">
        <v>5.8501519609121998E-2</v>
      </c>
      <c r="V45" s="231">
        <v>7.320913081481144E-3</v>
      </c>
      <c r="W45" s="231">
        <v>0</v>
      </c>
      <c r="DA45" s="73" t="s">
        <v>3093</v>
      </c>
    </row>
    <row r="46" spans="1:105" ht="12" customHeight="1" x14ac:dyDescent="0.25">
      <c r="A46" s="64" t="s">
        <v>160</v>
      </c>
      <c r="B46" s="231">
        <v>2.4925788154841321E-2</v>
      </c>
      <c r="C46" s="231">
        <v>4.9641642444439839E-2</v>
      </c>
      <c r="D46" s="231">
        <v>0</v>
      </c>
      <c r="E46" s="231">
        <v>4.5664115604577081E-2</v>
      </c>
      <c r="F46" s="231">
        <v>5.6965511990003617E-2</v>
      </c>
      <c r="G46" s="231">
        <v>5.6494304716757739E-2</v>
      </c>
      <c r="H46" s="231">
        <v>3.4467106991387303E-2</v>
      </c>
      <c r="I46" s="231">
        <v>1.5602572078986311E-2</v>
      </c>
      <c r="J46" s="231">
        <v>4.2883294867723737E-3</v>
      </c>
      <c r="K46" s="231">
        <v>4.6275542071961733E-3</v>
      </c>
      <c r="L46" s="231">
        <v>1.467932870363362E-2</v>
      </c>
      <c r="M46" s="231">
        <v>0</v>
      </c>
      <c r="N46" s="231">
        <v>9.6794710036284065E-2</v>
      </c>
      <c r="O46" s="231">
        <v>4.7520220635982283E-2</v>
      </c>
      <c r="P46" s="231">
        <v>3.2720372708709471E-2</v>
      </c>
      <c r="Q46" s="231">
        <v>1.6488016749764599E-2</v>
      </c>
      <c r="R46" s="231">
        <v>5.2347173442484858E-2</v>
      </c>
      <c r="S46" s="231">
        <v>5.4040510842985362E-2</v>
      </c>
      <c r="T46" s="231">
        <v>6.0264140241724877E-2</v>
      </c>
      <c r="U46" s="231">
        <v>3.7800057641444109E-3</v>
      </c>
      <c r="V46" s="231">
        <v>4.0429731707572036E-3</v>
      </c>
      <c r="W46" s="231">
        <v>0</v>
      </c>
      <c r="DA46" s="73" t="s">
        <v>3094</v>
      </c>
    </row>
    <row r="47" spans="1:105" ht="12" customHeight="1" x14ac:dyDescent="0.25">
      <c r="A47" s="64" t="s">
        <v>70</v>
      </c>
      <c r="B47" s="231">
        <v>1.20567690305225E-2</v>
      </c>
      <c r="C47" s="231">
        <v>3.2209582673911982E-2</v>
      </c>
      <c r="D47" s="231">
        <v>1.8930370684775061E-2</v>
      </c>
      <c r="E47" s="231">
        <v>1.478761585726727E-2</v>
      </c>
      <c r="F47" s="231">
        <v>3.7099071057500571E-2</v>
      </c>
      <c r="G47" s="231">
        <v>1.8264752427318641E-2</v>
      </c>
      <c r="H47" s="231">
        <v>1.652886419359741E-2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3095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0.16193621039130551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3096</v>
      </c>
    </row>
    <row r="49" spans="1:105" ht="12" customHeight="1" x14ac:dyDescent="0.25">
      <c r="A49" s="64" t="s">
        <v>162</v>
      </c>
      <c r="B49" s="231">
        <v>6.8626374754324676E-2</v>
      </c>
      <c r="C49" s="231">
        <v>0.1022292561094065</v>
      </c>
      <c r="D49" s="231">
        <v>5.8734981987666288E-2</v>
      </c>
      <c r="E49" s="231">
        <v>9.2325276937853626E-2</v>
      </c>
      <c r="F49" s="231">
        <v>0.14340028615411021</v>
      </c>
      <c r="G49" s="231">
        <v>0.1039698730359933</v>
      </c>
      <c r="H49" s="231">
        <v>9.5048241451210713E-2</v>
      </c>
      <c r="I49" s="231">
        <v>3.82191876798708E-2</v>
      </c>
      <c r="J49" s="231">
        <v>1.6015272229492009E-2</v>
      </c>
      <c r="K49" s="231">
        <v>1.390338151346006E-2</v>
      </c>
      <c r="L49" s="231">
        <v>2.62526824092486E-2</v>
      </c>
      <c r="M49" s="231">
        <v>3.5379734455338673E-2</v>
      </c>
      <c r="N49" s="231">
        <v>0.17725240588066241</v>
      </c>
      <c r="O49" s="231">
        <v>0.26557492584441461</v>
      </c>
      <c r="P49" s="231">
        <v>0.1141388629654549</v>
      </c>
      <c r="Q49" s="231">
        <v>4.8055853393083159E-2</v>
      </c>
      <c r="R49" s="231">
        <v>0.19367429734976821</v>
      </c>
      <c r="S49" s="231">
        <v>0.14711481193909631</v>
      </c>
      <c r="T49" s="231">
        <v>0.21605948356772459</v>
      </c>
      <c r="U49" s="231">
        <v>0.1710111232765387</v>
      </c>
      <c r="V49" s="231">
        <v>9.3190656697754014E-3</v>
      </c>
      <c r="W49" s="231">
        <v>6.1489954494564382E-2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3.7466861153605802</v>
      </c>
      <c r="C51" s="231">
        <v>4.037434618138958</v>
      </c>
      <c r="D51" s="231">
        <v>4.0374346181156398</v>
      </c>
      <c r="E51" s="231">
        <v>4.1257694826982689</v>
      </c>
      <c r="F51" s="231">
        <v>3.3418323398281928</v>
      </c>
      <c r="G51" s="231">
        <v>2.9222715446862049</v>
      </c>
      <c r="H51" s="231">
        <v>2.0463161575662099</v>
      </c>
      <c r="I51" s="231">
        <v>3.5663462561022512</v>
      </c>
      <c r="J51" s="231">
        <v>3.500098420049794</v>
      </c>
      <c r="K51" s="231">
        <v>2.8265699207080308</v>
      </c>
      <c r="L51" s="231">
        <v>2.9811526213157129</v>
      </c>
      <c r="M51" s="231">
        <v>3.1173316730611531</v>
      </c>
      <c r="N51" s="231">
        <v>1.8218154908184769</v>
      </c>
      <c r="O51" s="231">
        <v>0.66616174002556061</v>
      </c>
      <c r="P51" s="231">
        <v>0.73609295575648792</v>
      </c>
      <c r="Q51" s="231">
        <v>1.656195900687895</v>
      </c>
      <c r="R51" s="231">
        <v>6.9931215719198969E-2</v>
      </c>
      <c r="S51" s="231">
        <v>7.3614595407090713E-2</v>
      </c>
      <c r="T51" s="231">
        <v>6.2564456353380107E-2</v>
      </c>
      <c r="U51" s="231">
        <v>7.146816551769318E-2</v>
      </c>
      <c r="V51" s="231">
        <v>9.1607507677757022E-2</v>
      </c>
      <c r="W51" s="231">
        <v>0.183586003247077</v>
      </c>
      <c r="DA51" s="73" t="s">
        <v>3099</v>
      </c>
    </row>
    <row r="52" spans="1:105" ht="12" customHeight="1" x14ac:dyDescent="0.25">
      <c r="A52" s="64" t="s">
        <v>79</v>
      </c>
      <c r="B52" s="231">
        <v>0.33860593951493728</v>
      </c>
      <c r="C52" s="231">
        <v>0.27602823360206652</v>
      </c>
      <c r="D52" s="231">
        <v>0.45636809283994939</v>
      </c>
      <c r="E52" s="231">
        <v>0.33123918014912762</v>
      </c>
      <c r="F52" s="231">
        <v>1.2071813177045869</v>
      </c>
      <c r="G52" s="231">
        <v>1.034208217831418</v>
      </c>
      <c r="H52" s="231">
        <v>1.2071813177074859</v>
      </c>
      <c r="I52" s="231">
        <v>1.0489284869870641</v>
      </c>
      <c r="J52" s="231">
        <v>1.0673321358289689</v>
      </c>
      <c r="K52" s="231">
        <v>0.85385510900849082</v>
      </c>
      <c r="L52" s="231">
        <v>0.88330889691224324</v>
      </c>
      <c r="M52" s="231">
        <v>0.40485377554236518</v>
      </c>
      <c r="N52" s="231">
        <v>0.21714715693835651</v>
      </c>
      <c r="O52" s="231">
        <v>0.14721594123521231</v>
      </c>
      <c r="P52" s="231">
        <v>0.22818404644031681</v>
      </c>
      <c r="Q52" s="231">
        <v>0.35332620866915249</v>
      </c>
      <c r="R52" s="231">
        <v>0.41589066506440631</v>
      </c>
      <c r="S52" s="231">
        <v>0.3864501267528106</v>
      </c>
      <c r="T52" s="231">
        <v>0.33492255986885688</v>
      </c>
      <c r="U52" s="231">
        <v>0.34227606967344598</v>
      </c>
      <c r="V52" s="231">
        <v>0.33123918020594811</v>
      </c>
      <c r="W52" s="231">
        <v>9.5688374382966984E-2</v>
      </c>
      <c r="DA52" s="73" t="s">
        <v>3100</v>
      </c>
    </row>
    <row r="53" spans="1:105" ht="12" customHeight="1" x14ac:dyDescent="0.25">
      <c r="A53" s="60" t="s">
        <v>3101</v>
      </c>
      <c r="B53" s="264">
        <v>9.9086901800553628E-2</v>
      </c>
      <c r="C53" s="264">
        <v>0.1079376008637724</v>
      </c>
      <c r="D53" s="264">
        <v>0.1147935806982061</v>
      </c>
      <c r="E53" s="264">
        <v>0.1158998915244116</v>
      </c>
      <c r="F53" s="264">
        <v>0.1135129976052538</v>
      </c>
      <c r="G53" s="264">
        <v>0.12060243656326911</v>
      </c>
      <c r="H53" s="264">
        <v>0.1229233021096271</v>
      </c>
      <c r="I53" s="264">
        <v>0.12860969926834431</v>
      </c>
      <c r="J53" s="264">
        <v>0.1314489812421952</v>
      </c>
      <c r="K53" s="264">
        <v>8.9359518422831533E-2</v>
      </c>
      <c r="L53" s="264">
        <v>9.6002101852629806E-2</v>
      </c>
      <c r="M53" s="264">
        <v>0.10438447695242339</v>
      </c>
      <c r="N53" s="264">
        <v>0.11241334674320411</v>
      </c>
      <c r="O53" s="264">
        <v>9.4957194676226847E-2</v>
      </c>
      <c r="P53" s="264">
        <v>9.6816173930561369E-2</v>
      </c>
      <c r="Q53" s="264">
        <v>9.8949577898376329E-2</v>
      </c>
      <c r="R53" s="264">
        <v>0.1069077091230317</v>
      </c>
      <c r="S53" s="264">
        <v>0.1025711419183373</v>
      </c>
      <c r="T53" s="264">
        <v>9.5755247276834654E-2</v>
      </c>
      <c r="U53" s="264">
        <v>8.4520703488076387E-2</v>
      </c>
      <c r="V53" s="264">
        <v>8.7205800174578449E-2</v>
      </c>
      <c r="W53" s="264">
        <v>9.7917568504789138E-2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1.320485708798065</v>
      </c>
      <c r="C54" s="263">
        <f t="shared" si="2"/>
        <v>1.4956752722388447</v>
      </c>
      <c r="D54" s="263">
        <f t="shared" si="2"/>
        <v>1.434243412546568</v>
      </c>
      <c r="E54" s="263">
        <f t="shared" si="2"/>
        <v>1.5748584005064989</v>
      </c>
      <c r="F54" s="263">
        <f t="shared" si="2"/>
        <v>1.6277693988672373</v>
      </c>
      <c r="G54" s="263">
        <f t="shared" si="2"/>
        <v>1.5495114072304252</v>
      </c>
      <c r="H54" s="263">
        <f t="shared" si="2"/>
        <v>1.4048925402198278</v>
      </c>
      <c r="I54" s="263">
        <f t="shared" si="2"/>
        <v>1.493070409986498</v>
      </c>
      <c r="J54" s="263">
        <f t="shared" si="2"/>
        <v>1.4133733016810721</v>
      </c>
      <c r="K54" s="263">
        <f t="shared" si="2"/>
        <v>1.0403665120928243</v>
      </c>
      <c r="L54" s="263">
        <f t="shared" si="2"/>
        <v>1.1651343895241357</v>
      </c>
      <c r="M54" s="263">
        <f t="shared" si="2"/>
        <v>1.1688426189035059</v>
      </c>
      <c r="N54" s="263">
        <f t="shared" si="2"/>
        <v>1.2587809580134772</v>
      </c>
      <c r="O54" s="263">
        <f t="shared" si="2"/>
        <v>0.91589308586587348</v>
      </c>
      <c r="P54" s="263">
        <f t="shared" si="2"/>
        <v>0.87758512316365134</v>
      </c>
      <c r="Q54" s="263">
        <f t="shared" si="2"/>
        <v>1.0073029101404147</v>
      </c>
      <c r="R54" s="263">
        <f t="shared" si="2"/>
        <v>0.89356449042591435</v>
      </c>
      <c r="S54" s="263">
        <f t="shared" si="2"/>
        <v>0.86428957210200363</v>
      </c>
      <c r="T54" s="263">
        <f t="shared" si="2"/>
        <v>0.83828127826552412</v>
      </c>
      <c r="U54" s="263">
        <f t="shared" si="2"/>
        <v>0.72841212407408384</v>
      </c>
      <c r="V54" s="263">
        <f t="shared" si="2"/>
        <v>0.64071707785113718</v>
      </c>
      <c r="W54" s="263">
        <f t="shared" si="2"/>
        <v>0.71270918219938162</v>
      </c>
      <c r="DA54" s="70"/>
    </row>
    <row r="55" spans="1:105" ht="12" customHeight="1" x14ac:dyDescent="0.25">
      <c r="A55" s="60" t="s">
        <v>3104</v>
      </c>
      <c r="B55" s="264">
        <v>0.36965992582785279</v>
      </c>
      <c r="C55" s="264">
        <v>0.46501266609925529</v>
      </c>
      <c r="D55" s="264">
        <v>0.35404623500549498</v>
      </c>
      <c r="E55" s="264">
        <v>0.47122438434736441</v>
      </c>
      <c r="F55" s="264">
        <v>0.538654725572149</v>
      </c>
      <c r="G55" s="264">
        <v>0.46236466124551973</v>
      </c>
      <c r="H55" s="264">
        <v>0.36072302101564407</v>
      </c>
      <c r="I55" s="264">
        <v>0.31691442010753718</v>
      </c>
      <c r="J55" s="264">
        <v>0.22512804963150471</v>
      </c>
      <c r="K55" s="264">
        <v>0.1889416912037786</v>
      </c>
      <c r="L55" s="264">
        <v>0.25557406007378869</v>
      </c>
      <c r="M55" s="264">
        <v>0.2316883736430958</v>
      </c>
      <c r="N55" s="264">
        <v>0.36109166845005458</v>
      </c>
      <c r="O55" s="264">
        <v>0.22210697873939009</v>
      </c>
      <c r="P55" s="264">
        <v>0.17302975773784629</v>
      </c>
      <c r="Q55" s="264">
        <v>0.21526532050177591</v>
      </c>
      <c r="R55" s="264">
        <v>0.15282024809505729</v>
      </c>
      <c r="S55" s="264">
        <v>0.15227028434593429</v>
      </c>
      <c r="T55" s="264">
        <v>0.1685128854358818</v>
      </c>
      <c r="U55" s="264">
        <v>0.13763392799638199</v>
      </c>
      <c r="V55" s="264">
        <v>4.8028116996827547E-2</v>
      </c>
      <c r="W55" s="264">
        <v>5.90487147016098E-2</v>
      </c>
      <c r="DA55" s="72" t="s">
        <v>3105</v>
      </c>
    </row>
    <row r="56" spans="1:105" ht="12" customHeight="1" x14ac:dyDescent="0.25">
      <c r="A56" s="60" t="s">
        <v>3106</v>
      </c>
      <c r="B56" s="264">
        <v>0.31530289555976471</v>
      </c>
      <c r="C56" s="264">
        <v>0.33837316611677348</v>
      </c>
      <c r="D56" s="264">
        <v>0.34393490133878601</v>
      </c>
      <c r="E56" s="264">
        <v>0.36027609120946008</v>
      </c>
      <c r="F56" s="264">
        <v>0.36106579210277118</v>
      </c>
      <c r="G56" s="264">
        <v>0.3136276700963519</v>
      </c>
      <c r="H56" s="264">
        <v>0.25576489188036799</v>
      </c>
      <c r="I56" s="264">
        <v>0.35127998767509749</v>
      </c>
      <c r="J56" s="264">
        <v>0.34515868270307409</v>
      </c>
      <c r="K56" s="264">
        <v>0.27829135790122972</v>
      </c>
      <c r="L56" s="264">
        <v>0.29382271067141108</v>
      </c>
      <c r="M56" s="264">
        <v>0.2676538068759014</v>
      </c>
      <c r="N56" s="264">
        <v>0.17669334148632049</v>
      </c>
      <c r="O56" s="264">
        <v>8.4750306789304314E-2</v>
      </c>
      <c r="P56" s="264">
        <v>8.3596456767721788E-2</v>
      </c>
      <c r="Q56" s="264">
        <v>0.15739546932491491</v>
      </c>
      <c r="R56" s="264">
        <v>5.506031485210218E-2</v>
      </c>
      <c r="S56" s="264">
        <v>5.4149205107423423E-2</v>
      </c>
      <c r="T56" s="264">
        <v>5.5614048226496238E-2</v>
      </c>
      <c r="U56" s="264">
        <v>4.867989094728109E-2</v>
      </c>
      <c r="V56" s="264">
        <v>3.3369001113909877E-2</v>
      </c>
      <c r="W56" s="264">
        <v>2.5637441915331041E-2</v>
      </c>
      <c r="DA56" s="72" t="s">
        <v>3107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9.5455498168831108E-4</v>
      </c>
      <c r="G57" s="231">
        <v>9.3990010648936607E-4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1.2750719012419871E-3</v>
      </c>
      <c r="F59" s="231">
        <v>0</v>
      </c>
      <c r="G59" s="231">
        <v>1.5748902884686589E-3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2.673798137822913E-3</v>
      </c>
      <c r="O59" s="231">
        <v>0</v>
      </c>
      <c r="P59" s="231">
        <v>0</v>
      </c>
      <c r="Q59" s="231">
        <v>1.3528877951422119E-3</v>
      </c>
      <c r="R59" s="231">
        <v>0</v>
      </c>
      <c r="S59" s="231">
        <v>4.402242478559506E-3</v>
      </c>
      <c r="T59" s="231">
        <v>4.9198307946452082E-3</v>
      </c>
      <c r="U59" s="231">
        <v>4.4013682464543206E-3</v>
      </c>
      <c r="V59" s="231">
        <v>5.5078969892021141E-4</v>
      </c>
      <c r="W59" s="231">
        <v>0</v>
      </c>
      <c r="DA59" s="73" t="s">
        <v>3110</v>
      </c>
    </row>
    <row r="60" spans="1:105" ht="12" customHeight="1" x14ac:dyDescent="0.25">
      <c r="A60" s="64" t="s">
        <v>160</v>
      </c>
      <c r="B60" s="231">
        <v>1.8752944066338299E-3</v>
      </c>
      <c r="C60" s="231">
        <v>3.7347944158826201E-3</v>
      </c>
      <c r="D60" s="231">
        <v>0</v>
      </c>
      <c r="E60" s="231">
        <v>3.4355447476797801E-3</v>
      </c>
      <c r="F60" s="231">
        <v>4.2858065447024659E-3</v>
      </c>
      <c r="G60" s="231">
        <v>4.2503552137999542E-3</v>
      </c>
      <c r="H60" s="231">
        <v>2.593136576154531E-3</v>
      </c>
      <c r="I60" s="231">
        <v>1.173861222243484E-3</v>
      </c>
      <c r="J60" s="231">
        <v>3.2263293944368961E-4</v>
      </c>
      <c r="K60" s="231">
        <v>3.4815454850378741E-4</v>
      </c>
      <c r="L60" s="231">
        <v>1.10440090560253E-3</v>
      </c>
      <c r="M60" s="231">
        <v>0</v>
      </c>
      <c r="N60" s="231">
        <v>7.282360629689082E-3</v>
      </c>
      <c r="O60" s="231">
        <v>3.575189013365438E-3</v>
      </c>
      <c r="P60" s="231">
        <v>2.4617208307493011E-3</v>
      </c>
      <c r="Q60" s="231">
        <v>1.240477749198591E-3</v>
      </c>
      <c r="R60" s="231">
        <v>3.9383453373656313E-3</v>
      </c>
      <c r="S60" s="231">
        <v>4.0657437624816569E-3</v>
      </c>
      <c r="T60" s="231">
        <v>4.533979203139177E-3</v>
      </c>
      <c r="U60" s="231">
        <v>2.8438914839957959E-4</v>
      </c>
      <c r="V60" s="231">
        <v>3.0417353008831632E-4</v>
      </c>
      <c r="W60" s="231">
        <v>0</v>
      </c>
      <c r="DA60" s="73" t="s">
        <v>3111</v>
      </c>
    </row>
    <row r="61" spans="1:105" ht="12" customHeight="1" x14ac:dyDescent="0.25">
      <c r="A61" s="64" t="s">
        <v>70</v>
      </c>
      <c r="B61" s="231">
        <v>9.0709234085435751E-4</v>
      </c>
      <c r="C61" s="231">
        <v>2.4232914864385181E-3</v>
      </c>
      <c r="D61" s="231">
        <v>1.4242285154689701E-3</v>
      </c>
      <c r="E61" s="231">
        <v>1.112547901487193E-3</v>
      </c>
      <c r="F61" s="231">
        <v>2.7911526814420481E-3</v>
      </c>
      <c r="G61" s="231">
        <v>1.37415065283902E-3</v>
      </c>
      <c r="H61" s="231">
        <v>1.243550911117047E-3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3112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1.218328855608568E-2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3113</v>
      </c>
    </row>
    <row r="63" spans="1:105" ht="12" customHeight="1" x14ac:dyDescent="0.25">
      <c r="A63" s="64" t="s">
        <v>162</v>
      </c>
      <c r="B63" s="231">
        <v>5.1631128341811669E-3</v>
      </c>
      <c r="C63" s="231">
        <v>7.6912292997672578E-3</v>
      </c>
      <c r="D63" s="231">
        <v>4.4189328141190937E-3</v>
      </c>
      <c r="E63" s="231">
        <v>6.946102340151996E-3</v>
      </c>
      <c r="F63" s="231">
        <v>1.0788736262378199E-2</v>
      </c>
      <c r="G63" s="231">
        <v>7.8221848052157945E-3</v>
      </c>
      <c r="H63" s="231">
        <v>7.1509648740722791E-3</v>
      </c>
      <c r="I63" s="231">
        <v>2.875424778422881E-3</v>
      </c>
      <c r="J63" s="231">
        <v>1.204910763347361E-3</v>
      </c>
      <c r="K63" s="231">
        <v>1.04602243361455E-3</v>
      </c>
      <c r="L63" s="231">
        <v>1.9751234414481711E-3</v>
      </c>
      <c r="M63" s="231">
        <v>2.6617982035364511E-3</v>
      </c>
      <c r="N63" s="231">
        <v>1.333560420418777E-2</v>
      </c>
      <c r="O63" s="231">
        <v>1.9980558684219281E-2</v>
      </c>
      <c r="P63" s="231">
        <v>8.5872498782787344E-3</v>
      </c>
      <c r="Q63" s="231">
        <v>3.6154874026144068E-3</v>
      </c>
      <c r="R63" s="231">
        <v>1.457110701064086E-2</v>
      </c>
      <c r="S63" s="231">
        <v>1.1068199017361479E-2</v>
      </c>
      <c r="T63" s="231">
        <v>1.6255258951803731E-2</v>
      </c>
      <c r="U63" s="231">
        <v>1.2866040622686301E-2</v>
      </c>
      <c r="V63" s="231">
        <v>7.0112092813357256E-4</v>
      </c>
      <c r="W63" s="231">
        <v>4.6262034729452816E-3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0.28188234096756709</v>
      </c>
      <c r="C65" s="231">
        <v>0.30375683647440432</v>
      </c>
      <c r="D65" s="231">
        <v>0.30375683647264989</v>
      </c>
      <c r="E65" s="231">
        <v>0.31040271970143712</v>
      </c>
      <c r="F65" s="231">
        <v>0.25142312274569473</v>
      </c>
      <c r="G65" s="231">
        <v>0.21985742028987121</v>
      </c>
      <c r="H65" s="231">
        <v>0.15395482063194049</v>
      </c>
      <c r="I65" s="231">
        <v>0.26831445186976183</v>
      </c>
      <c r="J65" s="231">
        <v>0.26333028865578378</v>
      </c>
      <c r="K65" s="231">
        <v>0.21265729810969511</v>
      </c>
      <c r="L65" s="231">
        <v>0.2242873445503985</v>
      </c>
      <c r="M65" s="231">
        <v>0.23453279044974179</v>
      </c>
      <c r="N65" s="231">
        <v>0.13706448833744031</v>
      </c>
      <c r="O65" s="231">
        <v>5.0118751600669142E-2</v>
      </c>
      <c r="P65" s="231">
        <v>5.5380034288889352E-2</v>
      </c>
      <c r="Q65" s="231">
        <v>0.1246040803025375</v>
      </c>
      <c r="R65" s="231">
        <v>5.2612826873378506E-3</v>
      </c>
      <c r="S65" s="231">
        <v>5.5384021622889561E-3</v>
      </c>
      <c r="T65" s="231">
        <v>4.7070437381853368E-3</v>
      </c>
      <c r="U65" s="231">
        <v>5.3769152740584221E-3</v>
      </c>
      <c r="V65" s="231">
        <v>6.8921008911165147E-3</v>
      </c>
      <c r="W65" s="231">
        <v>1.381211309695877E-2</v>
      </c>
      <c r="DA65" s="73" t="s">
        <v>3116</v>
      </c>
    </row>
    <row r="66" spans="1:105" ht="12" customHeight="1" x14ac:dyDescent="0.25">
      <c r="A66" s="64" t="s">
        <v>79</v>
      </c>
      <c r="B66" s="231">
        <v>2.5475055010528189E-2</v>
      </c>
      <c r="C66" s="231">
        <v>2.076701444028085E-2</v>
      </c>
      <c r="D66" s="231">
        <v>3.4334903536547917E-2</v>
      </c>
      <c r="E66" s="231">
        <v>2.4920816061376371E-2</v>
      </c>
      <c r="F66" s="231">
        <v>9.0822418886865472E-2</v>
      </c>
      <c r="G66" s="231">
        <v>7.7808768739667855E-2</v>
      </c>
      <c r="H66" s="231">
        <v>9.0822418887083589E-2</v>
      </c>
      <c r="I66" s="231">
        <v>7.8916249804669353E-2</v>
      </c>
      <c r="J66" s="231">
        <v>8.03008503444992E-2</v>
      </c>
      <c r="K66" s="231">
        <v>6.4239882809416241E-2</v>
      </c>
      <c r="L66" s="231">
        <v>6.6455841773961855E-2</v>
      </c>
      <c r="M66" s="231">
        <v>3.045921822262309E-2</v>
      </c>
      <c r="N66" s="231">
        <v>1.6337090177180429E-2</v>
      </c>
      <c r="O66" s="231">
        <v>1.1075807491050461E-2</v>
      </c>
      <c r="P66" s="231">
        <v>1.7167451769804401E-2</v>
      </c>
      <c r="Q66" s="231">
        <v>2.6582536075422131E-2</v>
      </c>
      <c r="R66" s="231">
        <v>3.1289579816757833E-2</v>
      </c>
      <c r="S66" s="231">
        <v>2.9074617686731821E-2</v>
      </c>
      <c r="T66" s="231">
        <v>2.5197935538722779E-2</v>
      </c>
      <c r="U66" s="231">
        <v>2.575117765568246E-2</v>
      </c>
      <c r="V66" s="231">
        <v>2.4920816065651261E-2</v>
      </c>
      <c r="W66" s="231">
        <v>7.1991253454269837E-3</v>
      </c>
      <c r="DA66" s="73" t="s">
        <v>3117</v>
      </c>
    </row>
    <row r="67" spans="1:105" ht="12" customHeight="1" x14ac:dyDescent="0.25">
      <c r="A67" s="60" t="s">
        <v>3118</v>
      </c>
      <c r="B67" s="264">
        <v>0.63552288741044749</v>
      </c>
      <c r="C67" s="264">
        <v>0.69228944002281589</v>
      </c>
      <c r="D67" s="264">
        <v>0.7362622762022869</v>
      </c>
      <c r="E67" s="264">
        <v>0.74335792494967445</v>
      </c>
      <c r="F67" s="264">
        <v>0.72804888119231714</v>
      </c>
      <c r="G67" s="264">
        <v>0.77351907588855373</v>
      </c>
      <c r="H67" s="264">
        <v>0.78840462732381555</v>
      </c>
      <c r="I67" s="264">
        <v>0.82487600220386315</v>
      </c>
      <c r="J67" s="264">
        <v>0.84308656934649329</v>
      </c>
      <c r="K67" s="264">
        <v>0.57313346298781598</v>
      </c>
      <c r="L67" s="264">
        <v>0.61573761877893596</v>
      </c>
      <c r="M67" s="264">
        <v>0.66950043838450879</v>
      </c>
      <c r="N67" s="264">
        <v>0.72099594807710221</v>
      </c>
      <c r="O67" s="264">
        <v>0.60903580033717908</v>
      </c>
      <c r="P67" s="264">
        <v>0.62095890865808323</v>
      </c>
      <c r="Q67" s="264">
        <v>0.63464212031372391</v>
      </c>
      <c r="R67" s="264">
        <v>0.68568392747875484</v>
      </c>
      <c r="S67" s="264">
        <v>0.65787008264864588</v>
      </c>
      <c r="T67" s="264">
        <v>0.61415434460314611</v>
      </c>
      <c r="U67" s="264">
        <v>0.54209830513042079</v>
      </c>
      <c r="V67" s="264">
        <v>0.55931995974039972</v>
      </c>
      <c r="W67" s="264">
        <v>0.62802302558244072</v>
      </c>
      <c r="DA67" s="72" t="s">
        <v>3119</v>
      </c>
    </row>
    <row r="68" spans="1:105" ht="12" customHeight="1" x14ac:dyDescent="0.25">
      <c r="A68" s="57" t="s">
        <v>3120</v>
      </c>
      <c r="B68" s="263">
        <v>7.6030424180560221</v>
      </c>
      <c r="C68" s="263">
        <v>7.2259900654547433</v>
      </c>
      <c r="D68" s="263">
        <v>10.229198701347521</v>
      </c>
      <c r="E68" s="263">
        <v>15.316763419428071</v>
      </c>
      <c r="F68" s="263">
        <v>13.933392172550001</v>
      </c>
      <c r="G68" s="263">
        <v>14.643862441382</v>
      </c>
      <c r="H68" s="263">
        <v>16.695624789516479</v>
      </c>
      <c r="I68" s="263">
        <v>17.132899425076118</v>
      </c>
      <c r="J68" s="263">
        <v>15.31403042389495</v>
      </c>
      <c r="K68" s="263">
        <v>13.406883554058281</v>
      </c>
      <c r="L68" s="263">
        <v>13.303277676103869</v>
      </c>
      <c r="M68" s="263">
        <v>17.829159948590089</v>
      </c>
      <c r="N68" s="263">
        <v>19.24416335457515</v>
      </c>
      <c r="O68" s="263">
        <v>18.330091736891038</v>
      </c>
      <c r="P68" s="263">
        <v>17.984486328625358</v>
      </c>
      <c r="Q68" s="263">
        <v>17.164423812672641</v>
      </c>
      <c r="R68" s="263">
        <v>20.955330131435201</v>
      </c>
      <c r="S68" s="263">
        <v>16.70874728142228</v>
      </c>
      <c r="T68" s="263">
        <v>18.558360555838039</v>
      </c>
      <c r="U68" s="263">
        <v>15.761271926718541</v>
      </c>
      <c r="V68" s="263">
        <v>16.510877449756649</v>
      </c>
      <c r="W68" s="263">
        <v>7.9864092444213437</v>
      </c>
      <c r="DA68" s="70" t="s">
        <v>3121</v>
      </c>
    </row>
    <row r="69" spans="1:105" ht="12" customHeight="1" x14ac:dyDescent="0.25">
      <c r="A69" s="41" t="s">
        <v>3122</v>
      </c>
      <c r="B69" s="352">
        <v>18.533153264537841</v>
      </c>
      <c r="C69" s="352">
        <v>19.524901616269961</v>
      </c>
      <c r="D69" s="352">
        <v>20.320163799080461</v>
      </c>
      <c r="E69" s="352">
        <v>20.974285564724209</v>
      </c>
      <c r="F69" s="352">
        <v>20.727454881236039</v>
      </c>
      <c r="G69" s="352">
        <v>21.786571162335349</v>
      </c>
      <c r="H69" s="352">
        <v>22.673895167916459</v>
      </c>
      <c r="I69" s="352">
        <v>23.328617295700859</v>
      </c>
      <c r="J69" s="352">
        <v>23.265947478775711</v>
      </c>
      <c r="K69" s="352">
        <v>16.592124844792259</v>
      </c>
      <c r="L69" s="352">
        <v>16.430096184464318</v>
      </c>
      <c r="M69" s="352">
        <v>18.10063150099613</v>
      </c>
      <c r="N69" s="352">
        <v>19.916763457932301</v>
      </c>
      <c r="O69" s="352">
        <v>17.874676341542241</v>
      </c>
      <c r="P69" s="352">
        <v>17.697280677731779</v>
      </c>
      <c r="Q69" s="352">
        <v>18.122378531157288</v>
      </c>
      <c r="R69" s="352">
        <v>19.261414084446919</v>
      </c>
      <c r="S69" s="352">
        <v>18.14795793725186</v>
      </c>
      <c r="T69" s="352">
        <v>17.280681069265899</v>
      </c>
      <c r="U69" s="352">
        <v>15.478922901241869</v>
      </c>
      <c r="V69" s="352">
        <v>16.77846635525917</v>
      </c>
      <c r="W69" s="352">
        <v>16.209340730119081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0.99999999999999989</v>
      </c>
      <c r="D73" s="234">
        <f t="shared" si="3"/>
        <v>1</v>
      </c>
      <c r="E73" s="234">
        <f t="shared" si="3"/>
        <v>0.99999999999999956</v>
      </c>
      <c r="F73" s="234">
        <f t="shared" si="3"/>
        <v>0.99999999999999956</v>
      </c>
      <c r="G73" s="234">
        <f t="shared" si="3"/>
        <v>0.99999999999999956</v>
      </c>
      <c r="H73" s="234">
        <f t="shared" si="3"/>
        <v>1</v>
      </c>
      <c r="I73" s="234">
        <f t="shared" si="3"/>
        <v>0.99999999999999956</v>
      </c>
      <c r="J73" s="234">
        <f t="shared" si="3"/>
        <v>0.99999999999999989</v>
      </c>
      <c r="K73" s="234">
        <f t="shared" si="3"/>
        <v>1.0000000000000002</v>
      </c>
      <c r="L73" s="234">
        <f t="shared" si="3"/>
        <v>1</v>
      </c>
      <c r="M73" s="234">
        <f t="shared" si="3"/>
        <v>0.99999999999999944</v>
      </c>
      <c r="N73" s="234">
        <f t="shared" si="3"/>
        <v>1</v>
      </c>
      <c r="O73" s="234">
        <f t="shared" si="3"/>
        <v>0.99999999999999978</v>
      </c>
      <c r="P73" s="234">
        <f t="shared" si="3"/>
        <v>0.99999999999999978</v>
      </c>
      <c r="Q73" s="234">
        <f t="shared" si="3"/>
        <v>0.99999999999999978</v>
      </c>
      <c r="R73" s="234">
        <f t="shared" si="3"/>
        <v>0.99999999999999989</v>
      </c>
      <c r="S73" s="234">
        <f t="shared" si="3"/>
        <v>1</v>
      </c>
      <c r="T73" s="234">
        <f t="shared" si="3"/>
        <v>1.0000000000000002</v>
      </c>
      <c r="U73" s="234">
        <f t="shared" si="3"/>
        <v>0.99999999999999989</v>
      </c>
      <c r="V73" s="234">
        <f t="shared" si="3"/>
        <v>1.0000000000000004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1.7839348976317389E-2</v>
      </c>
      <c r="C74" s="301">
        <f t="shared" si="4"/>
        <v>1.7315528684360613E-2</v>
      </c>
      <c r="D74" s="301">
        <f t="shared" si="4"/>
        <v>1.6550225761885206E-2</v>
      </c>
      <c r="E74" s="301">
        <f t="shared" si="4"/>
        <v>1.4288043946005115E-2</v>
      </c>
      <c r="F74" s="301">
        <f t="shared" si="4"/>
        <v>1.4613995555375693E-2</v>
      </c>
      <c r="G74" s="301">
        <f t="shared" si="4"/>
        <v>1.5452003197898235E-2</v>
      </c>
      <c r="H74" s="301">
        <f t="shared" si="4"/>
        <v>1.6351195922795936E-2</v>
      </c>
      <c r="I74" s="301">
        <f t="shared" si="4"/>
        <v>1.5345723964945693E-2</v>
      </c>
      <c r="J74" s="301">
        <f t="shared" si="4"/>
        <v>1.6147834368111999E-2</v>
      </c>
      <c r="K74" s="301">
        <f t="shared" si="4"/>
        <v>1.4935971686519505E-2</v>
      </c>
      <c r="L74" s="301">
        <f t="shared" si="4"/>
        <v>1.3388476720549845E-2</v>
      </c>
      <c r="M74" s="301">
        <f t="shared" si="4"/>
        <v>1.3472816670690982E-2</v>
      </c>
      <c r="N74" s="301">
        <f t="shared" si="4"/>
        <v>1.4763461655230733E-2</v>
      </c>
      <c r="O74" s="301">
        <f t="shared" si="4"/>
        <v>1.6369897068426304E-2</v>
      </c>
      <c r="P74" s="301">
        <f t="shared" si="4"/>
        <v>1.6417661579389363E-2</v>
      </c>
      <c r="Q74" s="301">
        <f t="shared" si="4"/>
        <v>1.5709689046676439E-2</v>
      </c>
      <c r="R74" s="301">
        <f t="shared" si="4"/>
        <v>1.5621740935764766E-2</v>
      </c>
      <c r="S74" s="301">
        <f t="shared" si="4"/>
        <v>1.6823270595455193E-2</v>
      </c>
      <c r="T74" s="301">
        <f t="shared" si="4"/>
        <v>1.5844921163452434E-2</v>
      </c>
      <c r="U74" s="301">
        <f t="shared" si="4"/>
        <v>1.5967987515913641E-2</v>
      </c>
      <c r="V74" s="301">
        <f t="shared" si="4"/>
        <v>1.8515165208285805E-2</v>
      </c>
      <c r="W74" s="301">
        <f t="shared" si="4"/>
        <v>2.0711788996673964E-2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8.9122424930236036E-3</v>
      </c>
      <c r="C75" s="235">
        <f t="shared" si="5"/>
        <v>8.7470487162722155E-3</v>
      </c>
      <c r="D75" s="235">
        <f t="shared" si="5"/>
        <v>8.4254337507716926E-3</v>
      </c>
      <c r="E75" s="235">
        <f t="shared" si="5"/>
        <v>7.2166120015428699E-3</v>
      </c>
      <c r="F75" s="235">
        <f t="shared" si="5"/>
        <v>7.3586055471535289E-3</v>
      </c>
      <c r="G75" s="235">
        <f t="shared" si="5"/>
        <v>7.8093220201215403E-3</v>
      </c>
      <c r="H75" s="235">
        <f t="shared" si="5"/>
        <v>8.205602831370392E-3</v>
      </c>
      <c r="I75" s="235">
        <f t="shared" si="5"/>
        <v>7.744593869956606E-3</v>
      </c>
      <c r="J75" s="235">
        <f t="shared" si="5"/>
        <v>8.220904549613342E-3</v>
      </c>
      <c r="K75" s="235">
        <f t="shared" si="5"/>
        <v>7.4792483208861553E-3</v>
      </c>
      <c r="L75" s="235">
        <f t="shared" si="5"/>
        <v>6.9052718320199904E-3</v>
      </c>
      <c r="M75" s="235">
        <f t="shared" si="5"/>
        <v>6.9125929817059565E-3</v>
      </c>
      <c r="N75" s="235">
        <f t="shared" si="5"/>
        <v>7.5133327555813555E-3</v>
      </c>
      <c r="O75" s="235">
        <f t="shared" si="5"/>
        <v>8.1616830614091845E-3</v>
      </c>
      <c r="P75" s="235">
        <f t="shared" si="5"/>
        <v>8.2638621834281133E-3</v>
      </c>
      <c r="Q75" s="235">
        <f t="shared" si="5"/>
        <v>7.9023428550634069E-3</v>
      </c>
      <c r="R75" s="235">
        <f t="shared" si="5"/>
        <v>7.9024394550740885E-3</v>
      </c>
      <c r="S75" s="235">
        <f t="shared" si="5"/>
        <v>8.5659408557522201E-3</v>
      </c>
      <c r="T75" s="235">
        <f t="shared" si="5"/>
        <v>8.0106941501475286E-3</v>
      </c>
      <c r="U75" s="235">
        <f t="shared" si="5"/>
        <v>8.0324196431085515E-3</v>
      </c>
      <c r="V75" s="235">
        <f t="shared" si="5"/>
        <v>9.1701975767360597E-3</v>
      </c>
      <c r="W75" s="235">
        <f t="shared" si="5"/>
        <v>1.0834917177974959E-2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1.5203051435577158E-2</v>
      </c>
      <c r="C76" s="235">
        <f t="shared" si="6"/>
        <v>1.503450591159893E-2</v>
      </c>
      <c r="D76" s="235">
        <f t="shared" si="6"/>
        <v>1.4557134807373853E-2</v>
      </c>
      <c r="E76" s="235">
        <f t="shared" si="6"/>
        <v>1.2402719750106251E-2</v>
      </c>
      <c r="F76" s="235">
        <f t="shared" si="6"/>
        <v>1.2620475238597901E-2</v>
      </c>
      <c r="G76" s="235">
        <f t="shared" si="6"/>
        <v>1.3426963468504709E-2</v>
      </c>
      <c r="H76" s="235">
        <f t="shared" si="6"/>
        <v>1.4040831086425998E-2</v>
      </c>
      <c r="I76" s="235">
        <f t="shared" si="6"/>
        <v>1.3302893705806089E-2</v>
      </c>
      <c r="J76" s="235">
        <f t="shared" si="6"/>
        <v>1.4204127302529318E-2</v>
      </c>
      <c r="K76" s="235">
        <f t="shared" si="6"/>
        <v>1.2779082474454515E-2</v>
      </c>
      <c r="L76" s="235">
        <f t="shared" si="6"/>
        <v>1.2033656745197191E-2</v>
      </c>
      <c r="M76" s="235">
        <f t="shared" si="6"/>
        <v>1.2005287559708774E-2</v>
      </c>
      <c r="N76" s="235">
        <f t="shared" si="6"/>
        <v>1.2978374278445172E-2</v>
      </c>
      <c r="O76" s="235">
        <f t="shared" si="6"/>
        <v>1.3903400027721226E-2</v>
      </c>
      <c r="P76" s="235">
        <f t="shared" si="6"/>
        <v>1.4169617607390814E-2</v>
      </c>
      <c r="Q76" s="235">
        <f t="shared" si="6"/>
        <v>1.3543728590457476E-2</v>
      </c>
      <c r="R76" s="235">
        <f t="shared" si="6"/>
        <v>1.359557259274676E-2</v>
      </c>
      <c r="S76" s="235">
        <f t="shared" si="6"/>
        <v>1.4801630482774195E-2</v>
      </c>
      <c r="T76" s="235">
        <f t="shared" si="6"/>
        <v>1.3776434716412255E-2</v>
      </c>
      <c r="U76" s="235">
        <f t="shared" si="6"/>
        <v>1.3766836464081019E-2</v>
      </c>
      <c r="V76" s="235">
        <f t="shared" si="6"/>
        <v>1.5549583012402637E-2</v>
      </c>
      <c r="W76" s="235">
        <f t="shared" si="6"/>
        <v>1.9055185718865674E-2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6.3640495616584776E-3</v>
      </c>
      <c r="C77" s="235">
        <f t="shared" si="7"/>
        <v>6.1636610204463746E-3</v>
      </c>
      <c r="D77" s="235">
        <f t="shared" si="7"/>
        <v>5.8821383847729612E-3</v>
      </c>
      <c r="E77" s="235">
        <f t="shared" si="7"/>
        <v>5.0861449326759477E-3</v>
      </c>
      <c r="F77" s="235">
        <f t="shared" si="7"/>
        <v>5.205346303374987E-3</v>
      </c>
      <c r="G77" s="235">
        <f t="shared" si="7"/>
        <v>5.4998070780687544E-3</v>
      </c>
      <c r="H77" s="235">
        <f t="shared" si="7"/>
        <v>5.828004318823389E-3</v>
      </c>
      <c r="I77" s="235">
        <f t="shared" si="7"/>
        <v>5.46352258025979E-3</v>
      </c>
      <c r="J77" s="235">
        <f t="shared" si="7"/>
        <v>5.7390788937959842E-3</v>
      </c>
      <c r="K77" s="235">
        <f t="shared" si="7"/>
        <v>5.3258425101364443E-3</v>
      </c>
      <c r="L77" s="235">
        <f t="shared" si="7"/>
        <v>4.7458874137128399E-3</v>
      </c>
      <c r="M77" s="235">
        <f t="shared" si="7"/>
        <v>4.7808525508350646E-3</v>
      </c>
      <c r="N77" s="235">
        <f t="shared" si="7"/>
        <v>5.2474510058686009E-3</v>
      </c>
      <c r="O77" s="235">
        <f t="shared" si="7"/>
        <v>5.842138067747419E-3</v>
      </c>
      <c r="P77" s="235">
        <f t="shared" si="7"/>
        <v>5.8482052485455752E-3</v>
      </c>
      <c r="Q77" s="235">
        <f t="shared" si="7"/>
        <v>5.5967382614406178E-3</v>
      </c>
      <c r="R77" s="235">
        <f t="shared" si="7"/>
        <v>5.559194142546256E-3</v>
      </c>
      <c r="S77" s="235">
        <f t="shared" si="7"/>
        <v>5.9789708090044261E-3</v>
      </c>
      <c r="T77" s="235">
        <f t="shared" si="7"/>
        <v>5.6392662366378547E-3</v>
      </c>
      <c r="U77" s="235">
        <f t="shared" si="7"/>
        <v>5.6887392098556666E-3</v>
      </c>
      <c r="V77" s="235">
        <f t="shared" si="7"/>
        <v>6.6163040063094971E-3</v>
      </c>
      <c r="W77" s="235">
        <f t="shared" si="7"/>
        <v>7.3204487174071712E-3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1.4983954638779495E-2</v>
      </c>
      <c r="C78" s="302">
        <f t="shared" si="8"/>
        <v>1.4850626109063455E-2</v>
      </c>
      <c r="D78" s="302">
        <f t="shared" si="8"/>
        <v>1.3140519614158316E-2</v>
      </c>
      <c r="E78" s="302">
        <f t="shared" si="8"/>
        <v>1.2395213576319255E-2</v>
      </c>
      <c r="F78" s="302">
        <f t="shared" si="8"/>
        <v>1.3106875510633272E-2</v>
      </c>
      <c r="G78" s="302">
        <f t="shared" si="8"/>
        <v>1.3271726665263075E-2</v>
      </c>
      <c r="H78" s="302">
        <f t="shared" si="8"/>
        <v>1.3652296778690053E-2</v>
      </c>
      <c r="I78" s="302">
        <f t="shared" si="8"/>
        <v>1.2830937637284401E-2</v>
      </c>
      <c r="J78" s="302">
        <f t="shared" si="8"/>
        <v>1.3144338305224981E-2</v>
      </c>
      <c r="K78" s="302">
        <f t="shared" si="8"/>
        <v>1.212889738530723E-2</v>
      </c>
      <c r="L78" s="302">
        <f t="shared" si="8"/>
        <v>1.1754462768105267E-2</v>
      </c>
      <c r="M78" s="302">
        <f t="shared" si="8"/>
        <v>1.2385963457556116E-2</v>
      </c>
      <c r="N78" s="302">
        <f t="shared" si="8"/>
        <v>1.3641385329844087E-2</v>
      </c>
      <c r="O78" s="302">
        <f t="shared" si="8"/>
        <v>1.4348085505120442E-2</v>
      </c>
      <c r="P78" s="302">
        <f t="shared" si="8"/>
        <v>1.4491647986928875E-2</v>
      </c>
      <c r="Q78" s="302">
        <f t="shared" si="8"/>
        <v>1.3647670298618417E-2</v>
      </c>
      <c r="R78" s="302">
        <f t="shared" si="8"/>
        <v>1.4517713967979717E-2</v>
      </c>
      <c r="S78" s="302">
        <f t="shared" si="8"/>
        <v>1.5036855560411913E-2</v>
      </c>
      <c r="T78" s="302">
        <f t="shared" si="8"/>
        <v>1.4739869677012343E-2</v>
      </c>
      <c r="U78" s="302">
        <f t="shared" si="8"/>
        <v>1.4833303399925658E-2</v>
      </c>
      <c r="V78" s="302">
        <f t="shared" si="8"/>
        <v>1.6120845230383023E-2</v>
      </c>
      <c r="W78" s="302">
        <f t="shared" si="8"/>
        <v>1.7950280748186973E-2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0.3352013366286965</v>
      </c>
      <c r="C79" s="303">
        <f t="shared" si="9"/>
        <v>0.32578498003346984</v>
      </c>
      <c r="D79" s="303">
        <f t="shared" si="9"/>
        <v>0.3193860978353556</v>
      </c>
      <c r="E79" s="303">
        <f t="shared" si="9"/>
        <v>0.30379262204966573</v>
      </c>
      <c r="F79" s="303">
        <f t="shared" si="9"/>
        <v>0.29123238801858581</v>
      </c>
      <c r="G79" s="303">
        <f t="shared" si="9"/>
        <v>0.26598113274760116</v>
      </c>
      <c r="H79" s="303">
        <f t="shared" si="9"/>
        <v>0.23689874696346711</v>
      </c>
      <c r="I79" s="303">
        <f t="shared" si="9"/>
        <v>0.27402163485653958</v>
      </c>
      <c r="J79" s="303">
        <f t="shared" si="9"/>
        <v>0.28837798006717735</v>
      </c>
      <c r="K79" s="303">
        <f t="shared" si="9"/>
        <v>0.29643733887907087</v>
      </c>
      <c r="L79" s="303">
        <f t="shared" si="9"/>
        <v>0.29298415177484044</v>
      </c>
      <c r="M79" s="303">
        <f t="shared" si="9"/>
        <v>0.2507258791965648</v>
      </c>
      <c r="N79" s="303">
        <f t="shared" si="9"/>
        <v>0.19564914178430473</v>
      </c>
      <c r="O79" s="303">
        <f t="shared" si="9"/>
        <v>0.16246212508469696</v>
      </c>
      <c r="P79" s="303">
        <f t="shared" si="9"/>
        <v>0.15677120059455851</v>
      </c>
      <c r="Q79" s="303">
        <f t="shared" si="9"/>
        <v>0.20173249102840388</v>
      </c>
      <c r="R79" s="303">
        <f t="shared" si="9"/>
        <v>0.15773441445527756</v>
      </c>
      <c r="S79" s="303">
        <f t="shared" si="9"/>
        <v>0.15642667700285892</v>
      </c>
      <c r="T79" s="303">
        <f t="shared" si="9"/>
        <v>0.13993762567802098</v>
      </c>
      <c r="U79" s="303">
        <f t="shared" si="9"/>
        <v>0.14620307218316855</v>
      </c>
      <c r="V79" s="303">
        <f t="shared" si="9"/>
        <v>0.12874173651131771</v>
      </c>
      <c r="W79" s="303">
        <f t="shared" si="9"/>
        <v>0.1310630008098401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0.21759946899443963</v>
      </c>
      <c r="C80" s="303">
        <f t="shared" si="10"/>
        <v>0.23118857818050265</v>
      </c>
      <c r="D80" s="303">
        <f t="shared" si="10"/>
        <v>0.22718800257643199</v>
      </c>
      <c r="E80" s="303">
        <f t="shared" si="10"/>
        <v>0.26707060114138914</v>
      </c>
      <c r="F80" s="303">
        <f t="shared" si="10"/>
        <v>0.28073447710732413</v>
      </c>
      <c r="G80" s="303">
        <f t="shared" si="10"/>
        <v>0.28919924852580392</v>
      </c>
      <c r="H80" s="303">
        <f t="shared" si="10"/>
        <v>0.3018260457444838</v>
      </c>
      <c r="I80" s="303">
        <f t="shared" si="10"/>
        <v>0.2779006620907048</v>
      </c>
      <c r="J80" s="303">
        <f t="shared" si="10"/>
        <v>0.24866066279825244</v>
      </c>
      <c r="K80" s="303">
        <f t="shared" si="10"/>
        <v>0.26052586504024777</v>
      </c>
      <c r="L80" s="303">
        <f t="shared" si="10"/>
        <v>0.27003656697015238</v>
      </c>
      <c r="M80" s="303">
        <f t="shared" si="10"/>
        <v>0.29357291864242058</v>
      </c>
      <c r="N80" s="303">
        <f t="shared" si="10"/>
        <v>0.33164408427329745</v>
      </c>
      <c r="O80" s="303">
        <f t="shared" si="10"/>
        <v>0.34703887486954399</v>
      </c>
      <c r="P80" s="303">
        <f t="shared" si="10"/>
        <v>0.34188157865535768</v>
      </c>
      <c r="Q80" s="303">
        <f t="shared" si="10"/>
        <v>0.32051936950377785</v>
      </c>
      <c r="R80" s="303">
        <f t="shared" si="10"/>
        <v>0.35035266608070076</v>
      </c>
      <c r="S80" s="303">
        <f t="shared" si="10"/>
        <v>0.34049065997242622</v>
      </c>
      <c r="T80" s="303">
        <f t="shared" si="10"/>
        <v>0.36234011558480578</v>
      </c>
      <c r="U80" s="303">
        <f t="shared" si="10"/>
        <v>0.3710054774937665</v>
      </c>
      <c r="V80" s="303">
        <f t="shared" si="10"/>
        <v>0.35212507970603579</v>
      </c>
      <c r="W80" s="303">
        <f t="shared" si="10"/>
        <v>0.33889308397704848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0.20637186300155075</v>
      </c>
      <c r="C81" s="304">
        <f t="shared" si="11"/>
        <v>0.21953802903963357</v>
      </c>
      <c r="D81" s="304">
        <f t="shared" si="11"/>
        <v>0.21554555695385816</v>
      </c>
      <c r="E81" s="304">
        <f t="shared" si="11"/>
        <v>0.25746551129723594</v>
      </c>
      <c r="F81" s="304">
        <f t="shared" si="11"/>
        <v>0.271086830705772</v>
      </c>
      <c r="G81" s="304">
        <f t="shared" si="11"/>
        <v>0.27877412211116204</v>
      </c>
      <c r="H81" s="304">
        <f t="shared" si="11"/>
        <v>0.29124789588289357</v>
      </c>
      <c r="I81" s="304">
        <f t="shared" si="11"/>
        <v>0.26763315317323549</v>
      </c>
      <c r="J81" s="304">
        <f t="shared" si="11"/>
        <v>0.23729877808280742</v>
      </c>
      <c r="K81" s="304">
        <f t="shared" si="11"/>
        <v>0.25098919587707214</v>
      </c>
      <c r="L81" s="304">
        <f t="shared" si="11"/>
        <v>0.25992079636558385</v>
      </c>
      <c r="M81" s="304">
        <f t="shared" si="11"/>
        <v>0.28367559043761548</v>
      </c>
      <c r="N81" s="304">
        <f t="shared" si="11"/>
        <v>0.32127798087175818</v>
      </c>
      <c r="O81" s="304">
        <f t="shared" si="11"/>
        <v>0.33686436760527227</v>
      </c>
      <c r="P81" s="304">
        <f t="shared" si="11"/>
        <v>0.33106619084001726</v>
      </c>
      <c r="Q81" s="304">
        <f t="shared" si="11"/>
        <v>0.31021061381600301</v>
      </c>
      <c r="R81" s="304">
        <f t="shared" si="11"/>
        <v>0.3397558264349419</v>
      </c>
      <c r="S81" s="304">
        <f t="shared" si="11"/>
        <v>0.32864440216291296</v>
      </c>
      <c r="T81" s="304">
        <f t="shared" si="11"/>
        <v>0.35162810119728105</v>
      </c>
      <c r="U81" s="304">
        <f t="shared" si="11"/>
        <v>0.36052608212307574</v>
      </c>
      <c r="V81" s="304">
        <f t="shared" si="11"/>
        <v>0.34109351791891857</v>
      </c>
      <c r="W81" s="304">
        <f t="shared" si="11"/>
        <v>0.32205428428407312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1.1227605992888901E-2</v>
      </c>
      <c r="C82" s="304">
        <f t="shared" si="12"/>
        <v>1.165054914086907E-2</v>
      </c>
      <c r="D82" s="304">
        <f t="shared" si="12"/>
        <v>1.1642445622573829E-2</v>
      </c>
      <c r="E82" s="304">
        <f t="shared" si="12"/>
        <v>9.6050898441532306E-3</v>
      </c>
      <c r="F82" s="304">
        <f t="shared" si="12"/>
        <v>9.6476464015520791E-3</v>
      </c>
      <c r="G82" s="304">
        <f t="shared" si="12"/>
        <v>1.0425126414641869E-2</v>
      </c>
      <c r="H82" s="304">
        <f t="shared" si="12"/>
        <v>1.057814986159023E-2</v>
      </c>
      <c r="I82" s="304">
        <f t="shared" si="12"/>
        <v>1.0267508917469272E-2</v>
      </c>
      <c r="J82" s="304">
        <f t="shared" si="12"/>
        <v>1.1361884715445001E-2</v>
      </c>
      <c r="K82" s="304">
        <f t="shared" si="12"/>
        <v>9.5366691631756529E-3</v>
      </c>
      <c r="L82" s="304">
        <f t="shared" si="12"/>
        <v>1.0115770604568546E-2</v>
      </c>
      <c r="M82" s="304">
        <f t="shared" si="12"/>
        <v>9.897328204805083E-3</v>
      </c>
      <c r="N82" s="304">
        <f t="shared" si="12"/>
        <v>1.0366103401539265E-2</v>
      </c>
      <c r="O82" s="304">
        <f t="shared" si="12"/>
        <v>1.0174507264271736E-2</v>
      </c>
      <c r="P82" s="304">
        <f t="shared" si="12"/>
        <v>1.081538781534044E-2</v>
      </c>
      <c r="Q82" s="304">
        <f t="shared" si="12"/>
        <v>1.0308755687774871E-2</v>
      </c>
      <c r="R82" s="304">
        <f t="shared" si="12"/>
        <v>1.0596839645758875E-2</v>
      </c>
      <c r="S82" s="304">
        <f t="shared" si="12"/>
        <v>1.1846257809513283E-2</v>
      </c>
      <c r="T82" s="304">
        <f t="shared" si="12"/>
        <v>1.0712014387524723E-2</v>
      </c>
      <c r="U82" s="304">
        <f t="shared" si="12"/>
        <v>1.0479395370690783E-2</v>
      </c>
      <c r="V82" s="304">
        <f t="shared" si="12"/>
        <v>1.1031561787117231E-2</v>
      </c>
      <c r="W82" s="304">
        <f t="shared" si="12"/>
        <v>1.6838799692975387E-2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6.1671775269106457E-2</v>
      </c>
      <c r="C83" s="303">
        <f t="shared" si="13"/>
        <v>6.5138958968458643E-2</v>
      </c>
      <c r="D83" s="303">
        <f t="shared" si="13"/>
        <v>5.8905469295834137E-2</v>
      </c>
      <c r="E83" s="303">
        <f t="shared" si="13"/>
        <v>5.273054897629878E-2</v>
      </c>
      <c r="F83" s="303">
        <f t="shared" si="13"/>
        <v>5.5690142598400785E-2</v>
      </c>
      <c r="G83" s="303">
        <f t="shared" si="13"/>
        <v>4.9327987237170703E-2</v>
      </c>
      <c r="H83" s="303">
        <f t="shared" si="13"/>
        <v>3.9782002736522194E-2</v>
      </c>
      <c r="I83" s="303">
        <f t="shared" si="13"/>
        <v>4.6484851780992043E-2</v>
      </c>
      <c r="J83" s="303">
        <f t="shared" si="13"/>
        <v>4.7473838143141552E-2</v>
      </c>
      <c r="K83" s="303">
        <f t="shared" si="13"/>
        <v>4.7297145087550931E-2</v>
      </c>
      <c r="L83" s="303">
        <f t="shared" si="13"/>
        <v>5.0945202460001997E-2</v>
      </c>
      <c r="M83" s="303">
        <f t="shared" si="13"/>
        <v>4.1826267925430947E-2</v>
      </c>
      <c r="N83" s="303">
        <f t="shared" si="13"/>
        <v>3.2524113109035552E-2</v>
      </c>
      <c r="O83" s="303">
        <f t="shared" si="13"/>
        <v>1.9926952386759782E-2</v>
      </c>
      <c r="P83" s="303">
        <f t="shared" si="13"/>
        <v>1.9163753854425824E-2</v>
      </c>
      <c r="Q83" s="303">
        <f t="shared" si="13"/>
        <v>2.9724815125987108E-2</v>
      </c>
      <c r="R83" s="303">
        <f t="shared" si="13"/>
        <v>1.2671953956825919E-2</v>
      </c>
      <c r="S83" s="303">
        <f t="shared" si="13"/>
        <v>1.4589170665761392E-2</v>
      </c>
      <c r="T83" s="303">
        <f t="shared" si="13"/>
        <v>1.4752924937705407E-2</v>
      </c>
      <c r="U83" s="303">
        <f t="shared" si="13"/>
        <v>1.3979818745210787E-2</v>
      </c>
      <c r="V83" s="303">
        <f t="shared" si="13"/>
        <v>8.6155708349264001E-3</v>
      </c>
      <c r="W83" s="303">
        <f t="shared" si="13"/>
        <v>1.0524507824628855E-2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1.1325546254857856E-2</v>
      </c>
      <c r="C84" s="304">
        <f t="shared" si="14"/>
        <v>1.3653025570716236E-2</v>
      </c>
      <c r="D84" s="304">
        <f t="shared" si="14"/>
        <v>9.6796317089894827E-3</v>
      </c>
      <c r="E84" s="304">
        <f t="shared" si="14"/>
        <v>1.063276154539586E-2</v>
      </c>
      <c r="F84" s="304">
        <f t="shared" si="14"/>
        <v>1.2445316717869413E-2</v>
      </c>
      <c r="G84" s="304">
        <f t="shared" si="14"/>
        <v>1.0926747397396339E-2</v>
      </c>
      <c r="H84" s="304">
        <f t="shared" si="14"/>
        <v>8.3868826172704015E-3</v>
      </c>
      <c r="I84" s="304">
        <f t="shared" si="14"/>
        <v>6.8145977010056645E-3</v>
      </c>
      <c r="J84" s="304">
        <f t="shared" si="14"/>
        <v>5.2264415332442457E-3</v>
      </c>
      <c r="K84" s="304">
        <f t="shared" si="14"/>
        <v>5.4233809181555293E-3</v>
      </c>
      <c r="L84" s="304">
        <f t="shared" si="14"/>
        <v>7.2765600128022251E-3</v>
      </c>
      <c r="M84" s="304">
        <f t="shared" si="14"/>
        <v>5.8650502277818196E-3</v>
      </c>
      <c r="N84" s="304">
        <f t="shared" si="14"/>
        <v>9.0200689762554714E-3</v>
      </c>
      <c r="O84" s="304">
        <f t="shared" si="14"/>
        <v>6.3721226226182521E-3</v>
      </c>
      <c r="P84" s="304">
        <f t="shared" si="14"/>
        <v>5.1877190694990987E-3</v>
      </c>
      <c r="Q84" s="304">
        <f t="shared" si="14"/>
        <v>6.083360873822114E-3</v>
      </c>
      <c r="R84" s="304">
        <f t="shared" si="14"/>
        <v>4.0612156985145014E-3</v>
      </c>
      <c r="S84" s="304">
        <f t="shared" si="14"/>
        <v>4.7529439278728297E-3</v>
      </c>
      <c r="T84" s="304">
        <f t="shared" si="14"/>
        <v>5.0787598576199217E-3</v>
      </c>
      <c r="U84" s="304">
        <f t="shared" si="14"/>
        <v>4.5855796732419511E-3</v>
      </c>
      <c r="V84" s="304">
        <f t="shared" si="14"/>
        <v>1.6619711389034046E-3</v>
      </c>
      <c r="W84" s="304">
        <f t="shared" si="14"/>
        <v>2.7111053946022468E-3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4.9183369822127961E-2</v>
      </c>
      <c r="C85" s="304">
        <f t="shared" si="15"/>
        <v>5.0279269379580965E-2</v>
      </c>
      <c r="D85" s="304">
        <f t="shared" si="15"/>
        <v>4.8020012861649516E-2</v>
      </c>
      <c r="E85" s="304">
        <f t="shared" si="15"/>
        <v>4.1102974554187051E-2</v>
      </c>
      <c r="F85" s="304">
        <f t="shared" si="15"/>
        <v>4.2245605360370628E-2</v>
      </c>
      <c r="G85" s="304">
        <f t="shared" si="15"/>
        <v>3.7321494603972175E-2</v>
      </c>
      <c r="H85" s="304">
        <f t="shared" si="15"/>
        <v>3.0299526026444236E-2</v>
      </c>
      <c r="I85" s="304">
        <f t="shared" si="15"/>
        <v>3.8606833513534201E-2</v>
      </c>
      <c r="J85" s="304">
        <f t="shared" si="15"/>
        <v>4.1070629978654793E-2</v>
      </c>
      <c r="K85" s="304">
        <f t="shared" si="15"/>
        <v>4.0886037720352209E-2</v>
      </c>
      <c r="L85" s="304">
        <f t="shared" si="15"/>
        <v>4.2620937634583744E-2</v>
      </c>
      <c r="M85" s="304">
        <f t="shared" si="15"/>
        <v>3.4936137276437164E-2</v>
      </c>
      <c r="N85" s="304">
        <f t="shared" si="15"/>
        <v>2.2430411994763515E-2</v>
      </c>
      <c r="O85" s="304">
        <f t="shared" si="15"/>
        <v>1.2501041511770528E-2</v>
      </c>
      <c r="P85" s="304">
        <f t="shared" si="15"/>
        <v>1.2855869618337895E-2</v>
      </c>
      <c r="Q85" s="304">
        <f t="shared" si="15"/>
        <v>2.2573761698788306E-2</v>
      </c>
      <c r="R85" s="304">
        <f t="shared" si="15"/>
        <v>7.5132084378578181E-3</v>
      </c>
      <c r="S85" s="304">
        <f t="shared" si="15"/>
        <v>8.6092928933318314E-3</v>
      </c>
      <c r="T85" s="304">
        <f t="shared" si="15"/>
        <v>8.5647064470918532E-3</v>
      </c>
      <c r="U85" s="304">
        <f t="shared" si="15"/>
        <v>8.3088731228615747E-3</v>
      </c>
      <c r="V85" s="304">
        <f t="shared" si="15"/>
        <v>5.8110450823572815E-3</v>
      </c>
      <c r="W85" s="304">
        <f t="shared" si="15"/>
        <v>6.069383890397015E-3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1.1628591921206361E-3</v>
      </c>
      <c r="C86" s="304">
        <f t="shared" si="16"/>
        <v>1.2066640181614395E-3</v>
      </c>
      <c r="D86" s="304">
        <f t="shared" si="16"/>
        <v>1.2058247251951464E-3</v>
      </c>
      <c r="E86" s="304">
        <f t="shared" si="16"/>
        <v>9.9481287671587034E-4</v>
      </c>
      <c r="F86" s="304">
        <f t="shared" si="16"/>
        <v>9.9922052016075116E-4</v>
      </c>
      <c r="G86" s="304">
        <f t="shared" si="16"/>
        <v>1.0797452358021933E-3</v>
      </c>
      <c r="H86" s="304">
        <f t="shared" si="16"/>
        <v>1.0955940928075586E-3</v>
      </c>
      <c r="I86" s="304">
        <f t="shared" si="16"/>
        <v>1.0634205664521747E-3</v>
      </c>
      <c r="J86" s="304">
        <f t="shared" si="16"/>
        <v>1.1767666312425182E-3</v>
      </c>
      <c r="K86" s="304">
        <f t="shared" si="16"/>
        <v>9.8772644904319257E-4</v>
      </c>
      <c r="L86" s="304">
        <f t="shared" si="16"/>
        <v>1.0477048126160278E-3</v>
      </c>
      <c r="M86" s="304">
        <f t="shared" si="16"/>
        <v>1.0250804212119542E-3</v>
      </c>
      <c r="N86" s="304">
        <f t="shared" si="16"/>
        <v>1.0736321380165669E-3</v>
      </c>
      <c r="O86" s="304">
        <f t="shared" si="16"/>
        <v>1.053788252371001E-3</v>
      </c>
      <c r="P86" s="304">
        <f t="shared" si="16"/>
        <v>1.1201651665888313E-3</v>
      </c>
      <c r="Q86" s="304">
        <f t="shared" si="16"/>
        <v>1.0676925533766833E-3</v>
      </c>
      <c r="R86" s="304">
        <f t="shared" si="16"/>
        <v>1.0975298204535977E-3</v>
      </c>
      <c r="S86" s="304">
        <f t="shared" si="16"/>
        <v>1.2269338445567331E-3</v>
      </c>
      <c r="T86" s="304">
        <f t="shared" si="16"/>
        <v>1.1094586329936319E-3</v>
      </c>
      <c r="U86" s="304">
        <f t="shared" si="16"/>
        <v>1.0853659491072598E-3</v>
      </c>
      <c r="V86" s="304">
        <f t="shared" si="16"/>
        <v>1.1425546136657129E-3</v>
      </c>
      <c r="W86" s="304">
        <f t="shared" si="16"/>
        <v>1.7440185396295936E-3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1.5496891280651423E-2</v>
      </c>
      <c r="C87" s="303">
        <f t="shared" si="17"/>
        <v>1.6720563727761852E-2</v>
      </c>
      <c r="D87" s="303">
        <f t="shared" si="17"/>
        <v>1.5065704530496807E-2</v>
      </c>
      <c r="E87" s="303">
        <f t="shared" si="17"/>
        <v>1.3517608991877598E-2</v>
      </c>
      <c r="F87" s="303">
        <f t="shared" si="17"/>
        <v>1.4328760756491499E-2</v>
      </c>
      <c r="G87" s="303">
        <f t="shared" si="17"/>
        <v>1.3872667977984776E-2</v>
      </c>
      <c r="H87" s="303">
        <f t="shared" si="17"/>
        <v>1.2521563785534708E-2</v>
      </c>
      <c r="I87" s="303">
        <f t="shared" si="17"/>
        <v>1.2345583499328112E-2</v>
      </c>
      <c r="J87" s="303">
        <f t="shared" si="17"/>
        <v>1.2652897901451816E-2</v>
      </c>
      <c r="K87" s="303">
        <f t="shared" si="17"/>
        <v>1.1499586600618294E-2</v>
      </c>
      <c r="L87" s="303">
        <f t="shared" si="17"/>
        <v>1.2715522719729238E-2</v>
      </c>
      <c r="M87" s="303">
        <f t="shared" si="17"/>
        <v>1.1478312859317087E-2</v>
      </c>
      <c r="N87" s="303">
        <f t="shared" si="17"/>
        <v>1.2022306339956507E-2</v>
      </c>
      <c r="O87" s="303">
        <f t="shared" si="17"/>
        <v>1.0164131086687584E-2</v>
      </c>
      <c r="P87" s="303">
        <f t="shared" si="17"/>
        <v>1.015367831401341E-2</v>
      </c>
      <c r="Q87" s="303">
        <f t="shared" si="17"/>
        <v>1.0869069267340766E-2</v>
      </c>
      <c r="R87" s="303">
        <f t="shared" si="17"/>
        <v>9.1734607614894995E-3</v>
      </c>
      <c r="S87" s="303">
        <f t="shared" si="17"/>
        <v>1.0338445177432756E-2</v>
      </c>
      <c r="T87" s="303">
        <f t="shared" si="17"/>
        <v>9.7126625171759136E-3</v>
      </c>
      <c r="U87" s="303">
        <f t="shared" si="17"/>
        <v>9.3538468536106638E-3</v>
      </c>
      <c r="V87" s="303">
        <f t="shared" si="17"/>
        <v>8.3945592138105658E-3</v>
      </c>
      <c r="W87" s="303">
        <f t="shared" si="17"/>
        <v>1.2694126764995942E-2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4.3382367890843609E-3</v>
      </c>
      <c r="C88" s="304">
        <f t="shared" si="18"/>
        <v>5.1985040215917983E-3</v>
      </c>
      <c r="D88" s="304">
        <f t="shared" si="18"/>
        <v>3.7190032877731185E-3</v>
      </c>
      <c r="E88" s="304">
        <f t="shared" si="18"/>
        <v>4.0446982236607958E-3</v>
      </c>
      <c r="F88" s="304">
        <f t="shared" si="18"/>
        <v>4.7416143210752271E-3</v>
      </c>
      <c r="G88" s="304">
        <f t="shared" si="18"/>
        <v>4.1395186897508597E-3</v>
      </c>
      <c r="H88" s="304">
        <f t="shared" si="18"/>
        <v>3.2150617839079737E-3</v>
      </c>
      <c r="I88" s="304">
        <f t="shared" si="18"/>
        <v>2.6204346489018759E-3</v>
      </c>
      <c r="J88" s="304">
        <f t="shared" si="18"/>
        <v>2.0154068449944273E-3</v>
      </c>
      <c r="K88" s="304">
        <f t="shared" si="18"/>
        <v>2.0884479798320083E-3</v>
      </c>
      <c r="L88" s="304">
        <f t="shared" si="18"/>
        <v>2.7891698989066589E-3</v>
      </c>
      <c r="M88" s="304">
        <f t="shared" si="18"/>
        <v>2.2752350021567405E-3</v>
      </c>
      <c r="N88" s="304">
        <f t="shared" si="18"/>
        <v>3.4486974300623995E-3</v>
      </c>
      <c r="O88" s="304">
        <f t="shared" si="18"/>
        <v>2.464834031409964E-3</v>
      </c>
      <c r="P88" s="304">
        <f t="shared" si="18"/>
        <v>2.0019579325687145E-3</v>
      </c>
      <c r="Q88" s="304">
        <f t="shared" si="18"/>
        <v>2.3227706937369629E-3</v>
      </c>
      <c r="R88" s="304">
        <f t="shared" si="18"/>
        <v>1.5688745070799449E-3</v>
      </c>
      <c r="S88" s="304">
        <f t="shared" si="18"/>
        <v>1.8214242514044204E-3</v>
      </c>
      <c r="T88" s="304">
        <f t="shared" si="18"/>
        <v>1.9524577590719178E-3</v>
      </c>
      <c r="U88" s="304">
        <f t="shared" si="18"/>
        <v>1.7674152334785924E-3</v>
      </c>
      <c r="V88" s="304">
        <f t="shared" si="18"/>
        <v>6.2925569802177689E-4</v>
      </c>
      <c r="W88" s="304">
        <f t="shared" si="18"/>
        <v>1.0517219203198371E-3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3.7003162248622919E-3</v>
      </c>
      <c r="C89" s="304">
        <f t="shared" si="19"/>
        <v>3.7827663483070307E-3</v>
      </c>
      <c r="D89" s="304">
        <f t="shared" si="19"/>
        <v>3.6127909362996505E-3</v>
      </c>
      <c r="E89" s="304">
        <f t="shared" si="19"/>
        <v>3.092386800315013E-3</v>
      </c>
      <c r="F89" s="304">
        <f t="shared" si="19"/>
        <v>3.1783527543852498E-3</v>
      </c>
      <c r="G89" s="304">
        <f t="shared" si="19"/>
        <v>2.8078867413646779E-3</v>
      </c>
      <c r="H89" s="304">
        <f t="shared" si="19"/>
        <v>2.2795881649989394E-3</v>
      </c>
      <c r="I89" s="304">
        <f t="shared" si="19"/>
        <v>2.9045893552502216E-3</v>
      </c>
      <c r="J89" s="304">
        <f t="shared" si="19"/>
        <v>3.089953352626065E-3</v>
      </c>
      <c r="K89" s="304">
        <f t="shared" si="19"/>
        <v>3.076065533819602E-3</v>
      </c>
      <c r="L89" s="304">
        <f t="shared" si="19"/>
        <v>3.206590919216332E-3</v>
      </c>
      <c r="M89" s="304">
        <f t="shared" si="19"/>
        <v>2.6284241211112602E-3</v>
      </c>
      <c r="N89" s="304">
        <f t="shared" si="19"/>
        <v>1.6875545074430235E-3</v>
      </c>
      <c r="O89" s="304">
        <f t="shared" si="19"/>
        <v>9.4051722972568225E-4</v>
      </c>
      <c r="P89" s="304">
        <f t="shared" si="19"/>
        <v>9.6721276125426151E-4</v>
      </c>
      <c r="Q89" s="304">
        <f t="shared" si="19"/>
        <v>1.6983394381533525E-3</v>
      </c>
      <c r="R89" s="304">
        <f t="shared" si="19"/>
        <v>5.6525706115544702E-4</v>
      </c>
      <c r="S89" s="304">
        <f t="shared" si="19"/>
        <v>6.4772109542308456E-4</v>
      </c>
      <c r="T89" s="304">
        <f t="shared" si="19"/>
        <v>6.4436662924828992E-4</v>
      </c>
      <c r="U89" s="304">
        <f t="shared" si="19"/>
        <v>6.2511898103033805E-4</v>
      </c>
      <c r="V89" s="304">
        <f t="shared" si="19"/>
        <v>4.371946143466293E-4</v>
      </c>
      <c r="W89" s="304">
        <f t="shared" si="19"/>
        <v>4.5663076291388205E-4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7.4583382667047695E-3</v>
      </c>
      <c r="C90" s="304">
        <f t="shared" si="20"/>
        <v>7.7392933578630235E-3</v>
      </c>
      <c r="D90" s="304">
        <f t="shared" si="20"/>
        <v>7.7339103064240381E-3</v>
      </c>
      <c r="E90" s="304">
        <f t="shared" si="20"/>
        <v>6.380523967901789E-3</v>
      </c>
      <c r="F90" s="304">
        <f t="shared" si="20"/>
        <v>6.4087936810310218E-3</v>
      </c>
      <c r="G90" s="304">
        <f t="shared" si="20"/>
        <v>6.9252625468692406E-3</v>
      </c>
      <c r="H90" s="304">
        <f t="shared" si="20"/>
        <v>7.0269138366277932E-3</v>
      </c>
      <c r="I90" s="304">
        <f t="shared" si="20"/>
        <v>6.8205594951760143E-3</v>
      </c>
      <c r="J90" s="304">
        <f t="shared" si="20"/>
        <v>7.5475377038313239E-3</v>
      </c>
      <c r="K90" s="304">
        <f t="shared" si="20"/>
        <v>6.3350730869666831E-3</v>
      </c>
      <c r="L90" s="304">
        <f t="shared" si="20"/>
        <v>6.7197619016062474E-3</v>
      </c>
      <c r="M90" s="304">
        <f t="shared" si="20"/>
        <v>6.5746537360490869E-3</v>
      </c>
      <c r="N90" s="304">
        <f t="shared" si="20"/>
        <v>6.8860544024510837E-3</v>
      </c>
      <c r="O90" s="304">
        <f t="shared" si="20"/>
        <v>6.7587798255519379E-3</v>
      </c>
      <c r="P90" s="304">
        <f t="shared" si="20"/>
        <v>7.1845076201904343E-3</v>
      </c>
      <c r="Q90" s="304">
        <f t="shared" si="20"/>
        <v>6.8479591354504502E-3</v>
      </c>
      <c r="R90" s="304">
        <f t="shared" si="20"/>
        <v>7.0393291932541076E-3</v>
      </c>
      <c r="S90" s="304">
        <f t="shared" si="20"/>
        <v>7.869299830605251E-3</v>
      </c>
      <c r="T90" s="304">
        <f t="shared" si="20"/>
        <v>7.1158381288557058E-3</v>
      </c>
      <c r="U90" s="304">
        <f t="shared" si="20"/>
        <v>6.9613126391017332E-3</v>
      </c>
      <c r="V90" s="304">
        <f t="shared" si="20"/>
        <v>7.3281089014421595E-3</v>
      </c>
      <c r="W90" s="304">
        <f t="shared" si="20"/>
        <v>1.1185774081762221E-2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8.9227411527263573E-2</v>
      </c>
      <c r="C91" s="303">
        <f t="shared" si="21"/>
        <v>8.0781323077403849E-2</v>
      </c>
      <c r="D91" s="303">
        <f t="shared" si="21"/>
        <v>0.10745043963256806</v>
      </c>
      <c r="E91" s="303">
        <f t="shared" si="21"/>
        <v>0.13146960949526226</v>
      </c>
      <c r="F91" s="303">
        <f t="shared" si="21"/>
        <v>0.12265142906960608</v>
      </c>
      <c r="G91" s="303">
        <f t="shared" si="21"/>
        <v>0.13110548306816308</v>
      </c>
      <c r="H91" s="303">
        <f t="shared" si="21"/>
        <v>0.14880521090144985</v>
      </c>
      <c r="I91" s="303">
        <f t="shared" si="21"/>
        <v>0.1416648799836443</v>
      </c>
      <c r="J91" s="303">
        <f t="shared" si="21"/>
        <v>0.13709531882539636</v>
      </c>
      <c r="K91" s="303">
        <f t="shared" si="21"/>
        <v>0.14819163889095133</v>
      </c>
      <c r="L91" s="303">
        <f t="shared" si="21"/>
        <v>0.14518336344569926</v>
      </c>
      <c r="M91" s="303">
        <f t="shared" si="21"/>
        <v>0.17508659643220761</v>
      </c>
      <c r="N91" s="303">
        <f t="shared" si="21"/>
        <v>0.18379625591888754</v>
      </c>
      <c r="O91" s="303">
        <f t="shared" si="21"/>
        <v>0.20341834447700285</v>
      </c>
      <c r="P91" s="303">
        <f t="shared" si="21"/>
        <v>0.20808088469565048</v>
      </c>
      <c r="Q91" s="303">
        <f t="shared" si="21"/>
        <v>0.18520874850637151</v>
      </c>
      <c r="R91" s="303">
        <f t="shared" si="21"/>
        <v>0.2151304139370537</v>
      </c>
      <c r="S91" s="303">
        <f t="shared" si="21"/>
        <v>0.19986642593921719</v>
      </c>
      <c r="T91" s="303">
        <f t="shared" si="21"/>
        <v>0.2150245957107369</v>
      </c>
      <c r="U91" s="303">
        <f t="shared" si="21"/>
        <v>0.20239713061893511</v>
      </c>
      <c r="V91" s="303">
        <f t="shared" si="21"/>
        <v>0.21632252864056506</v>
      </c>
      <c r="W91" s="303">
        <f t="shared" si="21"/>
        <v>0.14224664684824928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0.21750046919448626</v>
      </c>
      <c r="C92" s="237">
        <f t="shared" si="22"/>
        <v>0.21827422557066159</v>
      </c>
      <c r="D92" s="237">
        <f t="shared" si="22"/>
        <v>0.21344883381035146</v>
      </c>
      <c r="E92" s="237">
        <f t="shared" si="22"/>
        <v>0.1800302751388565</v>
      </c>
      <c r="F92" s="237">
        <f t="shared" si="22"/>
        <v>0.18245750429445606</v>
      </c>
      <c r="G92" s="237">
        <f t="shared" si="22"/>
        <v>0.19505365801341978</v>
      </c>
      <c r="H92" s="237">
        <f t="shared" si="22"/>
        <v>0.20208849893043668</v>
      </c>
      <c r="I92" s="237">
        <f t="shared" si="22"/>
        <v>0.19289471603053832</v>
      </c>
      <c r="J92" s="237">
        <f t="shared" si="22"/>
        <v>0.20828301884530476</v>
      </c>
      <c r="K92" s="237">
        <f t="shared" si="22"/>
        <v>0.1833993831242571</v>
      </c>
      <c r="L92" s="237">
        <f t="shared" si="22"/>
        <v>0.17930743714999151</v>
      </c>
      <c r="M92" s="237">
        <f t="shared" si="22"/>
        <v>0.17775251172356155</v>
      </c>
      <c r="N92" s="237">
        <f t="shared" si="22"/>
        <v>0.19022009354954822</v>
      </c>
      <c r="O92" s="237">
        <f t="shared" si="22"/>
        <v>0.19836436836488414</v>
      </c>
      <c r="P92" s="237">
        <f t="shared" si="22"/>
        <v>0.20475790928031129</v>
      </c>
      <c r="Q92" s="237">
        <f t="shared" si="22"/>
        <v>0.19554533751586237</v>
      </c>
      <c r="R92" s="237">
        <f t="shared" si="22"/>
        <v>0.19774042971454084</v>
      </c>
      <c r="S92" s="237">
        <f t="shared" si="22"/>
        <v>0.21708195293890559</v>
      </c>
      <c r="T92" s="237">
        <f t="shared" si="22"/>
        <v>0.20022088962789267</v>
      </c>
      <c r="U92" s="237">
        <f t="shared" si="22"/>
        <v>0.19877136787242378</v>
      </c>
      <c r="V92" s="237">
        <f t="shared" si="22"/>
        <v>0.21982843005922767</v>
      </c>
      <c r="W92" s="237">
        <f t="shared" si="22"/>
        <v>0.28870601241612853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28.907344158018624</v>
      </c>
      <c r="C96" s="322">
        <f t="shared" si="23"/>
        <v>31.368896432166256</v>
      </c>
      <c r="D96" s="322">
        <f t="shared" si="23"/>
        <v>28.234748340175969</v>
      </c>
      <c r="E96" s="322">
        <f t="shared" si="23"/>
        <v>25.789610241411406</v>
      </c>
      <c r="F96" s="322">
        <f t="shared" si="23"/>
        <v>25.795618629656936</v>
      </c>
      <c r="G96" s="322">
        <f t="shared" si="23"/>
        <v>26.393405227770824</v>
      </c>
      <c r="H96" s="322">
        <f t="shared" si="23"/>
        <v>22.58862445900748</v>
      </c>
      <c r="I96" s="322">
        <f t="shared" si="23"/>
        <v>22.741170440485931</v>
      </c>
      <c r="J96" s="322">
        <f t="shared" si="23"/>
        <v>23.658336771022181</v>
      </c>
      <c r="K96" s="322">
        <f t="shared" si="23"/>
        <v>21.484420450116307</v>
      </c>
      <c r="L96" s="322">
        <f t="shared" si="23"/>
        <v>23.847651207307589</v>
      </c>
      <c r="M96" s="322">
        <f t="shared" si="23"/>
        <v>22.209393557367843</v>
      </c>
      <c r="N96" s="322">
        <f t="shared" si="23"/>
        <v>23.695027999877404</v>
      </c>
      <c r="O96" s="322">
        <f t="shared" si="23"/>
        <v>23.02372252230116</v>
      </c>
      <c r="P96" s="322">
        <f t="shared" si="23"/>
        <v>22.240796406397664</v>
      </c>
      <c r="Q96" s="322">
        <f t="shared" si="23"/>
        <v>22.006533894991385</v>
      </c>
      <c r="R96" s="322">
        <f t="shared" si="23"/>
        <v>20.278141653643036</v>
      </c>
      <c r="S96" s="322">
        <f t="shared" si="23"/>
        <v>20.472847594227318</v>
      </c>
      <c r="T96" s="322">
        <f t="shared" si="23"/>
        <v>20.292399581688898</v>
      </c>
      <c r="U96" s="322">
        <f t="shared" si="23"/>
        <v>19.714065631562793</v>
      </c>
      <c r="V96" s="322">
        <f t="shared" si="23"/>
        <v>17.934658818040223</v>
      </c>
      <c r="W96" s="322">
        <f t="shared" si="23"/>
        <v>22.397430091491056</v>
      </c>
      <c r="DA96" s="95"/>
    </row>
    <row r="97" spans="1:105" ht="12" customHeight="1" x14ac:dyDescent="0.25">
      <c r="A97" s="55" t="s">
        <v>92</v>
      </c>
      <c r="B97" s="332">
        <f>IF(B$6=0,0,B$6/OIS!B$5*1000)</f>
        <v>0.51568820041340402</v>
      </c>
      <c r="C97" s="332">
        <f>IF(C$6=0,0,C$6/OIS!C$5*1000)</f>
        <v>0.54316902596791206</v>
      </c>
      <c r="D97" s="332">
        <f>IF(D$6=0,0,D$6/OIS!D$5*1000)</f>
        <v>0.46729145935992578</v>
      </c>
      <c r="E97" s="332">
        <f>IF(E$6=0,0,E$6/OIS!E$5*1000)</f>
        <v>0.36848308447962996</v>
      </c>
      <c r="F97" s="332">
        <f>IF(F$6=0,0,F$6/OIS!F$5*1000)</f>
        <v>0.37697705600197307</v>
      </c>
      <c r="G97" s="332">
        <f>IF(G$6=0,0,G$6/OIS!G$5*1000)</f>
        <v>0.40783098198293877</v>
      </c>
      <c r="H97" s="332">
        <f>IF(H$6=0,0,H$6/OIS!H$5*1000)</f>
        <v>0.36935102415569165</v>
      </c>
      <c r="I97" s="332">
        <f>IF(I$6=0,0,I$6/OIS!I$5*1000)</f>
        <v>0.34897972421947965</v>
      </c>
      <c r="J97" s="332">
        <f>IF(J$6=0,0,J$6/OIS!J$5*1000)</f>
        <v>0.38203090360347991</v>
      </c>
      <c r="K97" s="332">
        <f>IF(K$6=0,0,K$6/OIS!K$5*1000)</f>
        <v>0.32089069554421773</v>
      </c>
      <c r="L97" s="332">
        <f>IF(L$6=0,0,L$6/OIS!L$5*1000)</f>
        <v>0.31928372302883001</v>
      </c>
      <c r="M97" s="332">
        <f>IF(M$6=0,0,M$6/OIS!M$5*1000)</f>
        <v>0.29922308776564255</v>
      </c>
      <c r="N97" s="332">
        <f>IF(N$6=0,0,N$6/OIS!N$5*1000)</f>
        <v>0.34982063729580865</v>
      </c>
      <c r="O97" s="332">
        <f>IF(O$6=0,0,O$6/OIS!O$5*1000)</f>
        <v>0.3768959678220784</v>
      </c>
      <c r="P97" s="332">
        <f>IF(P$6=0,0,P$6/OIS!P$5*1000)</f>
        <v>0.36514186865633597</v>
      </c>
      <c r="Q97" s="332">
        <f>IF(Q$6=0,0,Q$6/OIS!Q$5*1000)</f>
        <v>0.34571580448546002</v>
      </c>
      <c r="R97" s="332">
        <f>IF(R$6=0,0,R$6/OIS!R$5*1000)</f>
        <v>0.31677987557195209</v>
      </c>
      <c r="S97" s="332">
        <f>IF(S$6=0,0,S$6/OIS!S$5*1000)</f>
        <v>0.34442025493720008</v>
      </c>
      <c r="T97" s="332">
        <f>IF(T$6=0,0,T$6/OIS!T$5*1000)</f>
        <v>0.3215314715891357</v>
      </c>
      <c r="U97" s="332">
        <f>IF(U$6=0,0,U$6/OIS!U$5*1000)</f>
        <v>0.31479395389269693</v>
      </c>
      <c r="V97" s="332">
        <f>IF(V$6=0,0,V$6/OIS!V$5*1000)</f>
        <v>0.33206317097025451</v>
      </c>
      <c r="W97" s="332">
        <f>IF(W$6=0,0,W$6/OIS!W$5*1000)</f>
        <v>0.46389084612271875</v>
      </c>
      <c r="DA97" s="67"/>
    </row>
    <row r="98" spans="1:105" ht="12" customHeight="1" x14ac:dyDescent="0.25">
      <c r="A98" s="202" t="s">
        <v>93</v>
      </c>
      <c r="B98" s="333">
        <f>IF(B$7=0,0,B$7/OIS!B$5*1000)</f>
        <v>0.25762926096555122</v>
      </c>
      <c r="C98" s="333">
        <f>IF(C$7=0,0,C$7/OIS!C$5*1000)</f>
        <v>0.27438526526785589</v>
      </c>
      <c r="D98" s="333">
        <f>IF(D$7=0,0,D$7/OIS!D$5*1000)</f>
        <v>0.23789000160986362</v>
      </c>
      <c r="E98" s="333">
        <f>IF(E$7=0,0,E$7/OIS!E$5*1000)</f>
        <v>0.18611361078328256</v>
      </c>
      <c r="F98" s="333">
        <f>IF(F$7=0,0,F$7/OIS!F$5*1000)</f>
        <v>0.18981978234045052</v>
      </c>
      <c r="G98" s="333">
        <f>IF(G$7=0,0,G$7/OIS!G$5*1000)</f>
        <v>0.20611460063122169</v>
      </c>
      <c r="H98" s="333">
        <f>IF(H$7=0,0,H$7/OIS!H$5*1000)</f>
        <v>0.18535328081759428</v>
      </c>
      <c r="I98" s="333">
        <f>IF(I$7=0,0,I$7/OIS!I$5*1000)</f>
        <v>0.17612112918902578</v>
      </c>
      <c r="J98" s="333">
        <f>IF(J$7=0,0,J$7/OIS!J$5*1000)</f>
        <v>0.19449292839718091</v>
      </c>
      <c r="K98" s="333">
        <f>IF(K$7=0,0,K$7/OIS!K$5*1000)</f>
        <v>0.16068731557674454</v>
      </c>
      <c r="L98" s="333">
        <f>IF(L$7=0,0,L$7/OIS!L$5*1000)</f>
        <v>0.1646745141416586</v>
      </c>
      <c r="M98" s="333">
        <f>IF(M$7=0,0,M$7/OIS!M$5*1000)</f>
        <v>0.15352449803260654</v>
      </c>
      <c r="N98" s="333">
        <f>IF(N$7=0,0,N$7/OIS!N$5*1000)</f>
        <v>0.17802863001589628</v>
      </c>
      <c r="O98" s="333">
        <f>IF(O$7=0,0,O$7/OIS!O$5*1000)</f>
        <v>0.18791232612085051</v>
      </c>
      <c r="P98" s="333">
        <f>IF(P$7=0,0,P$7/OIS!P$5*1000)</f>
        <v>0.18379487635215352</v>
      </c>
      <c r="Q98" s="333">
        <f>IF(Q$7=0,0,Q$7/OIS!Q$5*1000)</f>
        <v>0.17390317588979592</v>
      </c>
      <c r="R98" s="333">
        <f>IF(R$7=0,0,R$7/OIS!R$5*1000)</f>
        <v>0.16024678667933009</v>
      </c>
      <c r="S98" s="333">
        <f>IF(S$7=0,0,S$7/OIS!S$5*1000)</f>
        <v>0.17536920164098033</v>
      </c>
      <c r="T98" s="333">
        <f>IF(T$7=0,0,T$7/OIS!T$5*1000)</f>
        <v>0.16255620662149139</v>
      </c>
      <c r="U98" s="333">
        <f>IF(U$7=0,0,U$7/OIS!U$5*1000)</f>
        <v>0.15835164802449619</v>
      </c>
      <c r="V98" s="333">
        <f>IF(V$7=0,0,V$7/OIS!V$5*1000)</f>
        <v>0.16446436483278043</v>
      </c>
      <c r="W98" s="333">
        <f>IF(W$7=0,0,W$7/OIS!W$5*1000)</f>
        <v>0.24267430004078969</v>
      </c>
      <c r="DA98" s="174"/>
    </row>
    <row r="99" spans="1:105" ht="12" customHeight="1" x14ac:dyDescent="0.25">
      <c r="A99" s="202" t="s">
        <v>94</v>
      </c>
      <c r="B99" s="333">
        <f>IF(B$8=0,0,B$8/OIS!B$5*1000)</f>
        <v>0.43947984010028801</v>
      </c>
      <c r="C99" s="333">
        <f>IF(C$8=0,0,C$8/OIS!C$5*1000)</f>
        <v>0.47161585884973817</v>
      </c>
      <c r="D99" s="333">
        <f>IF(D$8=0,0,D$8/OIS!D$5*1000)</f>
        <v>0.41101703784021665</v>
      </c>
      <c r="E99" s="333">
        <f>IF(E$8=0,0,E$8/OIS!E$5*1000)</f>
        <v>0.31986130828869586</v>
      </c>
      <c r="F99" s="333">
        <f>IF(F$8=0,0,F$8/OIS!F$5*1000)</f>
        <v>0.32555296617990021</v>
      </c>
      <c r="G99" s="333">
        <f>IF(G$8=0,0,G$8/OIS!G$5*1000)</f>
        <v>0.3543832878027201</v>
      </c>
      <c r="H99" s="333">
        <f>IF(H$8=0,0,H$8/OIS!H$5*1000)</f>
        <v>0.31716306050363485</v>
      </c>
      <c r="I99" s="333">
        <f>IF(I$8=0,0,I$8/OIS!I$5*1000)</f>
        <v>0.30252337311540384</v>
      </c>
      <c r="J99" s="333">
        <f>IF(J$8=0,0,J$8/OIS!J$5*1000)</f>
        <v>0.33604602726170951</v>
      </c>
      <c r="K99" s="333">
        <f>IF(K$8=0,0,K$8/OIS!K$5*1000)</f>
        <v>0.27455118084789343</v>
      </c>
      <c r="L99" s="333">
        <f>IF(L$8=0,0,L$8/OIS!L$5*1000)</f>
        <v>0.28697444880792689</v>
      </c>
      <c r="M99" s="333">
        <f>IF(M$8=0,0,M$8/OIS!M$5*1000)</f>
        <v>0.2666301561829445</v>
      </c>
      <c r="N99" s="333">
        <f>IF(N$8=0,0,N$8/OIS!N$5*1000)</f>
        <v>0.30752294192064711</v>
      </c>
      <c r="O99" s="333">
        <f>IF(O$8=0,0,O$8/OIS!O$5*1000)</f>
        <v>0.32010802435480779</v>
      </c>
      <c r="P99" s="333">
        <f>IF(P$8=0,0,P$8/OIS!P$5*1000)</f>
        <v>0.31514358036248669</v>
      </c>
      <c r="Q99" s="333">
        <f>IF(Q$8=0,0,Q$8/OIS!Q$5*1000)</f>
        <v>0.29805052229046641</v>
      </c>
      <c r="R99" s="333">
        <f>IF(R$8=0,0,R$8/OIS!R$5*1000)</f>
        <v>0.27569294689810575</v>
      </c>
      <c r="S99" s="333">
        <f>IF(S$8=0,0,S$8/OIS!S$5*1000)</f>
        <v>0.30303152501990538</v>
      </c>
      <c r="T99" s="333">
        <f>IF(T$8=0,0,T$8/OIS!T$5*1000)</f>
        <v>0.27955691807648847</v>
      </c>
      <c r="U99" s="333">
        <f>IF(U$8=0,0,U$8/OIS!U$5*1000)</f>
        <v>0.2714003175918851</v>
      </c>
      <c r="V99" s="333">
        <f>IF(V$8=0,0,V$8/OIS!V$5*1000)</f>
        <v>0.27887646609023536</v>
      </c>
      <c r="W99" s="333">
        <f>IF(W$8=0,0,W$8/OIS!W$5*1000)</f>
        <v>0.42678719001867266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0.18396777091754918</v>
      </c>
      <c r="C100" s="333">
        <f>IF(C$9=0,0,C$9/OIS!C$5*1000)</f>
        <v>0.19334724419336249</v>
      </c>
      <c r="D100" s="333">
        <f>IF(D$9=0,0,D$9/OIS!D$5*1000)</f>
        <v>0.16608069699615369</v>
      </c>
      <c r="E100" s="333">
        <f>IF(E$9=0,0,E$9/OIS!E$5*1000)</f>
        <v>0.13116969544504242</v>
      </c>
      <c r="F100" s="333">
        <f>IF(F$9=0,0,F$9/OIS!F$5*1000)</f>
        <v>0.13427512807715572</v>
      </c>
      <c r="G100" s="333">
        <f>IF(G$9=0,0,G$9/OIS!G$5*1000)</f>
        <v>0.14515863688603087</v>
      </c>
      <c r="H100" s="333">
        <f>IF(H$9=0,0,H$9/OIS!H$5*1000)</f>
        <v>0.13164660090337524</v>
      </c>
      <c r="I100" s="333">
        <f>IF(I$9=0,0,I$9/OIS!I$5*1000)</f>
        <v>0.1242468982031314</v>
      </c>
      <c r="J100" s="333">
        <f>IF(J$9=0,0,J$9/OIS!J$5*1000)</f>
        <v>0.13577706122489086</v>
      </c>
      <c r="K100" s="333">
        <f>IF(K$9=0,0,K$9/OIS!K$5*1000)</f>
        <v>0.11442263973887416</v>
      </c>
      <c r="L100" s="333">
        <f>IF(L$9=0,0,L$9/OIS!L$5*1000)</f>
        <v>0.11317826771137487</v>
      </c>
      <c r="M100" s="333">
        <f>IF(M$9=0,0,M$9/OIS!M$5*1000)</f>
        <v>0.10617983584124195</v>
      </c>
      <c r="N100" s="333">
        <f>IF(N$9=0,0,N$9/OIS!N$5*1000)</f>
        <v>0.12433849851204137</v>
      </c>
      <c r="O100" s="333">
        <f>IF(O$9=0,0,O$9/OIS!O$5*1000)</f>
        <v>0.13450776580878923</v>
      </c>
      <c r="P100" s="333">
        <f>IF(P$9=0,0,P$9/OIS!P$5*1000)</f>
        <v>0.1300687422757284</v>
      </c>
      <c r="Q100" s="333">
        <f>IF(Q$9=0,0,Q$9/OIS!Q$5*1000)</f>
        <v>0.12316481025178815</v>
      </c>
      <c r="R100" s="333">
        <f>IF(R$9=0,0,R$9/OIS!R$5*1000)</f>
        <v>0.11273012630265564</v>
      </c>
      <c r="S100" s="333">
        <f>IF(S$9=0,0,S$9/OIS!S$5*1000)</f>
        <v>0.12240655814308161</v>
      </c>
      <c r="T100" s="333">
        <f>IF(T$9=0,0,T$9/OIS!T$5*1000)</f>
        <v>0.11443424382138233</v>
      </c>
      <c r="U100" s="333">
        <f>IF(U$9=0,0,U$9/OIS!U$5*1000)</f>
        <v>0.11214817814393929</v>
      </c>
      <c r="V100" s="333">
        <f>IF(V$9=0,0,V$9/OIS!V$5*1000)</f>
        <v>0.11866115498959345</v>
      </c>
      <c r="W100" s="333">
        <f>IF(W$9=0,0,W$9/OIS!W$5*1000)</f>
        <v>0.1639592383864725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0.43314633359133858</v>
      </c>
      <c r="C101" s="334">
        <f>IF(C$10=0,0,C$10/OIS!C$5*1000)</f>
        <v>0.46584775236803561</v>
      </c>
      <c r="D101" s="334">
        <f>IF(D$10=0,0,D$10/OIS!D$5*1000)</f>
        <v>0.37101926436490623</v>
      </c>
      <c r="E101" s="334">
        <f>IF(E$10=0,0,E$10/OIS!E$5*1000)</f>
        <v>0.31966772699232487</v>
      </c>
      <c r="F101" s="334">
        <f>IF(F$10=0,0,F$10/OIS!F$5*1000)</f>
        <v>0.33809996209868604</v>
      </c>
      <c r="G101" s="334">
        <f>IF(G$10=0,0,G$10/OIS!G$5*1000)</f>
        <v>0.35028605994849993</v>
      </c>
      <c r="H101" s="334">
        <f>IF(H$10=0,0,H$10/OIS!H$5*1000)</f>
        <v>0.30838660493674713</v>
      </c>
      <c r="I101" s="334">
        <f>IF(I$10=0,0,I$10/OIS!I$5*1000)</f>
        <v>0.29179053972073049</v>
      </c>
      <c r="J101" s="334">
        <f>IF(J$10=0,0,J$10/OIS!J$5*1000)</f>
        <v>0.31097318225725962</v>
      </c>
      <c r="K101" s="334">
        <f>IF(K$10=0,0,K$10/OIS!K$5*1000)</f>
        <v>0.26058233102225681</v>
      </c>
      <c r="L101" s="334">
        <f>IF(L$10=0,0,L$10/OIS!L$5*1000)</f>
        <v>0.28031632822305763</v>
      </c>
      <c r="M101" s="334">
        <f>IF(M$10=0,0,M$10/OIS!M$5*1000)</f>
        <v>0.27508473701604053</v>
      </c>
      <c r="N101" s="334">
        <f>IF(N$10=0,0,N$10/OIS!N$5*1000)</f>
        <v>0.32323300734777255</v>
      </c>
      <c r="O101" s="334">
        <f>IF(O$10=0,0,O$10/OIS!O$5*1000)</f>
        <v>0.33034633939614433</v>
      </c>
      <c r="P101" s="334">
        <f>IF(P$10=0,0,P$10/OIS!P$5*1000)</f>
        <v>0.3223057924704677</v>
      </c>
      <c r="Q101" s="334">
        <f>IF(Q$10=0,0,Q$10/OIS!Q$5*1000)</f>
        <v>0.30033791901421347</v>
      </c>
      <c r="R101" s="334">
        <f>IF(R$10=0,0,R$10/OIS!R$5*1000)</f>
        <v>0.2943922603297649</v>
      </c>
      <c r="S101" s="334">
        <f>IF(S$10=0,0,S$10/OIS!S$5*1000)</f>
        <v>0.3078472521847227</v>
      </c>
      <c r="T101" s="334">
        <f>IF(T$10=0,0,T$10/OIS!T$5*1000)</f>
        <v>0.29910732526795414</v>
      </c>
      <c r="U101" s="334">
        <f>IF(U$10=0,0,U$10/OIS!U$5*1000)</f>
        <v>0.29242471675901799</v>
      </c>
      <c r="V101" s="334">
        <f>IF(V$10=0,0,V$10/OIS!V$5*1000)</f>
        <v>0.28912185906535054</v>
      </c>
      <c r="W101" s="334">
        <f>IF(W$10=0,0,W$10/OIS!W$5*1000)</f>
        <v>0.40204015818015548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9.6897804001535839</v>
      </c>
      <c r="C102" s="350">
        <f>IF(C$16=0,0,C$16/OIS!C$5*1000)</f>
        <v>10.219515297825266</v>
      </c>
      <c r="D102" s="350">
        <f>IF(D$16=0,0,D$16/OIS!D$5*1000)</f>
        <v>9.0177860957320846</v>
      </c>
      <c r="E102" s="350">
        <f>IF(E$16=0,0,E$16/OIS!E$5*1000)</f>
        <v>7.8346933168772885</v>
      </c>
      <c r="F102" s="350">
        <f>IF(F$16=0,0,F$16/OIS!F$5*1000)</f>
        <v>7.5125196139317127</v>
      </c>
      <c r="G102" s="350">
        <f>IF(G$16=0,0,G$16/OIS!G$5*1000)</f>
        <v>7.0201478195489431</v>
      </c>
      <c r="H102" s="350">
        <f>IF(H$16=0,0,H$16/OIS!H$5*1000)</f>
        <v>5.3512168299671972</v>
      </c>
      <c r="I102" s="350">
        <f>IF(I$16=0,0,I$16/OIS!I$5*1000)</f>
        <v>6.2315727026531684</v>
      </c>
      <c r="J102" s="350">
        <f>IF(J$16=0,0,J$16/OIS!J$5*1000)</f>
        <v>6.8225433697764046</v>
      </c>
      <c r="K102" s="350">
        <f>IF(K$16=0,0,K$16/OIS!K$5*1000)</f>
        <v>6.3687844255915662</v>
      </c>
      <c r="L102" s="350">
        <f>IF(L$16=0,0,L$16/OIS!L$5*1000)</f>
        <v>6.986983860795263</v>
      </c>
      <c r="M102" s="350">
        <f>IF(M$16=0,0,M$16/OIS!M$5*1000)</f>
        <v>5.5684697260935776</v>
      </c>
      <c r="N102" s="350">
        <f>IF(N$16=0,0,N$16/OIS!N$5*1000)</f>
        <v>4.6359118927310847</v>
      </c>
      <c r="O102" s="350">
        <f>IF(O$16=0,0,O$16/OIS!O$5*1000)</f>
        <v>3.7404828883334456</v>
      </c>
      <c r="P102" s="350">
        <f>IF(P$16=0,0,P$16/OIS!P$5*1000)</f>
        <v>3.4867163548101043</v>
      </c>
      <c r="Q102" s="350">
        <f>IF(Q$16=0,0,Q$16/OIS!Q$5*1000)</f>
        <v>4.4394329015376162</v>
      </c>
      <c r="R102" s="350">
        <f>IF(R$16=0,0,R$16/OIS!R$5*1000)</f>
        <v>3.1985607999785586</v>
      </c>
      <c r="S102" s="350">
        <f>IF(S$16=0,0,S$16/OIS!S$5*1000)</f>
        <v>3.2024995179509541</v>
      </c>
      <c r="T102" s="350">
        <f>IF(T$16=0,0,T$16/OIS!T$5*1000)</f>
        <v>2.8396702167712107</v>
      </c>
      <c r="U102" s="350">
        <f>IF(U$16=0,0,U$16/OIS!U$5*1000)</f>
        <v>2.8822569605550981</v>
      </c>
      <c r="V102" s="350">
        <f>IF(V$16=0,0,V$16/OIS!V$5*1000)</f>
        <v>2.3089391199725147</v>
      </c>
      <c r="W102" s="350">
        <f>IF(W$16=0,0,W$16/OIS!W$5*1000)</f>
        <v>2.9354743982194291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6.2902227388243697</v>
      </c>
      <c r="C103" s="350">
        <f>IF(C$27=0,0,C$27/OIS!C$5*1000)</f>
        <v>7.2521305652439585</v>
      </c>
      <c r="D103" s="350">
        <f>IF(D$27=0,0,D$27/OIS!D$5*1000)</f>
        <v>6.4145960786528065</v>
      </c>
      <c r="E103" s="350">
        <f>IF(E$27=0,0,E$27/OIS!E$5*1000)</f>
        <v>6.8876467103758747</v>
      </c>
      <c r="F103" s="350">
        <f>IF(F$27=0,0,F$27/OIS!F$5*1000)</f>
        <v>7.2417195076566916</v>
      </c>
      <c r="G103" s="350">
        <f>IF(G$27=0,0,G$27/OIS!G$5*1000)</f>
        <v>7.6329529579083477</v>
      </c>
      <c r="H103" s="350">
        <f>IF(H$27=0,0,H$27/OIS!H$5*1000)</f>
        <v>6.8178351992693571</v>
      </c>
      <c r="I103" s="350">
        <f>IF(I$27=0,0,I$27/OIS!I$5*1000)</f>
        <v>6.319786322128607</v>
      </c>
      <c r="J103" s="350">
        <f>IF(J$27=0,0,J$27/OIS!J$5*1000)</f>
        <v>5.8828977021866438</v>
      </c>
      <c r="K103" s="350">
        <f>IF(K$27=0,0,K$27/OIS!K$5*1000)</f>
        <v>5.5972472226549383</v>
      </c>
      <c r="L103" s="350">
        <f>IF(L$27=0,0,L$27/OIS!L$5*1000)</f>
        <v>6.4397378623229509</v>
      </c>
      <c r="M103" s="350">
        <f>IF(M$27=0,0,M$27/OIS!M$5*1000)</f>
        <v>6.5200764879146531</v>
      </c>
      <c r="N103" s="350">
        <f>IF(N$27=0,0,N$27/OIS!N$5*1000)</f>
        <v>7.8583158628494854</v>
      </c>
      <c r="O103" s="350">
        <f>IF(O$27=0,0,O$27/OIS!O$5*1000)</f>
        <v>7.9901267594479748</v>
      </c>
      <c r="P103" s="350">
        <f>IF(P$27=0,0,P$27/OIS!P$5*1000)</f>
        <v>7.6037185859716407</v>
      </c>
      <c r="Q103" s="350">
        <f>IF(Q$27=0,0,Q$27/OIS!Q$5*1000)</f>
        <v>7.053520368986157</v>
      </c>
      <c r="R103" s="350">
        <f>IF(R$27=0,0,R$27/OIS!R$5*1000)</f>
        <v>7.1045009915159492</v>
      </c>
      <c r="S103" s="350">
        <f>IF(S$27=0,0,S$27/OIS!S$5*1000)</f>
        <v>6.9708133888733572</v>
      </c>
      <c r="T103" s="350">
        <f>IF(T$27=0,0,T$27/OIS!T$5*1000)</f>
        <v>7.3527504099222192</v>
      </c>
      <c r="U103" s="350">
        <f>IF(U$27=0,0,U$27/OIS!U$5*1000)</f>
        <v>7.314026332981407</v>
      </c>
      <c r="V103" s="350">
        <f>IF(V$27=0,0,V$27/OIS!V$5*1000)</f>
        <v>6.3152431658029702</v>
      </c>
      <c r="W103" s="350">
        <f>IF(W$27=0,0,W$27/OIS!W$5*1000)</f>
        <v>7.590334156865751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1.7827672325400421</v>
      </c>
      <c r="C104" s="350">
        <f>IF(C$35=0,0,C$35/OIS!C$5*1000)</f>
        <v>2.0433372575807063</v>
      </c>
      <c r="D104" s="350">
        <f>IF(D$35=0,0,D$35/OIS!D$5*1000)</f>
        <v>1.663181101427839</v>
      </c>
      <c r="E104" s="350">
        <f>IF(E$35=0,0,E$35/OIS!E$5*1000)</f>
        <v>1.3599003059144015</v>
      </c>
      <c r="F104" s="350">
        <f>IF(F$35=0,0,F$35/OIS!F$5*1000)</f>
        <v>1.4365616798995593</v>
      </c>
      <c r="G104" s="350">
        <f>IF(G$35=0,0,G$35/OIS!G$5*1000)</f>
        <v>1.301933556220954</v>
      </c>
      <c r="H104" s="350">
        <f>IF(H$35=0,0,H$35/OIS!H$5*1000)</f>
        <v>0.8986207200425077</v>
      </c>
      <c r="I104" s="350">
        <f>IF(I$35=0,0,I$35/OIS!I$5*1000)</f>
        <v>1.0571199372522664</v>
      </c>
      <c r="J104" s="350">
        <f>IF(J$35=0,0,J$35/OIS!J$5*1000)</f>
        <v>1.1231520506034414</v>
      </c>
      <c r="K104" s="350">
        <f>IF(K$35=0,0,K$35/OIS!K$5*1000)</f>
        <v>1.0161517511510971</v>
      </c>
      <c r="L104" s="350">
        <f>IF(L$35=0,0,L$35/OIS!L$5*1000)</f>
        <v>1.2149234189517961</v>
      </c>
      <c r="M104" s="350">
        <f>IF(M$35=0,0,M$35/OIS!M$5*1000)</f>
        <v>0.92893604539180785</v>
      </c>
      <c r="N104" s="350">
        <f>IF(N$35=0,0,N$35/OIS!N$5*1000)</f>
        <v>0.77065977078977721</v>
      </c>
      <c r="O104" s="350">
        <f>IF(O$35=0,0,O$35/OIS!O$5*1000)</f>
        <v>0.45879262246786406</v>
      </c>
      <c r="P104" s="350">
        <f>IF(P$35=0,0,P$35/OIS!P$5*1000)</f>
        <v>0.42621714785860337</v>
      </c>
      <c r="Q104" s="350">
        <f>IF(Q$35=0,0,Q$35/OIS!Q$5*1000)</f>
        <v>0.65414015159238803</v>
      </c>
      <c r="R104" s="350">
        <f>IF(R$35=0,0,R$35/OIS!R$5*1000)</f>
        <v>0.25696367736495834</v>
      </c>
      <c r="S104" s="350">
        <f>IF(S$35=0,0,S$35/OIS!S$5*1000)</f>
        <v>0.29868186756630483</v>
      </c>
      <c r="T104" s="350">
        <f>IF(T$35=0,0,T$35/OIS!T$5*1000)</f>
        <v>0.29937224783458094</v>
      </c>
      <c r="U104" s="350">
        <f>IF(U$35=0,0,U$35/OIS!U$5*1000)</f>
        <v>0.27559906426043734</v>
      </c>
      <c r="V104" s="350">
        <f>IF(V$35=0,0,V$35/OIS!V$5*1000)</f>
        <v>0.1545173234470629</v>
      </c>
      <c r="W104" s="350">
        <f>IF(W$35=0,0,W$35/OIS!W$5*1000)</f>
        <v>0.23572192824947541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0.44797396962918867</v>
      </c>
      <c r="C105" s="350">
        <f>IF(C$54=0,0,C$54/OIS!C$5*1000)</f>
        <v>0.52450563186359722</v>
      </c>
      <c r="D105" s="350">
        <f>IF(D$54=0,0,D$54/OIS!D$5*1000)</f>
        <v>0.42537637598602629</v>
      </c>
      <c r="E105" s="350">
        <f>IF(E$54=0,0,E$54/OIS!E$5*1000)</f>
        <v>0.34861386729632154</v>
      </c>
      <c r="F105" s="350">
        <f>IF(F$54=0,0,F$54/OIS!F$5*1000)</f>
        <v>0.36961924791004946</v>
      </c>
      <c r="G105" s="350">
        <f>IF(G$54=0,0,G$54/OIS!G$5*1000)</f>
        <v>0.36614694753327237</v>
      </c>
      <c r="H105" s="350">
        <f>IF(H$54=0,0,H$54/OIS!H$5*1000)</f>
        <v>0.28284490199095158</v>
      </c>
      <c r="I105" s="350">
        <f>IF(I$54=0,0,I$54/OIS!I$5*1000)</f>
        <v>0.28075301854547141</v>
      </c>
      <c r="J105" s="350">
        <f>IF(J$54=0,0,J$54/OIS!J$5*1000)</f>
        <v>0.2993465196819069</v>
      </c>
      <c r="K105" s="350">
        <f>IF(K$54=0,0,K$54/OIS!K$5*1000)</f>
        <v>0.24706195353020707</v>
      </c>
      <c r="L105" s="350">
        <f>IF(L$54=0,0,L$54/OIS!L$5*1000)</f>
        <v>0.30323535073869801</v>
      </c>
      <c r="M105" s="350">
        <f>IF(M$54=0,0,M$54/OIS!M$5*1000)</f>
        <v>0.25492636766716953</v>
      </c>
      <c r="N105" s="350">
        <f>IF(N$54=0,0,N$54/OIS!N$5*1000)</f>
        <v>0.28486888534837307</v>
      </c>
      <c r="O105" s="350">
        <f>IF(O$54=0,0,O$54/OIS!O$5*1000)</f>
        <v>0.23401613382019032</v>
      </c>
      <c r="P105" s="350">
        <f>IF(P$54=0,0,P$54/OIS!P$5*1000)</f>
        <v>0.2258258921580274</v>
      </c>
      <c r="Q105" s="350">
        <f>IF(Q$54=0,0,Q$54/OIS!Q$5*1000)</f>
        <v>0.23919054123874378</v>
      </c>
      <c r="R105" s="350">
        <f>IF(R$54=0,0,R$54/OIS!R$5*1000)</f>
        <v>0.18602073677562023</v>
      </c>
      <c r="S105" s="350">
        <f>IF(S$54=0,0,S$54/OIS!S$5*1000)</f>
        <v>0.21165741247885519</v>
      </c>
      <c r="T105" s="350">
        <f>IF(T$54=0,0,T$54/OIS!T$5*1000)</f>
        <v>0.19709322880062594</v>
      </c>
      <c r="U105" s="350">
        <f>IF(U$54=0,0,U$54/OIS!U$5*1000)</f>
        <v>0.18440235077966777</v>
      </c>
      <c r="V105" s="350">
        <f>IF(V$54=0,0,V$54/OIS!V$5*1000)</f>
        <v>0.15055355542752846</v>
      </c>
      <c r="W105" s="350">
        <f>IF(W$54=0,0,W$54/OIS!W$5*1000)</f>
        <v>0.28431581679152212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2.5793274933477663</v>
      </c>
      <c r="C106" s="350">
        <f>IF(C$68=0,0,C$68/OIS!C$5*1000)</f>
        <v>2.5340209572684431</v>
      </c>
      <c r="D106" s="350">
        <f>IF(D$68=0,0,D$68/OIS!D$5*1000)</f>
        <v>3.0338361220668286</v>
      </c>
      <c r="E106" s="350">
        <f>IF(E$68=0,0,E$68/OIS!E$5*1000)</f>
        <v>3.3905499874733755</v>
      </c>
      <c r="F106" s="350">
        <f>IF(F$68=0,0,F$68/OIS!F$5*1000)</f>
        <v>3.163869488661978</v>
      </c>
      <c r="G106" s="350">
        <f>IF(G$68=0,0,G$68/OIS!G$5*1000)</f>
        <v>3.4603201422006751</v>
      </c>
      <c r="H106" s="350">
        <f>IF(H$68=0,0,H$68/OIS!H$5*1000)</f>
        <v>3.3613050265962565</v>
      </c>
      <c r="I106" s="350">
        <f>IF(I$68=0,0,I$68/OIS!I$5*1000)</f>
        <v>3.2216251811390397</v>
      </c>
      <c r="J106" s="350">
        <f>IF(J$68=0,0,J$68/OIS!J$5*1000)</f>
        <v>3.2434472225018847</v>
      </c>
      <c r="K106" s="350">
        <f>IF(K$68=0,0,K$68/OIS!K$5*1000)</f>
        <v>3.1838114771250052</v>
      </c>
      <c r="L106" s="350">
        <f>IF(L$68=0,0,L$68/OIS!L$5*1000)</f>
        <v>3.462282212556806</v>
      </c>
      <c r="M106" s="350">
        <f>IF(M$68=0,0,M$68/OIS!M$5*1000)</f>
        <v>3.8885671267829376</v>
      </c>
      <c r="N106" s="350">
        <f>IF(N$68=0,0,N$68/OIS!N$5*1000)</f>
        <v>4.3550574302706737</v>
      </c>
      <c r="O106" s="350">
        <f>IF(O$68=0,0,O$68/OIS!O$5*1000)</f>
        <v>4.6834475191843872</v>
      </c>
      <c r="P106" s="350">
        <f>IF(P$68=0,0,P$68/OIS!P$5*1000)</f>
        <v>4.6278845925790701</v>
      </c>
      <c r="Q106" s="350">
        <f>IF(Q$68=0,0,Q$68/OIS!Q$5*1000)</f>
        <v>4.0758026016544004</v>
      </c>
      <c r="R106" s="350">
        <f>IF(R$68=0,0,R$68/OIS!R$5*1000)</f>
        <v>4.3624450078224379</v>
      </c>
      <c r="S106" s="350">
        <f>IF(S$68=0,0,S$68/OIS!S$5*1000)</f>
        <v>4.0918348774565141</v>
      </c>
      <c r="T106" s="350">
        <f>IF(T$68=0,0,T$68/OIS!T$5*1000)</f>
        <v>4.3633650160533817</v>
      </c>
      <c r="U106" s="350">
        <f>IF(U$68=0,0,U$68/OIS!U$5*1000)</f>
        <v>3.9900703166616744</v>
      </c>
      <c r="V106" s="350">
        <f>IF(V$68=0,0,V$68/OIS!V$5*1000)</f>
        <v>3.8796707458242681</v>
      </c>
      <c r="W106" s="350">
        <f>IF(W$68=0,0,W$68/OIS!W$5*1000)</f>
        <v>3.1859593285326802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6.2873609175355432</v>
      </c>
      <c r="C107" s="335">
        <f>IF(C$69=0,0,C$69/OIS!C$5*1000)</f>
        <v>6.8470215757373785</v>
      </c>
      <c r="D107" s="335">
        <f>IF(D$69=0,0,D$69/OIS!D$5*1000)</f>
        <v>6.0266741061393159</v>
      </c>
      <c r="E107" s="335">
        <f>IF(E$69=0,0,E$69/OIS!E$5*1000)</f>
        <v>4.6429106274851693</v>
      </c>
      <c r="F107" s="335">
        <f>IF(F$69=0,0,F$69/OIS!F$5*1000)</f>
        <v>4.7066041968987831</v>
      </c>
      <c r="G107" s="335">
        <f>IF(G$69=0,0,G$69/OIS!G$5*1000)</f>
        <v>5.1481302371072166</v>
      </c>
      <c r="H107" s="335">
        <f>IF(H$69=0,0,H$69/OIS!H$5*1000)</f>
        <v>4.5649012098241686</v>
      </c>
      <c r="I107" s="335">
        <f>IF(I$69=0,0,I$69/OIS!I$5*1000)</f>
        <v>4.3866516143196064</v>
      </c>
      <c r="J107" s="335">
        <f>IF(J$69=0,0,J$69/OIS!J$5*1000)</f>
        <v>4.9276298035273802</v>
      </c>
      <c r="K107" s="335">
        <f>IF(K$69=0,0,K$69/OIS!K$5*1000)</f>
        <v>3.9402294573335044</v>
      </c>
      <c r="L107" s="335">
        <f>IF(L$69=0,0,L$69/OIS!L$5*1000)</f>
        <v>4.2760612200292245</v>
      </c>
      <c r="M107" s="335">
        <f>IF(M$69=0,0,M$69/OIS!M$5*1000)</f>
        <v>3.947775488679222</v>
      </c>
      <c r="N107" s="335">
        <f>IF(N$69=0,0,N$69/OIS!N$5*1000)</f>
        <v>4.5072704427958445</v>
      </c>
      <c r="O107" s="335">
        <f>IF(O$69=0,0,O$69/OIS!O$5*1000)</f>
        <v>4.5670861755446275</v>
      </c>
      <c r="P107" s="335">
        <f>IF(P$69=0,0,P$69/OIS!P$5*1000)</f>
        <v>4.5539789729030469</v>
      </c>
      <c r="Q107" s="335">
        <f>IF(Q$69=0,0,Q$69/OIS!Q$5*1000)</f>
        <v>4.3032750980503565</v>
      </c>
      <c r="R107" s="335">
        <f>IF(R$69=0,0,R$69/OIS!R$5*1000)</f>
        <v>4.0098084444037037</v>
      </c>
      <c r="S107" s="335">
        <f>IF(S$69=0,0,S$69/OIS!S$5*1000)</f>
        <v>4.4442857379754406</v>
      </c>
      <c r="T107" s="335">
        <f>IF(T$69=0,0,T$69/OIS!T$5*1000)</f>
        <v>4.0629622969304275</v>
      </c>
      <c r="U107" s="335">
        <f>IF(U$69=0,0,U$69/OIS!U$5*1000)</f>
        <v>3.9185917919124749</v>
      </c>
      <c r="V107" s="335">
        <f>IF(V$69=0,0,V$69/OIS!V$5*1000)</f>
        <v>3.9425478916176653</v>
      </c>
      <c r="W107" s="335">
        <f>IF(W$69=0,0,W$69/OIS!W$5*1000)</f>
        <v>6.4662727300833875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EE: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32.072483533599872</v>
      </c>
      <c r="C5" s="225">
        <v>33.284317973419157</v>
      </c>
      <c r="D5" s="225">
        <v>35.514362482086227</v>
      </c>
      <c r="E5" s="225">
        <v>42.721527739844703</v>
      </c>
      <c r="F5" s="225">
        <v>41.911084504366293</v>
      </c>
      <c r="G5" s="225">
        <v>41.64248762324884</v>
      </c>
      <c r="H5" s="225">
        <v>42.463350963879087</v>
      </c>
      <c r="I5" s="225">
        <v>45.425040129334278</v>
      </c>
      <c r="J5" s="225">
        <v>42.503495966900303</v>
      </c>
      <c r="K5" s="225">
        <v>33.932051415571323</v>
      </c>
      <c r="L5" s="225">
        <v>33.867869229088562</v>
      </c>
      <c r="M5" s="225">
        <v>37.380012699525587</v>
      </c>
      <c r="N5" s="225">
        <v>38.867705710154553</v>
      </c>
      <c r="O5" s="225">
        <v>34.079769781491628</v>
      </c>
      <c r="P5" s="225">
        <v>32.761447606440619</v>
      </c>
      <c r="Q5" s="225">
        <v>34.765713712860403</v>
      </c>
      <c r="R5" s="225">
        <v>37.068250729992243</v>
      </c>
      <c r="S5" s="225">
        <v>32.109806814085687</v>
      </c>
      <c r="T5" s="225">
        <v>32.676133479492727</v>
      </c>
      <c r="U5" s="225">
        <v>29.384189262576012</v>
      </c>
      <c r="V5" s="225">
        <v>29.1927559639885</v>
      </c>
      <c r="W5" s="225">
        <v>22.219612630417529</v>
      </c>
      <c r="DA5" s="89" t="s">
        <v>3125</v>
      </c>
    </row>
    <row r="6" spans="1:105" ht="12" customHeight="1" x14ac:dyDescent="0.25">
      <c r="A6" s="55" t="s">
        <v>92</v>
      </c>
      <c r="B6" s="261">
        <v>0.75260608532238649</v>
      </c>
      <c r="C6" s="261">
        <v>0.76715923965062405</v>
      </c>
      <c r="D6" s="261">
        <v>0.77736326261089506</v>
      </c>
      <c r="E6" s="261">
        <v>0.82504180023267859</v>
      </c>
      <c r="F6" s="261">
        <v>0.82427929852045656</v>
      </c>
      <c r="G6" s="261">
        <v>0.85620918031341164</v>
      </c>
      <c r="H6" s="261">
        <v>0.91139395467829365</v>
      </c>
      <c r="I6" s="261">
        <v>0.92052881979118351</v>
      </c>
      <c r="J6" s="261">
        <v>0.89235838217530539</v>
      </c>
      <c r="K6" s="261">
        <v>0.67216503856146481</v>
      </c>
      <c r="L6" s="261">
        <v>0.60554529349989905</v>
      </c>
      <c r="M6" s="261">
        <v>0.67787800919093522</v>
      </c>
      <c r="N6" s="261">
        <v>0.76591281814109535</v>
      </c>
      <c r="O6" s="261">
        <v>0.73532190285881316</v>
      </c>
      <c r="P6" s="261">
        <v>0.70539333931764758</v>
      </c>
      <c r="Q6" s="261">
        <v>0.7236717722332775</v>
      </c>
      <c r="R6" s="261">
        <v>0.75490946598353148</v>
      </c>
      <c r="S6" s="261">
        <v>0.69382856179605501</v>
      </c>
      <c r="T6" s="261">
        <v>0.67999783173406692</v>
      </c>
      <c r="U6" s="261">
        <v>0.61898889355232756</v>
      </c>
      <c r="V6" s="261">
        <v>0.70476186173464628</v>
      </c>
      <c r="W6" s="261">
        <v>0.57222472823329396</v>
      </c>
      <c r="DA6" s="67" t="s">
        <v>3126</v>
      </c>
    </row>
    <row r="7" spans="1:105" ht="12" customHeight="1" x14ac:dyDescent="0.25">
      <c r="A7" s="202" t="s">
        <v>93</v>
      </c>
      <c r="B7" s="226">
        <v>9.5406802834123977E-2</v>
      </c>
      <c r="C7" s="226">
        <v>9.8270008946813023E-2</v>
      </c>
      <c r="D7" s="226">
        <v>0.10033831408221761</v>
      </c>
      <c r="E7" s="226">
        <v>0.10566402147689059</v>
      </c>
      <c r="F7" s="226">
        <v>0.1052480789755212</v>
      </c>
      <c r="G7" s="226">
        <v>0.1097115649318153</v>
      </c>
      <c r="H7" s="226">
        <v>0.11599830913548891</v>
      </c>
      <c r="I7" s="226">
        <v>0.1177973644116271</v>
      </c>
      <c r="J7" s="226">
        <v>0.1151595345051611</v>
      </c>
      <c r="K7" s="226">
        <v>8.5369631742781171E-2</v>
      </c>
      <c r="L7" s="226">
        <v>7.9127122435526207E-2</v>
      </c>
      <c r="M7" s="226">
        <v>8.8134671209675497E-2</v>
      </c>
      <c r="N7" s="226">
        <v>9.8794391443214793E-2</v>
      </c>
      <c r="O7" s="226">
        <v>9.2997911041662454E-2</v>
      </c>
      <c r="P7" s="226">
        <v>9.0029848607140112E-2</v>
      </c>
      <c r="Q7" s="226">
        <v>9.2306935508001439E-2</v>
      </c>
      <c r="R7" s="226">
        <v>9.6815643955500019E-2</v>
      </c>
      <c r="S7" s="226">
        <v>8.9571779955963299E-2</v>
      </c>
      <c r="T7" s="226">
        <v>8.7145436171041729E-2</v>
      </c>
      <c r="U7" s="226">
        <v>7.8947127636972828E-2</v>
      </c>
      <c r="V7" s="226">
        <v>8.8579152754970553E-2</v>
      </c>
      <c r="W7" s="226">
        <v>7.5807890819413165E-2</v>
      </c>
      <c r="DA7" s="174" t="s">
        <v>3127</v>
      </c>
    </row>
    <row r="8" spans="1:105" ht="12" customHeight="1" x14ac:dyDescent="0.25">
      <c r="A8" s="202" t="s">
        <v>94</v>
      </c>
      <c r="B8" s="226">
        <v>0.87867000941327333</v>
      </c>
      <c r="C8" s="226">
        <v>0.91061505305026202</v>
      </c>
      <c r="D8" s="226">
        <v>0.93525204824943953</v>
      </c>
      <c r="E8" s="226">
        <v>0.97878126334456661</v>
      </c>
      <c r="F8" s="226">
        <v>0.97256350773675315</v>
      </c>
      <c r="G8" s="226">
        <v>1.0162559745675419</v>
      </c>
      <c r="H8" s="226">
        <v>1.069608510798163</v>
      </c>
      <c r="I8" s="226">
        <v>1.0903606324781421</v>
      </c>
      <c r="J8" s="226">
        <v>1.0722729486560889</v>
      </c>
      <c r="K8" s="226">
        <v>0.78581135958154291</v>
      </c>
      <c r="L8" s="226">
        <v>0.74273125364305237</v>
      </c>
      <c r="M8" s="226">
        <v>0.82458593332482766</v>
      </c>
      <c r="N8" s="226">
        <v>0.91914018040960854</v>
      </c>
      <c r="O8" s="226">
        <v>0.85318109482447935</v>
      </c>
      <c r="P8" s="226">
        <v>0.8313632624490257</v>
      </c>
      <c r="Q8" s="226">
        <v>0.85211300580082816</v>
      </c>
      <c r="R8" s="226">
        <v>0.89725917415751499</v>
      </c>
      <c r="S8" s="226">
        <v>0.83501635030968546</v>
      </c>
      <c r="T8" s="226">
        <v>0.80664226633530023</v>
      </c>
      <c r="U8" s="226">
        <v>0.72836580895571834</v>
      </c>
      <c r="V8" s="226">
        <v>0.8093975984164159</v>
      </c>
      <c r="W8" s="226">
        <v>0.71791877577546004</v>
      </c>
      <c r="DA8" s="174" t="s">
        <v>3128</v>
      </c>
    </row>
    <row r="9" spans="1:105" ht="12" customHeight="1" x14ac:dyDescent="0.25">
      <c r="A9" s="202" t="s">
        <v>95</v>
      </c>
      <c r="B9" s="226">
        <v>0.26711439649691399</v>
      </c>
      <c r="C9" s="226">
        <v>0.27183555030103818</v>
      </c>
      <c r="D9" s="226">
        <v>0.27498669731240172</v>
      </c>
      <c r="E9" s="226">
        <v>0.29237816560745461</v>
      </c>
      <c r="F9" s="226">
        <v>0.292309691049775</v>
      </c>
      <c r="G9" s="226">
        <v>0.30343053641936812</v>
      </c>
      <c r="H9" s="226">
        <v>0.3233913036043583</v>
      </c>
      <c r="I9" s="226">
        <v>0.32628758679765157</v>
      </c>
      <c r="J9" s="226">
        <v>0.31577444783484693</v>
      </c>
      <c r="K9" s="226">
        <v>0.23862215303355819</v>
      </c>
      <c r="L9" s="226">
        <v>0.21378545735954241</v>
      </c>
      <c r="M9" s="226">
        <v>0.23954958449313679</v>
      </c>
      <c r="N9" s="226">
        <v>0.27109961739526528</v>
      </c>
      <c r="O9" s="226">
        <v>0.26128283458666912</v>
      </c>
      <c r="P9" s="226">
        <v>0.25020246262158191</v>
      </c>
      <c r="Q9" s="226">
        <v>0.25670752174208172</v>
      </c>
      <c r="R9" s="226">
        <v>0.26749426201025522</v>
      </c>
      <c r="S9" s="226">
        <v>0.24542662208526281</v>
      </c>
      <c r="T9" s="226">
        <v>0.24104210032700099</v>
      </c>
      <c r="U9" s="226">
        <v>0.2196139782031562</v>
      </c>
      <c r="V9" s="226">
        <v>0.25068439817321853</v>
      </c>
      <c r="W9" s="226">
        <v>0.20148574723064611</v>
      </c>
      <c r="DA9" s="174" t="s">
        <v>3129</v>
      </c>
    </row>
    <row r="10" spans="1:105" ht="12" customHeight="1" x14ac:dyDescent="0.25">
      <c r="A10" s="56" t="s">
        <v>96</v>
      </c>
      <c r="B10" s="262">
        <v>1.026211301443043</v>
      </c>
      <c r="C10" s="262">
        <v>1.04632172280967</v>
      </c>
      <c r="D10" s="262">
        <v>0.99631268999812106</v>
      </c>
      <c r="E10" s="262">
        <v>1.0819754318551409</v>
      </c>
      <c r="F10" s="262">
        <v>1.1070114909986839</v>
      </c>
      <c r="G10" s="262">
        <v>1.1248647285177269</v>
      </c>
      <c r="H10" s="262">
        <v>1.181587053863864</v>
      </c>
      <c r="I10" s="262">
        <v>1.201354541530582</v>
      </c>
      <c r="J10" s="262">
        <v>1.1626824059286749</v>
      </c>
      <c r="K10" s="262">
        <v>0.85131786837004686</v>
      </c>
      <c r="L10" s="262">
        <v>0.80846806049494457</v>
      </c>
      <c r="M10" s="262">
        <v>0.93547943290769564</v>
      </c>
      <c r="N10" s="262">
        <v>1.048263624836725</v>
      </c>
      <c r="O10" s="262">
        <v>0.97312264720541886</v>
      </c>
      <c r="P10" s="262">
        <v>0.94195396188213276</v>
      </c>
      <c r="Q10" s="262">
        <v>0.95836393706423184</v>
      </c>
      <c r="R10" s="262">
        <v>1.055355258225261</v>
      </c>
      <c r="S10" s="262">
        <v>0.95418499410915203</v>
      </c>
      <c r="T10" s="262">
        <v>0.94737383163738431</v>
      </c>
      <c r="U10" s="262">
        <v>0.86551129229899249</v>
      </c>
      <c r="V10" s="262">
        <v>0.94287868784226925</v>
      </c>
      <c r="W10" s="262">
        <v>0.7960088157221028</v>
      </c>
      <c r="DA10" s="68" t="s">
        <v>3130</v>
      </c>
    </row>
    <row r="11" spans="1:105" ht="12" customHeight="1" x14ac:dyDescent="0.25">
      <c r="A11" s="37" t="s">
        <v>160</v>
      </c>
      <c r="B11" s="228">
        <v>7.3595158855508602E-2</v>
      </c>
      <c r="C11" s="228">
        <v>9.6079746577974162E-2</v>
      </c>
      <c r="D11" s="228">
        <v>8.7056695488686872E-2</v>
      </c>
      <c r="E11" s="228">
        <v>0.2337829741091722</v>
      </c>
      <c r="F11" s="228">
        <v>0.21779735777540221</v>
      </c>
      <c r="G11" s="228">
        <v>0.18307090476642879</v>
      </c>
      <c r="H11" s="228">
        <v>0.17400839827071821</v>
      </c>
      <c r="I11" s="228">
        <v>0.16995584093408339</v>
      </c>
      <c r="J11" s="228">
        <v>0.15671126806360161</v>
      </c>
      <c r="K11" s="228">
        <v>0.16163457299963249</v>
      </c>
      <c r="L11" s="228">
        <v>0.19997270266682191</v>
      </c>
      <c r="M11" s="228">
        <v>0.28138460948888211</v>
      </c>
      <c r="N11" s="228">
        <v>0.31714092725097159</v>
      </c>
      <c r="O11" s="228">
        <v>0.25121538899232571</v>
      </c>
      <c r="P11" s="228">
        <v>0.25787015485296388</v>
      </c>
      <c r="Q11" s="228">
        <v>0.22895621971287269</v>
      </c>
      <c r="R11" s="228">
        <v>0.29898235923466632</v>
      </c>
      <c r="S11" s="228">
        <v>0.21093853288936529</v>
      </c>
      <c r="T11" s="228">
        <v>0.27736493394796469</v>
      </c>
      <c r="U11" s="228">
        <v>0.2456461111484263</v>
      </c>
      <c r="V11" s="228">
        <v>0.25797414676143587</v>
      </c>
      <c r="W11" s="228">
        <v>6.6632042760264978E-2</v>
      </c>
      <c r="DA11" s="69" t="s">
        <v>3131</v>
      </c>
    </row>
    <row r="12" spans="1:105" ht="12" customHeight="1" x14ac:dyDescent="0.25">
      <c r="A12" s="37" t="s">
        <v>162</v>
      </c>
      <c r="B12" s="228">
        <v>0.14503985319454579</v>
      </c>
      <c r="C12" s="228">
        <v>0.1819636624787242</v>
      </c>
      <c r="D12" s="228">
        <v>0.13455647612259089</v>
      </c>
      <c r="E12" s="228">
        <v>0.24973945086079449</v>
      </c>
      <c r="F12" s="228">
        <v>0.31388047392919632</v>
      </c>
      <c r="G12" s="228">
        <v>0.29654240601998549</v>
      </c>
      <c r="H12" s="228">
        <v>0.28947116486355801</v>
      </c>
      <c r="I12" s="228">
        <v>0.29300193231427768</v>
      </c>
      <c r="J12" s="228">
        <v>0.16232073299022329</v>
      </c>
      <c r="K12" s="228">
        <v>0.13820887400545739</v>
      </c>
      <c r="L12" s="228">
        <v>0.1574358482918071</v>
      </c>
      <c r="M12" s="228">
        <v>0.18010032634691381</v>
      </c>
      <c r="N12" s="228">
        <v>0.25207148838449711</v>
      </c>
      <c r="O12" s="228">
        <v>0.23069601107166779</v>
      </c>
      <c r="P12" s="228">
        <v>0.18577348241953709</v>
      </c>
      <c r="Q12" s="228">
        <v>0.19458694049578371</v>
      </c>
      <c r="R12" s="228">
        <v>0.23450743973014601</v>
      </c>
      <c r="S12" s="228">
        <v>0.20098596063328689</v>
      </c>
      <c r="T12" s="228">
        <v>0.20382845592880919</v>
      </c>
      <c r="U12" s="228">
        <v>0.1776097510918361</v>
      </c>
      <c r="V12" s="228">
        <v>9.2517967764583944E-2</v>
      </c>
      <c r="W12" s="228">
        <v>0.15671466108442639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3134</v>
      </c>
    </row>
    <row r="15" spans="1:105" ht="12" customHeight="1" x14ac:dyDescent="0.25">
      <c r="A15" s="37" t="s">
        <v>38</v>
      </c>
      <c r="B15" s="228">
        <v>0.80757628939298853</v>
      </c>
      <c r="C15" s="228">
        <v>0.76827831375297184</v>
      </c>
      <c r="D15" s="228">
        <v>0.77469951838684326</v>
      </c>
      <c r="E15" s="228">
        <v>0.59845300688517478</v>
      </c>
      <c r="F15" s="228">
        <v>0.57533365929408542</v>
      </c>
      <c r="G15" s="228">
        <v>0.645251417731313</v>
      </c>
      <c r="H15" s="228">
        <v>0.71810749072958791</v>
      </c>
      <c r="I15" s="228">
        <v>0.73839676828222067</v>
      </c>
      <c r="J15" s="228">
        <v>0.84365040487484999</v>
      </c>
      <c r="K15" s="228">
        <v>0.55147442136495706</v>
      </c>
      <c r="L15" s="228">
        <v>0.45105950953631552</v>
      </c>
      <c r="M15" s="228">
        <v>0.47399449707189961</v>
      </c>
      <c r="N15" s="228">
        <v>0.47905120920125571</v>
      </c>
      <c r="O15" s="228">
        <v>0.49121124714142528</v>
      </c>
      <c r="P15" s="228">
        <v>0.49831032460963182</v>
      </c>
      <c r="Q15" s="228">
        <v>0.5348207768555755</v>
      </c>
      <c r="R15" s="228">
        <v>0.52186545926044836</v>
      </c>
      <c r="S15" s="228">
        <v>0.54226050058649966</v>
      </c>
      <c r="T15" s="228">
        <v>0.4661804417606103</v>
      </c>
      <c r="U15" s="228">
        <v>0.44225543005873003</v>
      </c>
      <c r="V15" s="228">
        <v>0.59238657331624944</v>
      </c>
      <c r="W15" s="228">
        <v>0.57266211187741145</v>
      </c>
      <c r="DA15" s="69" t="s">
        <v>3135</v>
      </c>
    </row>
    <row r="16" spans="1:105" ht="12" customHeight="1" x14ac:dyDescent="0.25">
      <c r="A16" s="57" t="s">
        <v>3059</v>
      </c>
      <c r="B16" s="263">
        <v>10.32949312576382</v>
      </c>
      <c r="C16" s="263">
        <v>10.391609322211609</v>
      </c>
      <c r="D16" s="263">
        <v>10.964760037101909</v>
      </c>
      <c r="E16" s="263">
        <v>12.917240431015189</v>
      </c>
      <c r="F16" s="263">
        <v>12.497879817529149</v>
      </c>
      <c r="G16" s="263">
        <v>11.272172504439929</v>
      </c>
      <c r="H16" s="263">
        <v>10.44642198310385</v>
      </c>
      <c r="I16" s="263">
        <v>12.56475883155429</v>
      </c>
      <c r="J16" s="263">
        <v>12.20445235026158</v>
      </c>
      <c r="K16" s="263">
        <v>10.203050394736049</v>
      </c>
      <c r="L16" s="263">
        <v>10.10344825352573</v>
      </c>
      <c r="M16" s="263">
        <v>9.4412336275452127</v>
      </c>
      <c r="N16" s="263">
        <v>7.9185782973659791</v>
      </c>
      <c r="O16" s="263">
        <v>5.9330144511110952</v>
      </c>
      <c r="P16" s="263">
        <v>5.5401933515085124</v>
      </c>
      <c r="Q16" s="263">
        <v>7.2680686105346446</v>
      </c>
      <c r="R16" s="263">
        <v>6.5130708921856773</v>
      </c>
      <c r="S16" s="263">
        <v>5.5411944551055043</v>
      </c>
      <c r="T16" s="263">
        <v>5.1844472231274707</v>
      </c>
      <c r="U16" s="263">
        <v>4.8841795659467264</v>
      </c>
      <c r="V16" s="263">
        <v>4.2319040042146341</v>
      </c>
      <c r="W16" s="263">
        <v>3.1448310891403271</v>
      </c>
      <c r="DA16" s="70" t="s">
        <v>3136</v>
      </c>
    </row>
    <row r="17" spans="1:105" ht="12" customHeight="1" x14ac:dyDescent="0.25">
      <c r="A17" s="46" t="s">
        <v>30</v>
      </c>
      <c r="B17" s="231">
        <v>1.9848338969871471E-2</v>
      </c>
      <c r="C17" s="231">
        <v>1.9843401057173089E-2</v>
      </c>
      <c r="D17" s="231">
        <v>0</v>
      </c>
      <c r="E17" s="231">
        <v>0</v>
      </c>
      <c r="F17" s="231">
        <v>9.8308602390509106E-2</v>
      </c>
      <c r="G17" s="231">
        <v>2.2154910754031702E-2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2.3689650389696011E-2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2.7008035979529089E-2</v>
      </c>
      <c r="U17" s="231">
        <v>1.5834795419823199E-2</v>
      </c>
      <c r="V17" s="231">
        <v>1.8708755656664099E-3</v>
      </c>
      <c r="W17" s="231">
        <v>7.9825113271244762E-3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3.523158906237648E-2</v>
      </c>
      <c r="F19" s="231">
        <v>0</v>
      </c>
      <c r="G19" s="231">
        <v>4.3515889109946797E-2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0.1405331806794875</v>
      </c>
      <c r="O19" s="231">
        <v>5.5903233494731433E-2</v>
      </c>
      <c r="P19" s="231">
        <v>0</v>
      </c>
      <c r="Q19" s="231">
        <v>0.10155543041353771</v>
      </c>
      <c r="R19" s="231">
        <v>4.7599817756200917E-2</v>
      </c>
      <c r="S19" s="231">
        <v>0.1701133808153302</v>
      </c>
      <c r="T19" s="231">
        <v>0.20141924053661539</v>
      </c>
      <c r="U19" s="231">
        <v>0.22406329108755399</v>
      </c>
      <c r="V19" s="231">
        <v>0.1215224973186734</v>
      </c>
      <c r="W19" s="231">
        <v>7.2308193396030715E-2</v>
      </c>
      <c r="DA19" s="73" t="s">
        <v>3139</v>
      </c>
    </row>
    <row r="20" spans="1:105" ht="12" customHeight="1" x14ac:dyDescent="0.25">
      <c r="A20" s="46" t="s">
        <v>160</v>
      </c>
      <c r="B20" s="231">
        <v>0.26470344234728949</v>
      </c>
      <c r="C20" s="231">
        <v>0.31742310251925437</v>
      </c>
      <c r="D20" s="231">
        <v>0.47019955714978279</v>
      </c>
      <c r="E20" s="231">
        <v>0.66278956913290132</v>
      </c>
      <c r="F20" s="231">
        <v>0.7609848195585478</v>
      </c>
      <c r="G20" s="231">
        <v>0.70645432002477226</v>
      </c>
      <c r="H20" s="231">
        <v>0.72912478702421313</v>
      </c>
      <c r="I20" s="231">
        <v>0.76999992883336033</v>
      </c>
      <c r="J20" s="231">
        <v>0.7089984665189184</v>
      </c>
      <c r="K20" s="231">
        <v>0.59706654835891526</v>
      </c>
      <c r="L20" s="231">
        <v>0.74041151265884164</v>
      </c>
      <c r="M20" s="231">
        <v>1.3715233238779201</v>
      </c>
      <c r="N20" s="231">
        <v>1.369181377513436</v>
      </c>
      <c r="O20" s="231">
        <v>1.0023409915791099</v>
      </c>
      <c r="P20" s="231">
        <v>1.0957104409777541</v>
      </c>
      <c r="Q20" s="231">
        <v>0.94000171356441709</v>
      </c>
      <c r="R20" s="231">
        <v>0.94561879350847433</v>
      </c>
      <c r="S20" s="231">
        <v>0.74501375734769715</v>
      </c>
      <c r="T20" s="231">
        <v>1.102087297839492</v>
      </c>
      <c r="U20" s="231">
        <v>0.74449462164830271</v>
      </c>
      <c r="V20" s="231">
        <v>0.89032726293420328</v>
      </c>
      <c r="W20" s="231">
        <v>0.1752136688897116</v>
      </c>
      <c r="DA20" s="73" t="s">
        <v>3140</v>
      </c>
    </row>
    <row r="21" spans="1:105" ht="12" customHeight="1" x14ac:dyDescent="0.25">
      <c r="A21" s="46" t="s">
        <v>70</v>
      </c>
      <c r="B21" s="231">
        <v>4.461614527560713E-2</v>
      </c>
      <c r="C21" s="231">
        <v>8.9457322441739373E-2</v>
      </c>
      <c r="D21" s="231">
        <v>0.107052277924234</v>
      </c>
      <c r="E21" s="231">
        <v>5.625080530315997E-2</v>
      </c>
      <c r="F21" s="231">
        <v>0.1093113065537117</v>
      </c>
      <c r="G21" s="231">
        <v>0.16925680937986229</v>
      </c>
      <c r="H21" s="231">
        <v>0.25805355125064022</v>
      </c>
      <c r="I21" s="231">
        <v>0.14650993112993649</v>
      </c>
      <c r="J21" s="231">
        <v>0.16557318420189629</v>
      </c>
      <c r="K21" s="231">
        <v>0.1206010724110375</v>
      </c>
      <c r="L21" s="231">
        <v>0.19828243638090981</v>
      </c>
      <c r="M21" s="231">
        <v>0.1198601560299429</v>
      </c>
      <c r="N21" s="231">
        <v>0.1011556029865012</v>
      </c>
      <c r="O21" s="231">
        <v>8.4840887304919191E-2</v>
      </c>
      <c r="P21" s="231">
        <v>0.14638503646096809</v>
      </c>
      <c r="Q21" s="231">
        <v>0.14608647383723039</v>
      </c>
      <c r="R21" s="231">
        <v>0.10835730084723701</v>
      </c>
      <c r="S21" s="231">
        <v>0.11034902048697109</v>
      </c>
      <c r="T21" s="231">
        <v>0.15849879279253709</v>
      </c>
      <c r="U21" s="231">
        <v>0.2547534466075026</v>
      </c>
      <c r="V21" s="231">
        <v>0.35769926220393677</v>
      </c>
      <c r="W21" s="231">
        <v>0.27225981730795679</v>
      </c>
      <c r="DA21" s="73" t="s">
        <v>3141</v>
      </c>
    </row>
    <row r="22" spans="1:105" ht="12" customHeight="1" x14ac:dyDescent="0.25">
      <c r="A22" s="46" t="s">
        <v>34</v>
      </c>
      <c r="B22" s="231">
        <v>0.41421073951180742</v>
      </c>
      <c r="C22" s="231">
        <v>0.41421073950985082</v>
      </c>
      <c r="D22" s="231">
        <v>0.41421073950817461</v>
      </c>
      <c r="E22" s="231">
        <v>1.9580331092259</v>
      </c>
      <c r="F22" s="231">
        <v>0.41421073950245729</v>
      </c>
      <c r="G22" s="231">
        <v>0.41421073950214288</v>
      </c>
      <c r="H22" s="231">
        <v>0.41421073950148468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0.41421073950081672</v>
      </c>
      <c r="O22" s="231">
        <v>0.4142107395022166</v>
      </c>
      <c r="P22" s="231">
        <v>0.41421073950038823</v>
      </c>
      <c r="Q22" s="231">
        <v>0.41421073950175857</v>
      </c>
      <c r="R22" s="231">
        <v>1.6568768485803731</v>
      </c>
      <c r="S22" s="231">
        <v>1.242666109087021</v>
      </c>
      <c r="T22" s="231">
        <v>0.41421073950258569</v>
      </c>
      <c r="U22" s="231">
        <v>0.41421073950175391</v>
      </c>
      <c r="V22" s="231">
        <v>0.28996785200103031</v>
      </c>
      <c r="W22" s="231">
        <v>0.20710536975472929</v>
      </c>
      <c r="DA22" s="73" t="s">
        <v>3142</v>
      </c>
    </row>
    <row r="23" spans="1:105" ht="12" customHeight="1" x14ac:dyDescent="0.25">
      <c r="A23" s="46" t="s">
        <v>162</v>
      </c>
      <c r="B23" s="231">
        <v>0.37675960908682332</v>
      </c>
      <c r="C23" s="231">
        <v>0.55422336056712873</v>
      </c>
      <c r="D23" s="231">
        <v>0.30923002543650452</v>
      </c>
      <c r="E23" s="231">
        <v>0.72256056159657311</v>
      </c>
      <c r="F23" s="231">
        <v>0.93941361235562049</v>
      </c>
      <c r="G23" s="231">
        <v>1.12013009855172</v>
      </c>
      <c r="H23" s="231">
        <v>1.1937641891572</v>
      </c>
      <c r="I23" s="231">
        <v>1.2520786188788531</v>
      </c>
      <c r="J23" s="231">
        <v>0.73810806229643511</v>
      </c>
      <c r="K23" s="231">
        <v>0.50693856429910755</v>
      </c>
      <c r="L23" s="231">
        <v>0.5686516180535186</v>
      </c>
      <c r="M23" s="231">
        <v>0.77178938014069076</v>
      </c>
      <c r="N23" s="231">
        <v>1.1709291466237199</v>
      </c>
      <c r="O23" s="231">
        <v>1.3772607803930881</v>
      </c>
      <c r="P23" s="231">
        <v>1.002045742795691</v>
      </c>
      <c r="Q23" s="231">
        <v>0.85638981897423816</v>
      </c>
      <c r="R23" s="231">
        <v>1.2197052866624709</v>
      </c>
      <c r="S23" s="231">
        <v>0.99515276429867394</v>
      </c>
      <c r="T23" s="231">
        <v>1.265762660016031</v>
      </c>
      <c r="U23" s="231">
        <v>1.067720220985704</v>
      </c>
      <c r="V23" s="231">
        <v>0.49361900992745728</v>
      </c>
      <c r="W23" s="231">
        <v>0.75312766802259268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7.3569590489016887</v>
      </c>
      <c r="C25" s="231">
        <v>7.6811634966680504</v>
      </c>
      <c r="D25" s="231">
        <v>7.6811634966243529</v>
      </c>
      <c r="E25" s="231">
        <v>7.7974456658978823</v>
      </c>
      <c r="F25" s="231">
        <v>6.242647418747084</v>
      </c>
      <c r="G25" s="231">
        <v>5.5026492695712603</v>
      </c>
      <c r="H25" s="231">
        <v>3.837185623750802</v>
      </c>
      <c r="I25" s="231">
        <v>6.6857752582043011</v>
      </c>
      <c r="J25" s="231">
        <v>6.5727869631444138</v>
      </c>
      <c r="K25" s="231">
        <v>5.4816852053809111</v>
      </c>
      <c r="L25" s="231">
        <v>5.4710179266546088</v>
      </c>
      <c r="M25" s="231">
        <v>5.7163304121109162</v>
      </c>
      <c r="N25" s="231">
        <v>3.366577685176964</v>
      </c>
      <c r="O25" s="231">
        <v>1.918381442604244</v>
      </c>
      <c r="P25" s="231">
        <v>1.3852532871897889</v>
      </c>
      <c r="Q25" s="231">
        <v>3.0847579364084372</v>
      </c>
      <c r="R25" s="231">
        <v>0.49233394661126839</v>
      </c>
      <c r="S25" s="231">
        <v>0.40749612852869038</v>
      </c>
      <c r="T25" s="231">
        <v>0.29606317738685822</v>
      </c>
      <c r="U25" s="231">
        <v>0.4042976917689961</v>
      </c>
      <c r="V25" s="231">
        <v>0.33403611432969899</v>
      </c>
      <c r="W25" s="231">
        <v>0.53415297622468372</v>
      </c>
      <c r="DA25" s="73" t="s">
        <v>3145</v>
      </c>
    </row>
    <row r="26" spans="1:105" ht="12" customHeight="1" x14ac:dyDescent="0.25">
      <c r="A26" s="46" t="s">
        <v>79</v>
      </c>
      <c r="B26" s="231">
        <v>1.852395801670736</v>
      </c>
      <c r="C26" s="231">
        <v>1.3152878994484141</v>
      </c>
      <c r="D26" s="231">
        <v>1.9829039404588671</v>
      </c>
      <c r="E26" s="231">
        <v>1.6849291307963921</v>
      </c>
      <c r="F26" s="231">
        <v>3.9330033184212221</v>
      </c>
      <c r="G26" s="231">
        <v>3.2938004675461929</v>
      </c>
      <c r="H26" s="231">
        <v>4.0140830924195106</v>
      </c>
      <c r="I26" s="231">
        <v>3.710395094507839</v>
      </c>
      <c r="J26" s="231">
        <v>4.0189856740999206</v>
      </c>
      <c r="K26" s="231">
        <v>3.4967590042860781</v>
      </c>
      <c r="L26" s="231">
        <v>3.1250847597778462</v>
      </c>
      <c r="M26" s="231">
        <v>1.438040704996046</v>
      </c>
      <c r="N26" s="231">
        <v>1.3559905648850541</v>
      </c>
      <c r="O26" s="231">
        <v>1.080076376232785</v>
      </c>
      <c r="P26" s="231">
        <v>1.4965881045839211</v>
      </c>
      <c r="Q26" s="231">
        <v>1.725066497835027</v>
      </c>
      <c r="R26" s="231">
        <v>2.0425788982196531</v>
      </c>
      <c r="S26" s="231">
        <v>1.87040329454112</v>
      </c>
      <c r="T26" s="231">
        <v>1.719397279073823</v>
      </c>
      <c r="U26" s="231">
        <v>1.758804758927089</v>
      </c>
      <c r="V26" s="231">
        <v>1.742861129933968</v>
      </c>
      <c r="W26" s="231">
        <v>1.122680884217498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4.7449398823668618</v>
      </c>
      <c r="C27" s="263">
        <f t="shared" si="0"/>
        <v>5.2698356452915291</v>
      </c>
      <c r="D27" s="263">
        <f t="shared" si="0"/>
        <v>5.5382015456486808</v>
      </c>
      <c r="E27" s="263">
        <f t="shared" si="0"/>
        <v>8.1015008281912202</v>
      </c>
      <c r="F27" s="263">
        <f t="shared" si="0"/>
        <v>8.2255944527048683</v>
      </c>
      <c r="G27" s="263">
        <f t="shared" si="0"/>
        <v>8.4585708203087275</v>
      </c>
      <c r="H27" s="263">
        <f t="shared" si="0"/>
        <v>8.9415093694661909</v>
      </c>
      <c r="I27" s="263">
        <f t="shared" si="0"/>
        <v>9.0012226854686137</v>
      </c>
      <c r="J27" s="263">
        <f t="shared" si="0"/>
        <v>7.3875385619566698</v>
      </c>
      <c r="K27" s="263">
        <f t="shared" si="0"/>
        <v>6.2287310041497994</v>
      </c>
      <c r="L27" s="263">
        <f t="shared" si="0"/>
        <v>6.4743290452724702</v>
      </c>
      <c r="M27" s="263">
        <f t="shared" si="0"/>
        <v>7.9020277477616885</v>
      </c>
      <c r="N27" s="263">
        <f t="shared" si="0"/>
        <v>9.1576466611852183</v>
      </c>
      <c r="O27" s="263">
        <f t="shared" si="0"/>
        <v>8.3578898644064701</v>
      </c>
      <c r="P27" s="263">
        <f t="shared" si="0"/>
        <v>7.85171980080076</v>
      </c>
      <c r="Q27" s="263">
        <f t="shared" si="0"/>
        <v>7.8787939458476002</v>
      </c>
      <c r="R27" s="263">
        <f t="shared" si="0"/>
        <v>9.1090608377351039</v>
      </c>
      <c r="S27" s="263">
        <f t="shared" si="0"/>
        <v>7.5849757688373778</v>
      </c>
      <c r="T27" s="263">
        <f t="shared" si="0"/>
        <v>8.2889831997980838</v>
      </c>
      <c r="U27" s="263">
        <f t="shared" si="0"/>
        <v>7.632996280570671</v>
      </c>
      <c r="V27" s="263">
        <f t="shared" si="0"/>
        <v>7.0158322970379121</v>
      </c>
      <c r="W27" s="263">
        <f t="shared" si="0"/>
        <v>5.0768402440051839</v>
      </c>
      <c r="DA27" s="70"/>
    </row>
    <row r="28" spans="1:105" ht="12" customHeight="1" x14ac:dyDescent="0.25">
      <c r="A28" s="60" t="s">
        <v>3072</v>
      </c>
      <c r="B28" s="264">
        <v>4.4567008216482229</v>
      </c>
      <c r="C28" s="264">
        <v>4.9558503240850964</v>
      </c>
      <c r="D28" s="264">
        <v>5.2042725068380706</v>
      </c>
      <c r="E28" s="264">
        <v>7.764353584071797</v>
      </c>
      <c r="F28" s="264">
        <v>7.8953905688963566</v>
      </c>
      <c r="G28" s="264">
        <v>8.1077440974655097</v>
      </c>
      <c r="H28" s="264">
        <v>8.5839313596922047</v>
      </c>
      <c r="I28" s="264">
        <v>8.6271032181849261</v>
      </c>
      <c r="J28" s="264">
        <v>7.0051597591363297</v>
      </c>
      <c r="K28" s="264">
        <v>5.9687884366819874</v>
      </c>
      <c r="L28" s="264">
        <v>6.1950635201406463</v>
      </c>
      <c r="M28" s="264">
        <v>7.5983782941645348</v>
      </c>
      <c r="N28" s="264">
        <v>8.8306416091681541</v>
      </c>
      <c r="O28" s="264">
        <v>8.0816639243014414</v>
      </c>
      <c r="P28" s="264">
        <v>7.5700861789090581</v>
      </c>
      <c r="Q28" s="264">
        <v>7.5909543537959454</v>
      </c>
      <c r="R28" s="264">
        <v>8.7980714223709029</v>
      </c>
      <c r="S28" s="264">
        <v>7.2866012201721118</v>
      </c>
      <c r="T28" s="264">
        <v>8.0104357628269387</v>
      </c>
      <c r="U28" s="264">
        <v>7.3871295944397541</v>
      </c>
      <c r="V28" s="264">
        <v>6.7621547930007706</v>
      </c>
      <c r="W28" s="264">
        <v>4.7920027179466622</v>
      </c>
      <c r="DA28" s="72" t="s">
        <v>3147</v>
      </c>
    </row>
    <row r="29" spans="1:105" ht="12" customHeight="1" x14ac:dyDescent="0.25">
      <c r="A29" s="59" t="s">
        <v>30</v>
      </c>
      <c r="B29" s="232">
        <v>0.1874010766592355</v>
      </c>
      <c r="C29" s="232">
        <v>0.13528091982325779</v>
      </c>
      <c r="D29" s="232">
        <v>0</v>
      </c>
      <c r="E29" s="232">
        <v>0</v>
      </c>
      <c r="F29" s="232">
        <v>0.36707527962852099</v>
      </c>
      <c r="G29" s="232">
        <v>0.1001258295864442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7.3968609633296628E-2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0.1051492428784488</v>
      </c>
      <c r="U29" s="232">
        <v>6.549836830905055E-2</v>
      </c>
      <c r="V29" s="232">
        <v>7.1379849738255384E-3</v>
      </c>
      <c r="W29" s="232">
        <v>3.649617866915536E-2</v>
      </c>
      <c r="DA29" s="71" t="s">
        <v>3148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0.20001849133525729</v>
      </c>
      <c r="F30" s="232">
        <v>0</v>
      </c>
      <c r="G30" s="232">
        <v>0.1947226795233091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0.42700623295154938</v>
      </c>
      <c r="O30" s="232">
        <v>0.25825882653467208</v>
      </c>
      <c r="P30" s="232">
        <v>0</v>
      </c>
      <c r="Q30" s="232">
        <v>0.45185223323180213</v>
      </c>
      <c r="R30" s="232">
        <v>0.26332953587378871</v>
      </c>
      <c r="S30" s="232">
        <v>0.40757726292514063</v>
      </c>
      <c r="T30" s="232">
        <v>0.3880507223590357</v>
      </c>
      <c r="U30" s="232">
        <v>0.55263411670395801</v>
      </c>
      <c r="V30" s="232">
        <v>0.46346521063905372</v>
      </c>
      <c r="W30" s="232">
        <v>0.30929765803889092</v>
      </c>
      <c r="DA30" s="71" t="s">
        <v>3149</v>
      </c>
    </row>
    <row r="31" spans="1:105" ht="12" customHeight="1" x14ac:dyDescent="0.25">
      <c r="A31" s="59" t="s">
        <v>160</v>
      </c>
      <c r="B31" s="232">
        <v>1.907079435384335</v>
      </c>
      <c r="C31" s="232">
        <v>1.8885796317186021</v>
      </c>
      <c r="D31" s="232">
        <v>2.2774777950370702</v>
      </c>
      <c r="E31" s="232">
        <v>3.9915074708727549</v>
      </c>
      <c r="F31" s="232">
        <v>3.4908474817409081</v>
      </c>
      <c r="G31" s="232">
        <v>2.856382984957885</v>
      </c>
      <c r="H31" s="232">
        <v>2.9099236743373158</v>
      </c>
      <c r="I31" s="232">
        <v>3.0447566622690232</v>
      </c>
      <c r="J31" s="232">
        <v>3.0993815298501808</v>
      </c>
      <c r="K31" s="232">
        <v>2.8587399331485952</v>
      </c>
      <c r="L31" s="232">
        <v>2.9823008682260501</v>
      </c>
      <c r="M31" s="232">
        <v>4.1258151166708714</v>
      </c>
      <c r="N31" s="232">
        <v>4.6195299109438128</v>
      </c>
      <c r="O31" s="232">
        <v>3.923438646184465</v>
      </c>
      <c r="P31" s="232">
        <v>3.9482250418570488</v>
      </c>
      <c r="Q31" s="232">
        <v>3.4883380086991078</v>
      </c>
      <c r="R31" s="232">
        <v>4.2937264202689462</v>
      </c>
      <c r="S31" s="232">
        <v>3.195338981910226</v>
      </c>
      <c r="T31" s="232">
        <v>3.7636911852097739</v>
      </c>
      <c r="U31" s="232">
        <v>2.9660475375020829</v>
      </c>
      <c r="V31" s="232">
        <v>3.3075415347570969</v>
      </c>
      <c r="W31" s="232">
        <v>0.77701144217364249</v>
      </c>
      <c r="DA31" s="71" t="s">
        <v>3150</v>
      </c>
    </row>
    <row r="32" spans="1:105" ht="12" customHeight="1" x14ac:dyDescent="0.25">
      <c r="A32" s="59" t="s">
        <v>70</v>
      </c>
      <c r="B32" s="232">
        <v>0.37215464387887193</v>
      </c>
      <c r="C32" s="232">
        <v>0.51639785539919147</v>
      </c>
      <c r="D32" s="232">
        <v>0.73356830288025154</v>
      </c>
      <c r="E32" s="232">
        <v>0.36481810557407213</v>
      </c>
      <c r="F32" s="232">
        <v>0.50386626075011076</v>
      </c>
      <c r="G32" s="232">
        <v>0.74944621156684543</v>
      </c>
      <c r="H32" s="232">
        <v>1.149335867830882</v>
      </c>
      <c r="I32" s="232">
        <v>0.5914454675519637</v>
      </c>
      <c r="J32" s="232">
        <v>0.80700522053829171</v>
      </c>
      <c r="K32" s="232">
        <v>0.6074610030480122</v>
      </c>
      <c r="L32" s="232">
        <v>0.7867860285281556</v>
      </c>
      <c r="M32" s="232">
        <v>0.3750916903704527</v>
      </c>
      <c r="N32" s="232">
        <v>0.38665389140561529</v>
      </c>
      <c r="O32" s="232">
        <v>0.39673881682974171</v>
      </c>
      <c r="P32" s="232">
        <v>0.58327661796210573</v>
      </c>
      <c r="Q32" s="232">
        <v>0.58346117415594712</v>
      </c>
      <c r="R32" s="232">
        <v>0.60678342525797435</v>
      </c>
      <c r="S32" s="232">
        <v>0.60555224572787303</v>
      </c>
      <c r="T32" s="232">
        <v>0.61846183623998763</v>
      </c>
      <c r="U32" s="232">
        <v>1.056116658480003</v>
      </c>
      <c r="V32" s="232">
        <v>1.367799911035942</v>
      </c>
      <c r="W32" s="232">
        <v>1.2475707953524979</v>
      </c>
      <c r="DA32" s="71" t="s">
        <v>3151</v>
      </c>
    </row>
    <row r="33" spans="1:105" ht="12" customHeight="1" x14ac:dyDescent="0.25">
      <c r="A33" s="59" t="s">
        <v>162</v>
      </c>
      <c r="B33" s="232">
        <v>1.99006566572578</v>
      </c>
      <c r="C33" s="232">
        <v>2.4155919171440452</v>
      </c>
      <c r="D33" s="232">
        <v>2.193226408920748</v>
      </c>
      <c r="E33" s="232">
        <v>3.208009516289712</v>
      </c>
      <c r="F33" s="232">
        <v>3.533601546776818</v>
      </c>
      <c r="G33" s="232">
        <v>4.2070663918310256</v>
      </c>
      <c r="H33" s="232">
        <v>4.5246718175240073</v>
      </c>
      <c r="I33" s="232">
        <v>4.9909010883639402</v>
      </c>
      <c r="J33" s="232">
        <v>3.098773008747858</v>
      </c>
      <c r="K33" s="232">
        <v>2.5025875004853799</v>
      </c>
      <c r="L33" s="232">
        <v>2.425976623386441</v>
      </c>
      <c r="M33" s="232">
        <v>3.0235028774899151</v>
      </c>
      <c r="N33" s="232">
        <v>3.3974515738671758</v>
      </c>
      <c r="O33" s="232">
        <v>3.5032276347525642</v>
      </c>
      <c r="P33" s="232">
        <v>3.0385845190899019</v>
      </c>
      <c r="Q33" s="232">
        <v>3.0673029377090879</v>
      </c>
      <c r="R33" s="232">
        <v>3.6342320409701929</v>
      </c>
      <c r="S33" s="232">
        <v>3.0781327296088712</v>
      </c>
      <c r="T33" s="232">
        <v>3.1350827761396922</v>
      </c>
      <c r="U33" s="232">
        <v>2.746832913444659</v>
      </c>
      <c r="V33" s="232">
        <v>1.6162101515948519</v>
      </c>
      <c r="W33" s="232">
        <v>2.421626643712476</v>
      </c>
      <c r="DA33" s="71" t="s">
        <v>3152</v>
      </c>
    </row>
    <row r="34" spans="1:105" ht="12" customHeight="1" x14ac:dyDescent="0.25">
      <c r="A34" s="60" t="s">
        <v>3079</v>
      </c>
      <c r="B34" s="264">
        <v>0.28823906071863858</v>
      </c>
      <c r="C34" s="264">
        <v>0.31398532120643252</v>
      </c>
      <c r="D34" s="264">
        <v>0.33392903881060981</v>
      </c>
      <c r="E34" s="264">
        <v>0.3371472441194226</v>
      </c>
      <c r="F34" s="264">
        <v>0.33020388380851162</v>
      </c>
      <c r="G34" s="264">
        <v>0.35082672284321709</v>
      </c>
      <c r="H34" s="264">
        <v>0.35757800977398618</v>
      </c>
      <c r="I34" s="264">
        <v>0.37411946728368711</v>
      </c>
      <c r="J34" s="264">
        <v>0.38237880282033998</v>
      </c>
      <c r="K34" s="264">
        <v>0.25994256746781169</v>
      </c>
      <c r="L34" s="264">
        <v>0.27926552513182412</v>
      </c>
      <c r="M34" s="264">
        <v>0.3036494535971534</v>
      </c>
      <c r="N34" s="264">
        <v>0.32700505201706442</v>
      </c>
      <c r="O34" s="264">
        <v>0.27622594010502821</v>
      </c>
      <c r="P34" s="264">
        <v>0.28163362189170232</v>
      </c>
      <c r="Q34" s="264">
        <v>0.28783959205165488</v>
      </c>
      <c r="R34" s="264">
        <v>0.31098941536420022</v>
      </c>
      <c r="S34" s="264">
        <v>0.29837454866526603</v>
      </c>
      <c r="T34" s="264">
        <v>0.27854743697114548</v>
      </c>
      <c r="U34" s="264">
        <v>0.24586668613091681</v>
      </c>
      <c r="V34" s="264">
        <v>0.25367750403714151</v>
      </c>
      <c r="W34" s="264">
        <v>0.28483752605852158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1.1157917895848075</v>
      </c>
      <c r="C35" s="263">
        <f t="shared" si="1"/>
        <v>1.243120129962864</v>
      </c>
      <c r="D35" s="263">
        <f t="shared" si="1"/>
        <v>1.1861343437638019</v>
      </c>
      <c r="E35" s="263">
        <f t="shared" si="1"/>
        <v>1.3125778058345465</v>
      </c>
      <c r="F35" s="263">
        <f t="shared" si="1"/>
        <v>1.402878772042718</v>
      </c>
      <c r="G35" s="263">
        <f t="shared" si="1"/>
        <v>1.2240636943107817</v>
      </c>
      <c r="H35" s="263">
        <f t="shared" si="1"/>
        <v>1.0132953395196642</v>
      </c>
      <c r="I35" s="263">
        <f t="shared" si="1"/>
        <v>1.2145329807583898</v>
      </c>
      <c r="J35" s="263">
        <f t="shared" si="1"/>
        <v>1.1332112859536434</v>
      </c>
      <c r="K35" s="263">
        <f t="shared" si="1"/>
        <v>0.91262256980638012</v>
      </c>
      <c r="L35" s="263">
        <f t="shared" si="1"/>
        <v>1.0044179732449661</v>
      </c>
      <c r="M35" s="263">
        <f t="shared" si="1"/>
        <v>0.90300791501260935</v>
      </c>
      <c r="N35" s="263">
        <f t="shared" si="1"/>
        <v>0.76940864185847879</v>
      </c>
      <c r="O35" s="263">
        <f t="shared" si="1"/>
        <v>0.42875811227266586</v>
      </c>
      <c r="P35" s="263">
        <f t="shared" si="1"/>
        <v>0.3882733265474419</v>
      </c>
      <c r="Q35" s="263">
        <f t="shared" si="1"/>
        <v>0.61000485483866396</v>
      </c>
      <c r="R35" s="263">
        <f t="shared" si="1"/>
        <v>0.31818286658186024</v>
      </c>
      <c r="S35" s="263">
        <f t="shared" si="1"/>
        <v>0.31255560110118863</v>
      </c>
      <c r="T35" s="263">
        <f t="shared" si="1"/>
        <v>0.32596457081680275</v>
      </c>
      <c r="U35" s="263">
        <f t="shared" si="1"/>
        <v>0.2798537208105536</v>
      </c>
      <c r="V35" s="263">
        <f t="shared" si="1"/>
        <v>0.16821185576956404</v>
      </c>
      <c r="W35" s="263">
        <f t="shared" si="1"/>
        <v>0.15074554208300467</v>
      </c>
      <c r="DA35" s="70"/>
    </row>
    <row r="36" spans="1:105" ht="12" customHeight="1" x14ac:dyDescent="0.25">
      <c r="A36" s="60" t="s">
        <v>3082</v>
      </c>
      <c r="B36" s="264">
        <v>0.26936662523228228</v>
      </c>
      <c r="C36" s="264">
        <v>0.33699307787517602</v>
      </c>
      <c r="D36" s="264">
        <v>0.25721784107947698</v>
      </c>
      <c r="E36" s="264">
        <v>0.34499612019903919</v>
      </c>
      <c r="F36" s="264">
        <v>0.38947147828235251</v>
      </c>
      <c r="G36" s="264">
        <v>0.33655911906489022</v>
      </c>
      <c r="H36" s="264">
        <v>0.26268959439784673</v>
      </c>
      <c r="I36" s="264">
        <v>0.23284142363346549</v>
      </c>
      <c r="J36" s="264">
        <v>0.16595488131866251</v>
      </c>
      <c r="K36" s="264">
        <v>0.13905565661275279</v>
      </c>
      <c r="L36" s="264">
        <v>0.18736013237392421</v>
      </c>
      <c r="M36" s="264">
        <v>0.17256093236625211</v>
      </c>
      <c r="N36" s="264">
        <v>0.26528512018254841</v>
      </c>
      <c r="O36" s="264">
        <v>0.16397532175316359</v>
      </c>
      <c r="P36" s="264">
        <v>0.1273408384044401</v>
      </c>
      <c r="Q36" s="264">
        <v>0.1591992824202528</v>
      </c>
      <c r="R36" s="264">
        <v>0.112437960640277</v>
      </c>
      <c r="S36" s="264">
        <v>0.112098865562669</v>
      </c>
      <c r="T36" s="264">
        <v>0.12411780162614811</v>
      </c>
      <c r="U36" s="264">
        <v>0.1021691626805888</v>
      </c>
      <c r="V36" s="264">
        <v>3.5662596678607487E-2</v>
      </c>
      <c r="W36" s="264">
        <v>4.3979337865416648E-2</v>
      </c>
      <c r="DA36" s="72" t="s">
        <v>3154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1.724512688883062E-2</v>
      </c>
      <c r="G37" s="232">
        <v>1.7283625345279049E-2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3.452700148049085E-2</v>
      </c>
      <c r="F38" s="232">
        <v>0</v>
      </c>
      <c r="G38" s="232">
        <v>3.3612843489142653E-2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3.026223046776183E-2</v>
      </c>
      <c r="O38" s="232">
        <v>0</v>
      </c>
      <c r="P38" s="232">
        <v>0</v>
      </c>
      <c r="Q38" s="232">
        <v>3.4289737774641421E-2</v>
      </c>
      <c r="R38" s="232">
        <v>0</v>
      </c>
      <c r="S38" s="232">
        <v>2.4992136062942021E-2</v>
      </c>
      <c r="T38" s="232">
        <v>2.3413989038103291E-2</v>
      </c>
      <c r="U38" s="232">
        <v>2.4994801629908369E-2</v>
      </c>
      <c r="V38" s="232">
        <v>1.2532769596987939E-2</v>
      </c>
      <c r="W38" s="232">
        <v>0</v>
      </c>
      <c r="DA38" s="71" t="s">
        <v>3156</v>
      </c>
    </row>
    <row r="39" spans="1:105" ht="12" customHeight="1" x14ac:dyDescent="0.25">
      <c r="A39" s="59" t="s">
        <v>160</v>
      </c>
      <c r="B39" s="232">
        <v>6.0774289789195877E-2</v>
      </c>
      <c r="C39" s="232">
        <v>8.7877373652863008E-2</v>
      </c>
      <c r="D39" s="232">
        <v>0</v>
      </c>
      <c r="E39" s="232">
        <v>8.8928448830122575E-2</v>
      </c>
      <c r="F39" s="232">
        <v>8.5905453011175095E-2</v>
      </c>
      <c r="G39" s="232">
        <v>8.6716370944522281E-2</v>
      </c>
      <c r="H39" s="232">
        <v>5.9255538274186767E-2</v>
      </c>
      <c r="I39" s="232">
        <v>6.3748586563110499E-2</v>
      </c>
      <c r="J39" s="232">
        <v>3.2901174593434827E-2</v>
      </c>
      <c r="K39" s="232">
        <v>3.269277429502402E-2</v>
      </c>
      <c r="L39" s="232">
        <v>6.3802015200838821E-2</v>
      </c>
      <c r="M39" s="232">
        <v>0</v>
      </c>
      <c r="N39" s="232">
        <v>7.8788969286847463E-2</v>
      </c>
      <c r="O39" s="232">
        <v>2.3253274942177719E-2</v>
      </c>
      <c r="P39" s="232">
        <v>2.6655243020488481E-2</v>
      </c>
      <c r="Q39" s="232">
        <v>3.005469209295248E-2</v>
      </c>
      <c r="R39" s="232">
        <v>2.2459099662103681E-2</v>
      </c>
      <c r="S39" s="232">
        <v>2.2064309471746351E-2</v>
      </c>
      <c r="T39" s="232">
        <v>2.0626506939813199E-2</v>
      </c>
      <c r="U39" s="232">
        <v>1.543817389638527E-3</v>
      </c>
      <c r="V39" s="232">
        <v>6.6161232002383214E-3</v>
      </c>
      <c r="W39" s="232">
        <v>0</v>
      </c>
      <c r="DA39" s="71" t="s">
        <v>3157</v>
      </c>
    </row>
    <row r="40" spans="1:105" ht="12" customHeight="1" x14ac:dyDescent="0.25">
      <c r="A40" s="59" t="s">
        <v>70</v>
      </c>
      <c r="B40" s="232">
        <v>2.7403494651463581E-2</v>
      </c>
      <c r="C40" s="232">
        <v>5.3152052617531857E-2</v>
      </c>
      <c r="D40" s="232">
        <v>5.5866496043305562E-2</v>
      </c>
      <c r="E40" s="232">
        <v>2.6845274086737331E-2</v>
      </c>
      <c r="F40" s="232">
        <v>5.2152577678168881E-2</v>
      </c>
      <c r="G40" s="232">
        <v>2.6134502204325529E-2</v>
      </c>
      <c r="H40" s="232">
        <v>2.6489340308259161E-2</v>
      </c>
      <c r="I40" s="232">
        <v>0</v>
      </c>
      <c r="J40" s="232">
        <v>0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3158</v>
      </c>
    </row>
    <row r="41" spans="1:105" ht="12" customHeight="1" x14ac:dyDescent="0.25">
      <c r="A41" s="59" t="s">
        <v>162</v>
      </c>
      <c r="B41" s="232">
        <v>0.18118884079162281</v>
      </c>
      <c r="C41" s="232">
        <v>0.1959636516047811</v>
      </c>
      <c r="D41" s="232">
        <v>0.2013513450361715</v>
      </c>
      <c r="E41" s="232">
        <v>0.1946953958016884</v>
      </c>
      <c r="F41" s="232">
        <v>0.23416832070417801</v>
      </c>
      <c r="G41" s="232">
        <v>0.17281177708162071</v>
      </c>
      <c r="H41" s="232">
        <v>0.17694471581540069</v>
      </c>
      <c r="I41" s="232">
        <v>0.16909283707035511</v>
      </c>
      <c r="J41" s="232">
        <v>0.13305370672522759</v>
      </c>
      <c r="K41" s="232">
        <v>0.10636288231772879</v>
      </c>
      <c r="L41" s="232">
        <v>0.1235581171730854</v>
      </c>
      <c r="M41" s="232">
        <v>0.17256093236625211</v>
      </c>
      <c r="N41" s="232">
        <v>0.15623392042793899</v>
      </c>
      <c r="O41" s="232">
        <v>0.14072204681098591</v>
      </c>
      <c r="P41" s="232">
        <v>0.1006855953839516</v>
      </c>
      <c r="Q41" s="232">
        <v>9.4854852552658936E-2</v>
      </c>
      <c r="R41" s="232">
        <v>8.9978860978173342E-2</v>
      </c>
      <c r="S41" s="232">
        <v>6.5042420027980608E-2</v>
      </c>
      <c r="T41" s="232">
        <v>8.0077305648231595E-2</v>
      </c>
      <c r="U41" s="232">
        <v>7.563054366104191E-2</v>
      </c>
      <c r="V41" s="232">
        <v>1.651370388138123E-2</v>
      </c>
      <c r="W41" s="232">
        <v>4.3979337865416648E-2</v>
      </c>
      <c r="DA41" s="71" t="s">
        <v>3159</v>
      </c>
    </row>
    <row r="42" spans="1:105" ht="12" customHeight="1" x14ac:dyDescent="0.25">
      <c r="A42" s="60" t="s">
        <v>3089</v>
      </c>
      <c r="B42" s="264">
        <v>0.81049200350256834</v>
      </c>
      <c r="C42" s="264">
        <v>0.86698424811342234</v>
      </c>
      <c r="D42" s="264">
        <v>0.88728742634006807</v>
      </c>
      <c r="E42" s="264">
        <v>0.92555141353130921</v>
      </c>
      <c r="F42" s="264">
        <v>0.97224261177524818</v>
      </c>
      <c r="G42" s="264">
        <v>0.84376895859852075</v>
      </c>
      <c r="H42" s="264">
        <v>0.7060284830755803</v>
      </c>
      <c r="I42" s="264">
        <v>0.93505216355526721</v>
      </c>
      <c r="J42" s="264">
        <v>0.91958736563277088</v>
      </c>
      <c r="K42" s="264">
        <v>0.74116131880512315</v>
      </c>
      <c r="L42" s="264">
        <v>0.78224336080234314</v>
      </c>
      <c r="M42" s="264">
        <v>0.69259269381088695</v>
      </c>
      <c r="N42" s="264">
        <v>0.46335762026207722</v>
      </c>
      <c r="O42" s="264">
        <v>0.2303472386134636</v>
      </c>
      <c r="P42" s="264">
        <v>0.2258227906198442</v>
      </c>
      <c r="Q42" s="264">
        <v>0.41492221110578792</v>
      </c>
      <c r="R42" s="264">
        <v>0.16697558488893099</v>
      </c>
      <c r="S42" s="264">
        <v>0.16326003976803211</v>
      </c>
      <c r="T42" s="264">
        <v>0.16712180917977801</v>
      </c>
      <c r="U42" s="264">
        <v>0.14703372559407871</v>
      </c>
      <c r="V42" s="264">
        <v>0.10092469532137049</v>
      </c>
      <c r="W42" s="264">
        <v>7.1257093778335265E-2</v>
      </c>
      <c r="DA42" s="72" t="s">
        <v>3160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2.3481546593545981E-3</v>
      </c>
      <c r="G43" s="231">
        <v>2.312104443137823E-3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3.676797190216748E-3</v>
      </c>
      <c r="F45" s="231">
        <v>0</v>
      </c>
      <c r="G45" s="231">
        <v>4.5413534577155284E-3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7.7101640078321371E-3</v>
      </c>
      <c r="O45" s="231">
        <v>0</v>
      </c>
      <c r="P45" s="231">
        <v>0</v>
      </c>
      <c r="Q45" s="231">
        <v>3.901187093066822E-3</v>
      </c>
      <c r="R45" s="231">
        <v>0</v>
      </c>
      <c r="S45" s="231">
        <v>1.2694305913301229E-2</v>
      </c>
      <c r="T45" s="231">
        <v>1.4186823523029151E-2</v>
      </c>
      <c r="U45" s="231">
        <v>1.2691784977701589E-2</v>
      </c>
      <c r="V45" s="231">
        <v>1.5882571135145929E-3</v>
      </c>
      <c r="W45" s="231">
        <v>0</v>
      </c>
      <c r="DA45" s="73" t="s">
        <v>3163</v>
      </c>
    </row>
    <row r="46" spans="1:105" ht="12" customHeight="1" x14ac:dyDescent="0.25">
      <c r="A46" s="64" t="s">
        <v>160</v>
      </c>
      <c r="B46" s="231">
        <v>5.2675266381188102E-3</v>
      </c>
      <c r="C46" s="231">
        <v>1.049068829084417E-2</v>
      </c>
      <c r="D46" s="231">
        <v>0</v>
      </c>
      <c r="E46" s="231">
        <v>9.6501239543162545E-3</v>
      </c>
      <c r="F46" s="231">
        <v>1.2038429838100769E-2</v>
      </c>
      <c r="G46" s="231">
        <v>1.1938850364485771E-2</v>
      </c>
      <c r="H46" s="231">
        <v>7.2838781701978026E-3</v>
      </c>
      <c r="I46" s="231">
        <v>3.2972664109425982E-3</v>
      </c>
      <c r="J46" s="231">
        <v>9.0624575898180435E-4</v>
      </c>
      <c r="K46" s="231">
        <v>9.7793357242387225E-4</v>
      </c>
      <c r="L46" s="231">
        <v>3.1021588764114411E-3</v>
      </c>
      <c r="M46" s="231">
        <v>0</v>
      </c>
      <c r="N46" s="231">
        <v>2.0455470068900541E-2</v>
      </c>
      <c r="O46" s="231">
        <v>1.004237163913717E-2</v>
      </c>
      <c r="P46" s="231">
        <v>6.9147436294336936E-3</v>
      </c>
      <c r="Q46" s="231">
        <v>3.4843860061558418E-3</v>
      </c>
      <c r="R46" s="231">
        <v>1.106244379618374E-2</v>
      </c>
      <c r="S46" s="231">
        <v>1.142029405989653E-2</v>
      </c>
      <c r="T46" s="231">
        <v>1.273552363017082E-2</v>
      </c>
      <c r="U46" s="231">
        <v>7.9882252593910361E-4</v>
      </c>
      <c r="V46" s="231">
        <v>8.5439500415664246E-4</v>
      </c>
      <c r="W46" s="231">
        <v>0</v>
      </c>
      <c r="DA46" s="73" t="s">
        <v>3164</v>
      </c>
    </row>
    <row r="47" spans="1:105" ht="12" customHeight="1" x14ac:dyDescent="0.25">
      <c r="A47" s="64" t="s">
        <v>70</v>
      </c>
      <c r="B47" s="231">
        <v>2.3026619682810288E-3</v>
      </c>
      <c r="C47" s="231">
        <v>6.1515469732944267E-3</v>
      </c>
      <c r="D47" s="231">
        <v>3.615416743154163E-3</v>
      </c>
      <c r="E47" s="231">
        <v>2.8242127347614249E-3</v>
      </c>
      <c r="F47" s="231">
        <v>7.0853658858686707E-3</v>
      </c>
      <c r="G47" s="231">
        <v>3.4882936438430392E-3</v>
      </c>
      <c r="H47" s="231">
        <v>3.1567650388861618E-3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3165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3.1428911451110771E-2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3166</v>
      </c>
    </row>
    <row r="49" spans="1:105" ht="12" customHeight="1" x14ac:dyDescent="0.25">
      <c r="A49" s="64" t="s">
        <v>162</v>
      </c>
      <c r="B49" s="231">
        <v>1.53741933695741E-2</v>
      </c>
      <c r="C49" s="231">
        <v>2.2902161990637361E-2</v>
      </c>
      <c r="D49" s="231">
        <v>1.315824963608366E-2</v>
      </c>
      <c r="E49" s="231">
        <v>2.0683398556654679E-2</v>
      </c>
      <c r="F49" s="231">
        <v>3.2125603843682821E-2</v>
      </c>
      <c r="G49" s="231">
        <v>2.3292108003485901E-2</v>
      </c>
      <c r="H49" s="231">
        <v>2.12934174177224E-2</v>
      </c>
      <c r="I49" s="231">
        <v>8.562148065111793E-3</v>
      </c>
      <c r="J49" s="231">
        <v>3.587860979164777E-3</v>
      </c>
      <c r="K49" s="231">
        <v>3.1147394371932292E-3</v>
      </c>
      <c r="L49" s="231">
        <v>5.8813221195888636E-3</v>
      </c>
      <c r="M49" s="231">
        <v>7.9260325323578674E-3</v>
      </c>
      <c r="N49" s="231">
        <v>3.9709408707470847E-2</v>
      </c>
      <c r="O49" s="231">
        <v>5.9496079731139101E-2</v>
      </c>
      <c r="P49" s="231">
        <v>2.557024112808233E-2</v>
      </c>
      <c r="Q49" s="231">
        <v>1.076583143507235E-2</v>
      </c>
      <c r="R49" s="231">
        <v>4.3388363567668842E-2</v>
      </c>
      <c r="S49" s="231">
        <v>3.295775967151264E-2</v>
      </c>
      <c r="T49" s="231">
        <v>4.8403260285742947E-2</v>
      </c>
      <c r="U49" s="231">
        <v>3.8311189932641702E-2</v>
      </c>
      <c r="V49" s="231">
        <v>2.0877267398108899E-3</v>
      </c>
      <c r="W49" s="231">
        <v>1.3775439167084531E-2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0.70667209282621823</v>
      </c>
      <c r="C51" s="231">
        <v>0.76151091481937383</v>
      </c>
      <c r="D51" s="231">
        <v>0.76151091481497568</v>
      </c>
      <c r="E51" s="231">
        <v>0.77817198054135273</v>
      </c>
      <c r="F51" s="231">
        <v>0.63031158222162675</v>
      </c>
      <c r="G51" s="231">
        <v>0.5511771428686022</v>
      </c>
      <c r="H51" s="231">
        <v>0.38596094712146689</v>
      </c>
      <c r="I51" s="231">
        <v>0.67265772870866147</v>
      </c>
      <c r="J51" s="231">
        <v>0.66016255417123115</v>
      </c>
      <c r="K51" s="231">
        <v>0.53312661372866232</v>
      </c>
      <c r="L51" s="231">
        <v>0.56228285398730116</v>
      </c>
      <c r="M51" s="231">
        <v>0.58796793475814613</v>
      </c>
      <c r="N51" s="231">
        <v>0.34361729966162791</v>
      </c>
      <c r="O51" s="231">
        <v>0.125646477043971</v>
      </c>
      <c r="P51" s="231">
        <v>0.13883638328454229</v>
      </c>
      <c r="Q51" s="231">
        <v>0.31237936331815741</v>
      </c>
      <c r="R51" s="231">
        <v>1.3189906238359139E-2</v>
      </c>
      <c r="S51" s="231">
        <v>1.388463794327687E-2</v>
      </c>
      <c r="T51" s="231">
        <v>1.1800442830403129E-2</v>
      </c>
      <c r="U51" s="231">
        <v>1.347979428801931E-2</v>
      </c>
      <c r="V51" s="231">
        <v>1.7278327347420241E-2</v>
      </c>
      <c r="W51" s="231">
        <v>3.4626627674073818E-2</v>
      </c>
      <c r="DA51" s="73" t="s">
        <v>3169</v>
      </c>
    </row>
    <row r="52" spans="1:105" ht="12" customHeight="1" x14ac:dyDescent="0.25">
      <c r="A52" s="64" t="s">
        <v>79</v>
      </c>
      <c r="B52" s="231">
        <v>8.0875528700376204E-2</v>
      </c>
      <c r="C52" s="231">
        <v>6.5928936039272509E-2</v>
      </c>
      <c r="D52" s="231">
        <v>0.1090028451458545</v>
      </c>
      <c r="E52" s="231">
        <v>7.9115989102896647E-2</v>
      </c>
      <c r="F52" s="231">
        <v>0.28833347532661457</v>
      </c>
      <c r="G52" s="231">
        <v>0.24701910581725051</v>
      </c>
      <c r="H52" s="231">
        <v>0.28833347532730702</v>
      </c>
      <c r="I52" s="231">
        <v>0.25053502037055131</v>
      </c>
      <c r="J52" s="231">
        <v>0.25493070472339319</v>
      </c>
      <c r="K52" s="231">
        <v>0.20394203206684361</v>
      </c>
      <c r="L52" s="231">
        <v>0.21097702581904171</v>
      </c>
      <c r="M52" s="231">
        <v>9.6698726520382888E-2</v>
      </c>
      <c r="N52" s="231">
        <v>5.1865277816245801E-2</v>
      </c>
      <c r="O52" s="231">
        <v>3.516231019921634E-2</v>
      </c>
      <c r="P52" s="231">
        <v>5.4501422577785931E-2</v>
      </c>
      <c r="Q52" s="231">
        <v>8.4391443253335433E-2</v>
      </c>
      <c r="R52" s="231">
        <v>9.9334871286719265E-2</v>
      </c>
      <c r="S52" s="231">
        <v>9.23030421800448E-2</v>
      </c>
      <c r="T52" s="231">
        <v>7.9995758910431911E-2</v>
      </c>
      <c r="U52" s="231">
        <v>8.175213386977695E-2</v>
      </c>
      <c r="V52" s="231">
        <v>7.9115989116468124E-2</v>
      </c>
      <c r="W52" s="231">
        <v>2.285502693717692E-2</v>
      </c>
      <c r="DA52" s="73" t="s">
        <v>3170</v>
      </c>
    </row>
    <row r="53" spans="1:105" ht="12" customHeight="1" x14ac:dyDescent="0.25">
      <c r="A53" s="60" t="s">
        <v>3101</v>
      </c>
      <c r="B53" s="264">
        <v>3.5933160849956812E-2</v>
      </c>
      <c r="C53" s="264">
        <v>3.9142803974265547E-2</v>
      </c>
      <c r="D53" s="264">
        <v>4.1629076344256929E-2</v>
      </c>
      <c r="E53" s="264">
        <v>4.203027210419813E-2</v>
      </c>
      <c r="F53" s="264">
        <v>4.1164681985117392E-2</v>
      </c>
      <c r="G53" s="264">
        <v>4.3735616647370537E-2</v>
      </c>
      <c r="H53" s="264">
        <v>4.4577262046237347E-2</v>
      </c>
      <c r="I53" s="264">
        <v>4.6639393569657121E-2</v>
      </c>
      <c r="J53" s="264">
        <v>4.7669039002210117E-2</v>
      </c>
      <c r="K53" s="264">
        <v>3.2405594388504183E-2</v>
      </c>
      <c r="L53" s="264">
        <v>3.4814480068698743E-2</v>
      </c>
      <c r="M53" s="264">
        <v>3.7854288835470311E-2</v>
      </c>
      <c r="N53" s="264">
        <v>4.0765901413853209E-2</v>
      </c>
      <c r="O53" s="264">
        <v>3.4435551906038683E-2</v>
      </c>
      <c r="P53" s="264">
        <v>3.5109697523157589E-2</v>
      </c>
      <c r="Q53" s="264">
        <v>3.5883361312623277E-2</v>
      </c>
      <c r="R53" s="264">
        <v>3.8769321052652267E-2</v>
      </c>
      <c r="S53" s="264">
        <v>3.7196695770487481E-2</v>
      </c>
      <c r="T53" s="264">
        <v>3.4724960010876667E-2</v>
      </c>
      <c r="U53" s="264">
        <v>3.065083253588605E-2</v>
      </c>
      <c r="V53" s="264">
        <v>3.1624563769586049E-2</v>
      </c>
      <c r="W53" s="264">
        <v>3.550911043925277E-2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0.75521230292943098</v>
      </c>
      <c r="C54" s="263">
        <f t="shared" si="2"/>
        <v>0.84930033260862037</v>
      </c>
      <c r="D54" s="263">
        <f t="shared" si="2"/>
        <v>0.83288690995513104</v>
      </c>
      <c r="E54" s="263">
        <f t="shared" si="2"/>
        <v>0.89811270333799376</v>
      </c>
      <c r="F54" s="263">
        <f t="shared" si="2"/>
        <v>0.92507202088203577</v>
      </c>
      <c r="G54" s="263">
        <f t="shared" si="2"/>
        <v>0.90409204838650692</v>
      </c>
      <c r="H54" s="263">
        <f t="shared" si="2"/>
        <v>0.84760624573348475</v>
      </c>
      <c r="I54" s="263">
        <f t="shared" si="2"/>
        <v>0.88744707653632049</v>
      </c>
      <c r="J54" s="263">
        <f t="shared" si="2"/>
        <v>0.85586488823573559</v>
      </c>
      <c r="K54" s="263">
        <f t="shared" si="2"/>
        <v>0.61547524612261162</v>
      </c>
      <c r="L54" s="263">
        <f t="shared" si="2"/>
        <v>0.68360624705150153</v>
      </c>
      <c r="M54" s="263">
        <f t="shared" si="2"/>
        <v>0.6987182699709541</v>
      </c>
      <c r="N54" s="263">
        <f t="shared" si="2"/>
        <v>0.76295751904659581</v>
      </c>
      <c r="O54" s="263">
        <f t="shared" si="2"/>
        <v>0.58239556314422214</v>
      </c>
      <c r="P54" s="263">
        <f t="shared" si="2"/>
        <v>0.56765595409224101</v>
      </c>
      <c r="Q54" s="263">
        <f t="shared" si="2"/>
        <v>0.62495761827673479</v>
      </c>
      <c r="R54" s="263">
        <f t="shared" si="2"/>
        <v>0.59700214561252951</v>
      </c>
      <c r="S54" s="263">
        <f t="shared" si="2"/>
        <v>0.57585726769681078</v>
      </c>
      <c r="T54" s="263">
        <f t="shared" si="2"/>
        <v>0.55199017744200352</v>
      </c>
      <c r="U54" s="263">
        <f t="shared" si="2"/>
        <v>0.48199693893861811</v>
      </c>
      <c r="V54" s="263">
        <f t="shared" si="2"/>
        <v>0.44622008270728608</v>
      </c>
      <c r="W54" s="263">
        <f t="shared" si="2"/>
        <v>0.49725434954765851</v>
      </c>
      <c r="DA54" s="70"/>
    </row>
    <row r="55" spans="1:105" ht="12" customHeight="1" x14ac:dyDescent="0.25">
      <c r="A55" s="60" t="s">
        <v>3104</v>
      </c>
      <c r="B55" s="264">
        <v>0.17172851143224019</v>
      </c>
      <c r="C55" s="264">
        <v>0.2160253989326141</v>
      </c>
      <c r="D55" s="264">
        <v>0.16447504494711351</v>
      </c>
      <c r="E55" s="264">
        <v>0.21891110293689681</v>
      </c>
      <c r="F55" s="264">
        <v>0.25023641389119489</v>
      </c>
      <c r="G55" s="264">
        <v>0.21479524683868889</v>
      </c>
      <c r="H55" s="264">
        <v>0.1675767999455941</v>
      </c>
      <c r="I55" s="264">
        <v>0.14722515970482389</v>
      </c>
      <c r="J55" s="264">
        <v>0.1045850581673974</v>
      </c>
      <c r="K55" s="264">
        <v>8.7774392383081851E-2</v>
      </c>
      <c r="L55" s="264">
        <v>0.1187289988193216</v>
      </c>
      <c r="M55" s="264">
        <v>0.107632709801533</v>
      </c>
      <c r="N55" s="264">
        <v>0.16774805809594101</v>
      </c>
      <c r="O55" s="264">
        <v>0.1031815952248773</v>
      </c>
      <c r="P55" s="264">
        <v>8.0382374863211661E-2</v>
      </c>
      <c r="Q55" s="264">
        <v>0.10000324749826769</v>
      </c>
      <c r="R55" s="264">
        <v>7.0993883535785868E-2</v>
      </c>
      <c r="S55" s="264">
        <v>7.0738393423442542E-2</v>
      </c>
      <c r="T55" s="264">
        <v>7.8284025265243348E-2</v>
      </c>
      <c r="U55" s="264">
        <v>6.3938955580480517E-2</v>
      </c>
      <c r="V55" s="264">
        <v>2.231185060238201E-2</v>
      </c>
      <c r="W55" s="264">
        <v>2.743155849253931E-2</v>
      </c>
      <c r="DA55" s="72" t="s">
        <v>3172</v>
      </c>
    </row>
    <row r="56" spans="1:105" ht="12" customHeight="1" x14ac:dyDescent="0.25">
      <c r="A56" s="60" t="s">
        <v>3106</v>
      </c>
      <c r="B56" s="264">
        <v>0.1186021973260391</v>
      </c>
      <c r="C56" s="264">
        <v>0.12686890978436399</v>
      </c>
      <c r="D56" s="264">
        <v>0.12983994656199549</v>
      </c>
      <c r="E56" s="264">
        <v>0.1354392528348824</v>
      </c>
      <c r="F56" s="264">
        <v>0.14227174307980231</v>
      </c>
      <c r="G56" s="264">
        <v>0.12347173333335811</v>
      </c>
      <c r="H56" s="264">
        <v>0.1033156762875683</v>
      </c>
      <c r="I56" s="264">
        <v>0.13682953160903111</v>
      </c>
      <c r="J56" s="264">
        <v>0.13456651234803299</v>
      </c>
      <c r="K56" s="264">
        <v>0.10845678995409611</v>
      </c>
      <c r="L56" s="264">
        <v>0.1144684722784801</v>
      </c>
      <c r="M56" s="264">
        <v>0.1013495691295509</v>
      </c>
      <c r="N56" s="264">
        <v>6.7804779903263598E-2</v>
      </c>
      <c r="O56" s="264">
        <v>3.3707536322973311E-2</v>
      </c>
      <c r="P56" s="264">
        <v>3.3045457645562937E-2</v>
      </c>
      <c r="Q56" s="264">
        <v>6.0717053029344499E-2</v>
      </c>
      <c r="R56" s="264">
        <v>2.44341352931868E-2</v>
      </c>
      <c r="S56" s="264">
        <v>2.389042626990431E-2</v>
      </c>
      <c r="T56" s="264">
        <v>2.445553281731036E-2</v>
      </c>
      <c r="U56" s="264">
        <v>2.1515971608764121E-2</v>
      </c>
      <c r="V56" s="264">
        <v>1.476867208787659E-2</v>
      </c>
      <c r="W56" s="264">
        <v>1.04273057114146E-2</v>
      </c>
      <c r="DA56" s="72" t="s">
        <v>3173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3.4361388028173151E-4</v>
      </c>
      <c r="G57" s="231">
        <v>3.3833852304327518E-4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5.3803889982553192E-4</v>
      </c>
      <c r="F59" s="231">
        <v>0</v>
      </c>
      <c r="G59" s="231">
        <v>6.645525145117121E-4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1.1282559101400611E-3</v>
      </c>
      <c r="O59" s="231">
        <v>0</v>
      </c>
      <c r="P59" s="231">
        <v>0</v>
      </c>
      <c r="Q59" s="231">
        <v>5.7087467787242906E-4</v>
      </c>
      <c r="R59" s="231">
        <v>0</v>
      </c>
      <c r="S59" s="231">
        <v>1.8576032438815881E-3</v>
      </c>
      <c r="T59" s="231">
        <v>2.0760086905689821E-3</v>
      </c>
      <c r="U59" s="231">
        <v>1.857234346347569E-3</v>
      </c>
      <c r="V59" s="231">
        <v>2.3241535112930459E-4</v>
      </c>
      <c r="W59" s="231">
        <v>0</v>
      </c>
      <c r="DA59" s="73" t="s">
        <v>3176</v>
      </c>
    </row>
    <row r="60" spans="1:105" ht="12" customHeight="1" x14ac:dyDescent="0.25">
      <c r="A60" s="64" t="s">
        <v>160</v>
      </c>
      <c r="B60" s="231">
        <v>7.7081603649943359E-4</v>
      </c>
      <c r="C60" s="231">
        <v>1.535139985810762E-3</v>
      </c>
      <c r="D60" s="231">
        <v>0</v>
      </c>
      <c r="E60" s="231">
        <v>1.4121371963010691E-3</v>
      </c>
      <c r="F60" s="231">
        <v>1.76162654903921E-3</v>
      </c>
      <c r="G60" s="231">
        <v>1.7470547280610011E-3</v>
      </c>
      <c r="H60" s="231">
        <v>1.0658759769465039E-3</v>
      </c>
      <c r="I60" s="231">
        <v>4.8250080175639339E-4</v>
      </c>
      <c r="J60" s="231">
        <v>1.3261418726915971E-4</v>
      </c>
      <c r="K60" s="231">
        <v>1.4310452173141891E-4</v>
      </c>
      <c r="L60" s="231">
        <v>4.5395001752871432E-4</v>
      </c>
      <c r="M60" s="231">
        <v>0</v>
      </c>
      <c r="N60" s="231">
        <v>2.9933221882810861E-3</v>
      </c>
      <c r="O60" s="231">
        <v>1.469536204699387E-3</v>
      </c>
      <c r="P60" s="231">
        <v>1.0118591976885161E-3</v>
      </c>
      <c r="Q60" s="231">
        <v>5.0988268221806711E-4</v>
      </c>
      <c r="R60" s="231">
        <v>1.6188070164211601E-3</v>
      </c>
      <c r="S60" s="231">
        <v>1.6711725270080961E-3</v>
      </c>
      <c r="T60" s="231">
        <v>1.863634779995911E-3</v>
      </c>
      <c r="U60" s="231">
        <v>1.168945608846027E-4</v>
      </c>
      <c r="V60" s="231">
        <v>1.2502668063281769E-4</v>
      </c>
      <c r="W60" s="231">
        <v>0</v>
      </c>
      <c r="DA60" s="73" t="s">
        <v>3177</v>
      </c>
    </row>
    <row r="61" spans="1:105" ht="12" customHeight="1" x14ac:dyDescent="0.25">
      <c r="A61" s="64" t="s">
        <v>70</v>
      </c>
      <c r="B61" s="231">
        <v>3.3695677188302691E-4</v>
      </c>
      <c r="C61" s="231">
        <v>9.0017789791155213E-4</v>
      </c>
      <c r="D61" s="231">
        <v>5.290568791972999E-4</v>
      </c>
      <c r="E61" s="231">
        <v>4.1327716326793572E-4</v>
      </c>
      <c r="F61" s="231">
        <v>1.0368269634881339E-3</v>
      </c>
      <c r="G61" s="231">
        <v>5.1045450083447884E-4</v>
      </c>
      <c r="H61" s="231">
        <v>4.619407328338086E-4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3178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4.5991051627388927E-3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3179</v>
      </c>
    </row>
    <row r="63" spans="1:105" ht="12" customHeight="1" x14ac:dyDescent="0.25">
      <c r="A63" s="64" t="s">
        <v>162</v>
      </c>
      <c r="B63" s="231">
        <v>2.2497607723049331E-3</v>
      </c>
      <c r="C63" s="231">
        <v>3.35135537903907E-3</v>
      </c>
      <c r="D63" s="231">
        <v>1.9254937902655461E-3</v>
      </c>
      <c r="E63" s="231">
        <v>3.026675780129023E-3</v>
      </c>
      <c r="F63" s="231">
        <v>4.7010546554695984E-3</v>
      </c>
      <c r="G63" s="231">
        <v>3.4084175755351512E-3</v>
      </c>
      <c r="H63" s="231">
        <v>3.1159420246080552E-3</v>
      </c>
      <c r="I63" s="231">
        <v>1.252929788282525E-3</v>
      </c>
      <c r="J63" s="231">
        <v>5.2502454557276613E-4</v>
      </c>
      <c r="K63" s="231">
        <v>4.5579097604016869E-4</v>
      </c>
      <c r="L63" s="231">
        <v>8.6063492736639536E-4</v>
      </c>
      <c r="M63" s="231">
        <v>1.159844724380843E-3</v>
      </c>
      <c r="N63" s="231">
        <v>5.810819979556861E-3</v>
      </c>
      <c r="O63" s="231">
        <v>8.7062744085123558E-3</v>
      </c>
      <c r="P63" s="231">
        <v>3.7417849538815481E-3</v>
      </c>
      <c r="Q63" s="231">
        <v>1.575402667420987E-3</v>
      </c>
      <c r="R63" s="231">
        <v>6.3491746189575796E-3</v>
      </c>
      <c r="S63" s="231">
        <v>4.8228269977897828E-3</v>
      </c>
      <c r="T63" s="231">
        <v>7.0830224145636842E-3</v>
      </c>
      <c r="U63" s="231">
        <v>5.6062136190738361E-3</v>
      </c>
      <c r="V63" s="231">
        <v>3.05504530196287E-4</v>
      </c>
      <c r="W63" s="231">
        <v>2.0158093445547848E-3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0.1034098580072105</v>
      </c>
      <c r="C65" s="231">
        <v>0.1114346192128146</v>
      </c>
      <c r="D65" s="231">
        <v>0.111434619212171</v>
      </c>
      <c r="E65" s="231">
        <v>0.1138726926248665</v>
      </c>
      <c r="F65" s="231">
        <v>9.2235751035760094E-2</v>
      </c>
      <c r="G65" s="231">
        <v>8.0655725136833209E-2</v>
      </c>
      <c r="H65" s="231">
        <v>5.6479047557315122E-2</v>
      </c>
      <c r="I65" s="231">
        <v>9.8432414297024151E-2</v>
      </c>
      <c r="J65" s="231">
        <v>9.6603950660483245E-2</v>
      </c>
      <c r="K65" s="231">
        <v>7.8014326567022674E-2</v>
      </c>
      <c r="L65" s="231">
        <v>8.22808636155027E-2</v>
      </c>
      <c r="M65" s="231">
        <v>8.6039453465561994E-2</v>
      </c>
      <c r="N65" s="231">
        <v>5.0282749987649908E-2</v>
      </c>
      <c r="O65" s="231">
        <v>1.8386298938535391E-2</v>
      </c>
      <c r="P65" s="231">
        <v>2.031642515310109E-2</v>
      </c>
      <c r="Q65" s="231">
        <v>4.5711590896313103E-2</v>
      </c>
      <c r="R65" s="231">
        <v>1.9301262142419979E-3</v>
      </c>
      <c r="S65" s="231">
        <v>2.0317887925268281E-3</v>
      </c>
      <c r="T65" s="231">
        <v>1.7268010579473659E-3</v>
      </c>
      <c r="U65" s="231">
        <v>1.9725465706670799E-3</v>
      </c>
      <c r="V65" s="231">
        <v>2.5283995161787419E-3</v>
      </c>
      <c r="W65" s="231">
        <v>5.0670384289889878E-3</v>
      </c>
      <c r="DA65" s="73" t="s">
        <v>3182</v>
      </c>
    </row>
    <row r="66" spans="1:105" ht="12" customHeight="1" x14ac:dyDescent="0.25">
      <c r="A66" s="64" t="s">
        <v>79</v>
      </c>
      <c r="B66" s="231">
        <v>1.183480573814121E-2</v>
      </c>
      <c r="C66" s="231">
        <v>9.647617308787956E-3</v>
      </c>
      <c r="D66" s="231">
        <v>1.5950776680361611E-2</v>
      </c>
      <c r="E66" s="231">
        <v>1.1577326007753481E-2</v>
      </c>
      <c r="F66" s="231">
        <v>4.2192869995763507E-2</v>
      </c>
      <c r="G66" s="231">
        <v>3.6147190354539317E-2</v>
      </c>
      <c r="H66" s="231">
        <v>4.2192869995864843E-2</v>
      </c>
      <c r="I66" s="231">
        <v>3.6661686721967998E-2</v>
      </c>
      <c r="J66" s="231">
        <v>3.730492295470781E-2</v>
      </c>
      <c r="K66" s="231">
        <v>2.984356788930188E-2</v>
      </c>
      <c r="L66" s="231">
        <v>3.0873023718082291E-2</v>
      </c>
      <c r="M66" s="231">
        <v>1.4150270939608099E-2</v>
      </c>
      <c r="N66" s="231">
        <v>7.5896318376356851E-3</v>
      </c>
      <c r="O66" s="231">
        <v>5.1454267712261756E-3</v>
      </c>
      <c r="P66" s="231">
        <v>7.9753883408917887E-3</v>
      </c>
      <c r="Q66" s="231">
        <v>1.234930210551991E-2</v>
      </c>
      <c r="R66" s="231">
        <v>1.4536027443566061E-2</v>
      </c>
      <c r="S66" s="231">
        <v>1.350703470869802E-2</v>
      </c>
      <c r="T66" s="231">
        <v>1.1706065874234421E-2</v>
      </c>
      <c r="U66" s="231">
        <v>1.196308251179104E-2</v>
      </c>
      <c r="V66" s="231">
        <v>1.1577326009739441E-2</v>
      </c>
      <c r="W66" s="231">
        <v>3.3444579378708299E-3</v>
      </c>
      <c r="DA66" s="73" t="s">
        <v>3183</v>
      </c>
    </row>
    <row r="67" spans="1:105" ht="12" customHeight="1" x14ac:dyDescent="0.25">
      <c r="A67" s="60" t="s">
        <v>3118</v>
      </c>
      <c r="B67" s="264">
        <v>0.46488159417115171</v>
      </c>
      <c r="C67" s="264">
        <v>0.50640602389164224</v>
      </c>
      <c r="D67" s="264">
        <v>0.53857191844602204</v>
      </c>
      <c r="E67" s="264">
        <v>0.54376234756621455</v>
      </c>
      <c r="F67" s="264">
        <v>0.5325638639110386</v>
      </c>
      <c r="G67" s="264">
        <v>0.56582506821445988</v>
      </c>
      <c r="H67" s="264">
        <v>0.57671376950032238</v>
      </c>
      <c r="I67" s="264">
        <v>0.60339238522246552</v>
      </c>
      <c r="J67" s="264">
        <v>0.61671331772030524</v>
      </c>
      <c r="K67" s="264">
        <v>0.41924406378543372</v>
      </c>
      <c r="L67" s="264">
        <v>0.45040877595369982</v>
      </c>
      <c r="M67" s="264">
        <v>0.4897359910398702</v>
      </c>
      <c r="N67" s="264">
        <v>0.52740468104739124</v>
      </c>
      <c r="O67" s="264">
        <v>0.44550643159637149</v>
      </c>
      <c r="P67" s="264">
        <v>0.45422812158346643</v>
      </c>
      <c r="Q67" s="264">
        <v>0.46423731774912258</v>
      </c>
      <c r="R67" s="264">
        <v>0.50157412678355684</v>
      </c>
      <c r="S67" s="264">
        <v>0.48122844800346398</v>
      </c>
      <c r="T67" s="264">
        <v>0.44925061935944982</v>
      </c>
      <c r="U67" s="264">
        <v>0.39654201174937348</v>
      </c>
      <c r="V67" s="264">
        <v>0.4091395600170275</v>
      </c>
      <c r="W67" s="264">
        <v>0.45939548534370461</v>
      </c>
      <c r="DA67" s="72" t="s">
        <v>3184</v>
      </c>
    </row>
    <row r="68" spans="1:105" ht="12" customHeight="1" x14ac:dyDescent="0.25">
      <c r="A68" s="57" t="s">
        <v>3120</v>
      </c>
      <c r="B68" s="263">
        <v>2.847875137592224</v>
      </c>
      <c r="C68" s="263">
        <v>2.694343457804341</v>
      </c>
      <c r="D68" s="263">
        <v>3.801265111893501</v>
      </c>
      <c r="E68" s="263">
        <v>5.7389158825027371</v>
      </c>
      <c r="F68" s="263">
        <v>5.197474868591712</v>
      </c>
      <c r="G68" s="263">
        <v>5.4936022735665206</v>
      </c>
      <c r="H68" s="263">
        <v>6.2696580127137906</v>
      </c>
      <c r="I68" s="263">
        <v>6.4501237268292702</v>
      </c>
      <c r="J68" s="263">
        <v>5.7749872098708774</v>
      </c>
      <c r="K68" s="263">
        <v>5.0296345523095276</v>
      </c>
      <c r="L68" s="263">
        <v>4.991232109443569</v>
      </c>
      <c r="M68" s="263">
        <v>6.6679658052701649</v>
      </c>
      <c r="N68" s="263">
        <v>7.2260702942940371</v>
      </c>
      <c r="O68" s="263">
        <v>6.8933450750819167</v>
      </c>
      <c r="P68" s="263">
        <v>6.7419082697435924</v>
      </c>
      <c r="Q68" s="263">
        <v>6.4350526087048987</v>
      </c>
      <c r="R68" s="263">
        <v>7.8416261847953947</v>
      </c>
      <c r="S68" s="263">
        <v>6.2515028617633241</v>
      </c>
      <c r="T68" s="263">
        <v>6.9222774154497726</v>
      </c>
      <c r="U68" s="263">
        <v>5.8439438634156451</v>
      </c>
      <c r="V68" s="263">
        <v>6.1049050343190538</v>
      </c>
      <c r="W68" s="263">
        <v>2.9604367802098008</v>
      </c>
      <c r="DA68" s="70" t="s">
        <v>3185</v>
      </c>
    </row>
    <row r="69" spans="1:105" ht="12" customHeight="1" x14ac:dyDescent="0.25">
      <c r="A69" s="41" t="s">
        <v>3122</v>
      </c>
      <c r="B69" s="352">
        <v>9.2591626998529808</v>
      </c>
      <c r="C69" s="352">
        <v>9.7419075107817861</v>
      </c>
      <c r="D69" s="352">
        <v>10.10686152147014</v>
      </c>
      <c r="E69" s="352">
        <v>10.46933940644629</v>
      </c>
      <c r="F69" s="352">
        <v>10.360772505334619</v>
      </c>
      <c r="G69" s="352">
        <v>10.879514297486519</v>
      </c>
      <c r="H69" s="352">
        <v>11.342880881261941</v>
      </c>
      <c r="I69" s="352">
        <v>11.650625883178209</v>
      </c>
      <c r="J69" s="352">
        <v>11.58919395152172</v>
      </c>
      <c r="K69" s="352">
        <v>8.3092515971575605</v>
      </c>
      <c r="L69" s="352">
        <v>8.1611784131173533</v>
      </c>
      <c r="M69" s="352">
        <v>9.0014317028386905</v>
      </c>
      <c r="N69" s="352">
        <v>9.9298336641783429</v>
      </c>
      <c r="O69" s="352">
        <v>8.9684603249582189</v>
      </c>
      <c r="P69" s="352">
        <v>8.852754028870546</v>
      </c>
      <c r="Q69" s="352">
        <v>9.0656729023094353</v>
      </c>
      <c r="R69" s="352">
        <v>9.6174739987496132</v>
      </c>
      <c r="S69" s="352">
        <v>9.0256925513253687</v>
      </c>
      <c r="T69" s="352">
        <v>8.6402694266538056</v>
      </c>
      <c r="U69" s="352">
        <v>7.749791792246624</v>
      </c>
      <c r="V69" s="352">
        <v>8.4293809910185313</v>
      </c>
      <c r="W69" s="352">
        <v>8.0260586676506396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0.99999999999999978</v>
      </c>
      <c r="C73" s="234">
        <f t="shared" si="3"/>
        <v>1.0000000000000002</v>
      </c>
      <c r="D73" s="234">
        <f t="shared" si="3"/>
        <v>1.0000000000000002</v>
      </c>
      <c r="E73" s="234">
        <f t="shared" si="3"/>
        <v>1</v>
      </c>
      <c r="F73" s="234">
        <f t="shared" si="3"/>
        <v>1.0000000000000002</v>
      </c>
      <c r="G73" s="234">
        <f t="shared" si="3"/>
        <v>1.0000000000000002</v>
      </c>
      <c r="H73" s="234">
        <f t="shared" si="3"/>
        <v>1</v>
      </c>
      <c r="I73" s="234">
        <f t="shared" si="3"/>
        <v>1</v>
      </c>
      <c r="J73" s="234">
        <f t="shared" si="3"/>
        <v>1</v>
      </c>
      <c r="K73" s="234">
        <f t="shared" si="3"/>
        <v>0.99999999999999989</v>
      </c>
      <c r="L73" s="234">
        <f t="shared" si="3"/>
        <v>1</v>
      </c>
      <c r="M73" s="234">
        <f t="shared" si="3"/>
        <v>1</v>
      </c>
      <c r="N73" s="234">
        <f t="shared" si="3"/>
        <v>1</v>
      </c>
      <c r="O73" s="234">
        <f t="shared" si="3"/>
        <v>1</v>
      </c>
      <c r="P73" s="234">
        <f t="shared" si="3"/>
        <v>1</v>
      </c>
      <c r="Q73" s="234">
        <f t="shared" si="3"/>
        <v>1</v>
      </c>
      <c r="R73" s="234">
        <f t="shared" si="3"/>
        <v>0.99999999999999978</v>
      </c>
      <c r="S73" s="234">
        <f t="shared" si="3"/>
        <v>1.0000000000000002</v>
      </c>
      <c r="T73" s="234">
        <f t="shared" si="3"/>
        <v>1</v>
      </c>
      <c r="U73" s="234">
        <f t="shared" si="3"/>
        <v>0.99999999999999967</v>
      </c>
      <c r="V73" s="234">
        <f t="shared" si="3"/>
        <v>1.0000000000000002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2.3465787566277461E-2</v>
      </c>
      <c r="C74" s="301">
        <f t="shared" si="4"/>
        <v>2.3048669354236946E-2</v>
      </c>
      <c r="D74" s="301">
        <f t="shared" si="4"/>
        <v>2.1888701029140093E-2</v>
      </c>
      <c r="E74" s="301">
        <f t="shared" si="4"/>
        <v>1.9312085589654471E-2</v>
      </c>
      <c r="F74" s="301">
        <f t="shared" si="4"/>
        <v>1.966733403032277E-2</v>
      </c>
      <c r="G74" s="301">
        <f t="shared" si="4"/>
        <v>2.0560951787025168E-2</v>
      </c>
      <c r="H74" s="301">
        <f t="shared" si="4"/>
        <v>2.146307189589346E-2</v>
      </c>
      <c r="I74" s="301">
        <f t="shared" si="4"/>
        <v>2.0264788257098987E-2</v>
      </c>
      <c r="J74" s="301">
        <f t="shared" si="4"/>
        <v>2.0994940813109386E-2</v>
      </c>
      <c r="K74" s="301">
        <f t="shared" si="4"/>
        <v>1.9809148298443581E-2</v>
      </c>
      <c r="L74" s="301">
        <f t="shared" si="4"/>
        <v>1.7879639531022107E-2</v>
      </c>
      <c r="M74" s="301">
        <f t="shared" si="4"/>
        <v>1.8134772040875699E-2</v>
      </c>
      <c r="N74" s="301">
        <f t="shared" si="4"/>
        <v>1.970563490041537E-2</v>
      </c>
      <c r="O74" s="301">
        <f t="shared" si="4"/>
        <v>2.1576492669212775E-2</v>
      </c>
      <c r="P74" s="301">
        <f t="shared" si="4"/>
        <v>2.1531201789110603E-2</v>
      </c>
      <c r="Q74" s="301">
        <f t="shared" si="4"/>
        <v>2.0815674264888728E-2</v>
      </c>
      <c r="R74" s="301">
        <f t="shared" si="4"/>
        <v>2.0365392245842551E-2</v>
      </c>
      <c r="S74" s="301">
        <f t="shared" si="4"/>
        <v>2.1607995520287328E-2</v>
      </c>
      <c r="T74" s="301">
        <f t="shared" si="4"/>
        <v>2.081022934249023E-2</v>
      </c>
      <c r="U74" s="301">
        <f t="shared" si="4"/>
        <v>2.1065372538308477E-2</v>
      </c>
      <c r="V74" s="301">
        <f t="shared" si="4"/>
        <v>2.4141669344409415E-2</v>
      </c>
      <c r="W74" s="301">
        <f t="shared" si="4"/>
        <v>2.5753137003385339E-2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2.9747245090693901E-3</v>
      </c>
      <c r="C75" s="235">
        <f t="shared" si="5"/>
        <v>2.9524417182076983E-3</v>
      </c>
      <c r="D75" s="235">
        <f t="shared" si="5"/>
        <v>2.8252883360310684E-3</v>
      </c>
      <c r="E75" s="235">
        <f t="shared" si="5"/>
        <v>2.4733202922970817E-3</v>
      </c>
      <c r="F75" s="235">
        <f t="shared" si="5"/>
        <v>2.5112229907712472E-3</v>
      </c>
      <c r="G75" s="235">
        <f t="shared" si="5"/>
        <v>2.6346064126717482E-3</v>
      </c>
      <c r="H75" s="235">
        <f t="shared" si="5"/>
        <v>2.7317276310614628E-3</v>
      </c>
      <c r="I75" s="235">
        <f t="shared" si="5"/>
        <v>2.5932253240995313E-3</v>
      </c>
      <c r="J75" s="235">
        <f t="shared" si="5"/>
        <v>2.7094132349687627E-3</v>
      </c>
      <c r="K75" s="235">
        <f t="shared" si="5"/>
        <v>2.5158995162787383E-3</v>
      </c>
      <c r="L75" s="235">
        <f t="shared" si="5"/>
        <v>2.3363478198257953E-3</v>
      </c>
      <c r="M75" s="235">
        <f t="shared" si="5"/>
        <v>2.3578020670601343E-3</v>
      </c>
      <c r="N75" s="235">
        <f t="shared" si="5"/>
        <v>2.5418117596121407E-3</v>
      </c>
      <c r="O75" s="235">
        <f t="shared" si="5"/>
        <v>2.7288303776092015E-3</v>
      </c>
      <c r="P75" s="235">
        <f t="shared" si="5"/>
        <v>2.7480424457630198E-3</v>
      </c>
      <c r="Q75" s="235">
        <f t="shared" si="5"/>
        <v>2.6551140664158321E-3</v>
      </c>
      <c r="R75" s="235">
        <f t="shared" si="5"/>
        <v>2.6118212229843812E-3</v>
      </c>
      <c r="S75" s="235">
        <f t="shared" si="5"/>
        <v>2.7895459002472301E-3</v>
      </c>
      <c r="T75" s="235">
        <f t="shared" si="5"/>
        <v>2.6669445522290295E-3</v>
      </c>
      <c r="U75" s="235">
        <f t="shared" si="5"/>
        <v>2.6867213157220115E-3</v>
      </c>
      <c r="V75" s="235">
        <f t="shared" si="5"/>
        <v>3.0342853845056533E-3</v>
      </c>
      <c r="W75" s="235">
        <f t="shared" si="5"/>
        <v>3.4117557349148376E-3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2.739638196377148E-2</v>
      </c>
      <c r="C76" s="235">
        <f t="shared" si="6"/>
        <v>2.7358681460064132E-2</v>
      </c>
      <c r="D76" s="235">
        <f t="shared" si="6"/>
        <v>2.633447379834537E-2</v>
      </c>
      <c r="E76" s="235">
        <f t="shared" si="6"/>
        <v>2.2910727100044586E-2</v>
      </c>
      <c r="F76" s="235">
        <f t="shared" si="6"/>
        <v>2.3205400653267073E-2</v>
      </c>
      <c r="G76" s="235">
        <f t="shared" si="6"/>
        <v>2.4404305135704001E-2</v>
      </c>
      <c r="H76" s="235">
        <f t="shared" si="6"/>
        <v>2.5188980297575006E-2</v>
      </c>
      <c r="I76" s="235">
        <f t="shared" si="6"/>
        <v>2.4003515007882541E-2</v>
      </c>
      <c r="J76" s="235">
        <f t="shared" si="6"/>
        <v>2.5227876537288228E-2</v>
      </c>
      <c r="K76" s="235">
        <f t="shared" si="6"/>
        <v>2.3158380551696802E-2</v>
      </c>
      <c r="L76" s="235">
        <f t="shared" si="6"/>
        <v>2.1930262238202235E-2</v>
      </c>
      <c r="M76" s="235">
        <f t="shared" si="6"/>
        <v>2.2059541283550525E-2</v>
      </c>
      <c r="N76" s="235">
        <f t="shared" si="6"/>
        <v>2.3647914473363795E-2</v>
      </c>
      <c r="O76" s="235">
        <f t="shared" si="6"/>
        <v>2.5034825654480602E-2</v>
      </c>
      <c r="P76" s="235">
        <f t="shared" si="6"/>
        <v>2.5376267631274842E-2</v>
      </c>
      <c r="Q76" s="235">
        <f t="shared" si="6"/>
        <v>2.4510154252510505E-2</v>
      </c>
      <c r="R76" s="235">
        <f t="shared" si="6"/>
        <v>2.4205597957486967E-2</v>
      </c>
      <c r="S76" s="235">
        <f t="shared" si="6"/>
        <v>2.6005025665348656E-2</v>
      </c>
      <c r="T76" s="235">
        <f t="shared" si="6"/>
        <v>2.4685976596390827E-2</v>
      </c>
      <c r="U76" s="235">
        <f t="shared" si="6"/>
        <v>2.4787677565205859E-2</v>
      </c>
      <c r="V76" s="235">
        <f t="shared" si="6"/>
        <v>2.7725974190818771E-2</v>
      </c>
      <c r="W76" s="235">
        <f t="shared" si="6"/>
        <v>3.2310139142239833E-2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8.3284600089381534E-3</v>
      </c>
      <c r="C77" s="235">
        <f t="shared" si="7"/>
        <v>8.1670758739333625E-3</v>
      </c>
      <c r="D77" s="235">
        <f t="shared" si="7"/>
        <v>7.7429715217641184E-3</v>
      </c>
      <c r="E77" s="235">
        <f t="shared" si="7"/>
        <v>6.8438134372887814E-3</v>
      </c>
      <c r="F77" s="235">
        <f t="shared" si="7"/>
        <v>6.9745198557036193E-3</v>
      </c>
      <c r="G77" s="235">
        <f t="shared" si="7"/>
        <v>7.286561244001284E-3</v>
      </c>
      <c r="H77" s="235">
        <f t="shared" si="7"/>
        <v>7.6157744564117665E-3</v>
      </c>
      <c r="I77" s="235">
        <f t="shared" si="7"/>
        <v>7.1829895112617359E-3</v>
      </c>
      <c r="J77" s="235">
        <f t="shared" si="7"/>
        <v>7.4293758819452644E-3</v>
      </c>
      <c r="K77" s="235">
        <f t="shared" si="7"/>
        <v>7.0323526895298511E-3</v>
      </c>
      <c r="L77" s="235">
        <f t="shared" si="7"/>
        <v>6.3123385741647295E-3</v>
      </c>
      <c r="M77" s="235">
        <f t="shared" si="7"/>
        <v>6.4084939301311972E-3</v>
      </c>
      <c r="N77" s="235">
        <f t="shared" si="7"/>
        <v>6.9749323362926965E-3</v>
      </c>
      <c r="O77" s="235">
        <f t="shared" si="7"/>
        <v>7.6668016322272558E-3</v>
      </c>
      <c r="P77" s="235">
        <f t="shared" si="7"/>
        <v>7.6371003390092642E-3</v>
      </c>
      <c r="Q77" s="235">
        <f t="shared" si="7"/>
        <v>7.3839278509366954E-3</v>
      </c>
      <c r="R77" s="235">
        <f t="shared" si="7"/>
        <v>7.2162634260435517E-3</v>
      </c>
      <c r="S77" s="235">
        <f t="shared" si="7"/>
        <v>7.6433540539895409E-3</v>
      </c>
      <c r="T77" s="235">
        <f t="shared" si="7"/>
        <v>7.3767020347825741E-3</v>
      </c>
      <c r="U77" s="235">
        <f t="shared" si="7"/>
        <v>7.4738825101041224E-3</v>
      </c>
      <c r="V77" s="235">
        <f t="shared" si="7"/>
        <v>8.5872124743020806E-3</v>
      </c>
      <c r="W77" s="235">
        <f t="shared" si="7"/>
        <v>9.0679234864257836E-3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3.1996627276087312E-2</v>
      </c>
      <c r="C78" s="302">
        <f t="shared" si="8"/>
        <v>3.1435876908917346E-2</v>
      </c>
      <c r="D78" s="302">
        <f t="shared" si="8"/>
        <v>2.8053796277510836E-2</v>
      </c>
      <c r="E78" s="302">
        <f t="shared" si="8"/>
        <v>2.5326234549567023E-2</v>
      </c>
      <c r="F78" s="302">
        <f t="shared" si="8"/>
        <v>2.6413334421908255E-2</v>
      </c>
      <c r="G78" s="302">
        <f t="shared" si="8"/>
        <v>2.7012428716907854E-2</v>
      </c>
      <c r="H78" s="302">
        <f t="shared" si="8"/>
        <v>2.7826043565637722E-2</v>
      </c>
      <c r="I78" s="302">
        <f t="shared" si="8"/>
        <v>2.644696709370168E-2</v>
      </c>
      <c r="J78" s="302">
        <f t="shared" si="8"/>
        <v>2.7354982913267101E-2</v>
      </c>
      <c r="K78" s="302">
        <f t="shared" si="8"/>
        <v>2.5088900695799946E-2</v>
      </c>
      <c r="L78" s="302">
        <f t="shared" si="8"/>
        <v>2.387124076292832E-2</v>
      </c>
      <c r="M78" s="302">
        <f t="shared" si="8"/>
        <v>2.5026193555027026E-2</v>
      </c>
      <c r="N78" s="302">
        <f t="shared" si="8"/>
        <v>2.6970041212462312E-2</v>
      </c>
      <c r="O78" s="302">
        <f t="shared" si="8"/>
        <v>2.8554261177371913E-2</v>
      </c>
      <c r="P78" s="302">
        <f t="shared" si="8"/>
        <v>2.875190294390266E-2</v>
      </c>
      <c r="Q78" s="302">
        <f t="shared" si="8"/>
        <v>2.7566353016067018E-2</v>
      </c>
      <c r="R78" s="302">
        <f t="shared" si="8"/>
        <v>2.847059781462425E-2</v>
      </c>
      <c r="S78" s="302">
        <f t="shared" si="8"/>
        <v>2.9716310647206305E-2</v>
      </c>
      <c r="T78" s="302">
        <f t="shared" si="8"/>
        <v>2.8992837608279094E-2</v>
      </c>
      <c r="U78" s="302">
        <f t="shared" si="8"/>
        <v>2.9454999917296207E-2</v>
      </c>
      <c r="V78" s="302">
        <f t="shared" si="8"/>
        <v>3.2298378714410603E-2</v>
      </c>
      <c r="W78" s="302">
        <f t="shared" si="8"/>
        <v>3.5824603649138635E-2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0.32206714253800789</v>
      </c>
      <c r="C79" s="303">
        <f t="shared" si="9"/>
        <v>0.31220736836219221</v>
      </c>
      <c r="D79" s="303">
        <f t="shared" si="9"/>
        <v>0.30874157019241538</v>
      </c>
      <c r="E79" s="303">
        <f t="shared" si="9"/>
        <v>0.30235904740288078</v>
      </c>
      <c r="F79" s="303">
        <f t="shared" si="9"/>
        <v>0.29819986682108218</v>
      </c>
      <c r="G79" s="303">
        <f t="shared" si="9"/>
        <v>0.27068922026038422</v>
      </c>
      <c r="H79" s="303">
        <f t="shared" si="9"/>
        <v>0.24601030644025165</v>
      </c>
      <c r="I79" s="303">
        <f t="shared" si="9"/>
        <v>0.27660424285327828</v>
      </c>
      <c r="J79" s="303">
        <f t="shared" si="9"/>
        <v>0.28713996513994577</v>
      </c>
      <c r="K79" s="303">
        <f t="shared" si="9"/>
        <v>0.30069064406916163</v>
      </c>
      <c r="L79" s="303">
        <f t="shared" si="9"/>
        <v>0.29831957201630044</v>
      </c>
      <c r="M79" s="303">
        <f t="shared" si="9"/>
        <v>0.25257438255672493</v>
      </c>
      <c r="N79" s="303">
        <f t="shared" si="9"/>
        <v>0.20373155947039026</v>
      </c>
      <c r="O79" s="303">
        <f t="shared" si="9"/>
        <v>0.17409197565452025</v>
      </c>
      <c r="P79" s="303">
        <f t="shared" si="9"/>
        <v>0.16910709862586651</v>
      </c>
      <c r="Q79" s="303">
        <f t="shared" si="9"/>
        <v>0.20905851870505587</v>
      </c>
      <c r="R79" s="303">
        <f t="shared" si="9"/>
        <v>0.17570483537589474</v>
      </c>
      <c r="S79" s="303">
        <f t="shared" si="9"/>
        <v>0.17257015861816818</v>
      </c>
      <c r="T79" s="303">
        <f t="shared" si="9"/>
        <v>0.15866158786446344</v>
      </c>
      <c r="U79" s="303">
        <f t="shared" si="9"/>
        <v>0.16621794538218773</v>
      </c>
      <c r="V79" s="303">
        <f t="shared" si="9"/>
        <v>0.14496418253333163</v>
      </c>
      <c r="W79" s="303">
        <f t="shared" si="9"/>
        <v>0.14153401958210612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0.14794426123552151</v>
      </c>
      <c r="C80" s="303">
        <f t="shared" si="10"/>
        <v>0.15832788430575678</v>
      </c>
      <c r="D80" s="303">
        <f t="shared" si="10"/>
        <v>0.15594258656458218</v>
      </c>
      <c r="E80" s="303">
        <f t="shared" si="10"/>
        <v>0.18963509164573406</v>
      </c>
      <c r="F80" s="303">
        <f t="shared" si="10"/>
        <v>0.19626298269251244</v>
      </c>
      <c r="G80" s="303">
        <f t="shared" si="10"/>
        <v>0.20312357169523032</v>
      </c>
      <c r="H80" s="303">
        <f t="shared" si="10"/>
        <v>0.21057003666696425</v>
      </c>
      <c r="I80" s="303">
        <f t="shared" si="10"/>
        <v>0.19815552523102484</v>
      </c>
      <c r="J80" s="303">
        <f t="shared" si="10"/>
        <v>0.17381013946969756</v>
      </c>
      <c r="K80" s="303">
        <f t="shared" si="10"/>
        <v>0.18356482276492875</v>
      </c>
      <c r="L80" s="303">
        <f t="shared" si="10"/>
        <v>0.19116434522286907</v>
      </c>
      <c r="M80" s="303">
        <f t="shared" si="10"/>
        <v>0.21139713919524639</v>
      </c>
      <c r="N80" s="303">
        <f t="shared" si="10"/>
        <v>0.23561068228405097</v>
      </c>
      <c r="O80" s="303">
        <f t="shared" si="10"/>
        <v>0.24524490388270034</v>
      </c>
      <c r="P80" s="303">
        <f t="shared" si="10"/>
        <v>0.23966339629196298</v>
      </c>
      <c r="Q80" s="303">
        <f t="shared" si="10"/>
        <v>0.22662540487218893</v>
      </c>
      <c r="R80" s="303">
        <f t="shared" si="10"/>
        <v>0.24573754246150287</v>
      </c>
      <c r="S80" s="303">
        <f t="shared" si="10"/>
        <v>0.23621991289932204</v>
      </c>
      <c r="T80" s="303">
        <f t="shared" si="10"/>
        <v>0.25367086974963493</v>
      </c>
      <c r="U80" s="303">
        <f t="shared" si="10"/>
        <v>0.25976542052470813</v>
      </c>
      <c r="V80" s="303">
        <f t="shared" si="10"/>
        <v>0.24032785070695203</v>
      </c>
      <c r="W80" s="303">
        <f t="shared" si="10"/>
        <v>0.22848464230448579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0.13895714739331866</v>
      </c>
      <c r="C81" s="304">
        <f t="shared" si="11"/>
        <v>0.14889445317890654</v>
      </c>
      <c r="D81" s="304">
        <f t="shared" si="11"/>
        <v>0.14653993886172542</v>
      </c>
      <c r="E81" s="304">
        <f t="shared" si="11"/>
        <v>0.18174335036315398</v>
      </c>
      <c r="F81" s="304">
        <f t="shared" si="11"/>
        <v>0.18838430601989828</v>
      </c>
      <c r="G81" s="304">
        <f t="shared" si="11"/>
        <v>0.19469884150098149</v>
      </c>
      <c r="H81" s="304">
        <f t="shared" si="11"/>
        <v>0.20214917487303385</v>
      </c>
      <c r="I81" s="304">
        <f t="shared" si="11"/>
        <v>0.1899195508385203</v>
      </c>
      <c r="J81" s="304">
        <f t="shared" si="11"/>
        <v>0.16481373119499662</v>
      </c>
      <c r="K81" s="304">
        <f t="shared" si="11"/>
        <v>0.17590414335936458</v>
      </c>
      <c r="L81" s="304">
        <f t="shared" si="11"/>
        <v>0.1829186087331354</v>
      </c>
      <c r="M81" s="304">
        <f t="shared" si="11"/>
        <v>0.20327382858970966</v>
      </c>
      <c r="N81" s="304">
        <f t="shared" si="11"/>
        <v>0.22719739814385459</v>
      </c>
      <c r="O81" s="304">
        <f t="shared" si="11"/>
        <v>0.23713962788241927</v>
      </c>
      <c r="P81" s="304">
        <f t="shared" si="11"/>
        <v>0.23106690125075072</v>
      </c>
      <c r="Q81" s="304">
        <f t="shared" si="11"/>
        <v>0.21834599503671134</v>
      </c>
      <c r="R81" s="304">
        <f t="shared" si="11"/>
        <v>0.23734789878423659</v>
      </c>
      <c r="S81" s="304">
        <f t="shared" si="11"/>
        <v>0.22692759449974892</v>
      </c>
      <c r="T81" s="304">
        <f t="shared" si="11"/>
        <v>0.24514637779449097</v>
      </c>
      <c r="U81" s="304">
        <f t="shared" si="11"/>
        <v>0.25139810829656184</v>
      </c>
      <c r="V81" s="304">
        <f t="shared" si="11"/>
        <v>0.23163810917141248</v>
      </c>
      <c r="W81" s="304">
        <f t="shared" si="11"/>
        <v>0.21566544825298403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8.9871138422028558E-3</v>
      </c>
      <c r="C82" s="304">
        <f t="shared" si="12"/>
        <v>9.4334311268502204E-3</v>
      </c>
      <c r="D82" s="304">
        <f t="shared" si="12"/>
        <v>9.4026477028567451E-3</v>
      </c>
      <c r="E82" s="304">
        <f t="shared" si="12"/>
        <v>7.8917412825800816E-3</v>
      </c>
      <c r="F82" s="304">
        <f t="shared" si="12"/>
        <v>7.8786766726141634E-3</v>
      </c>
      <c r="G82" s="304">
        <f t="shared" si="12"/>
        <v>8.424730194248815E-3</v>
      </c>
      <c r="H82" s="304">
        <f t="shared" si="12"/>
        <v>8.4208617939303797E-3</v>
      </c>
      <c r="I82" s="304">
        <f t="shared" si="12"/>
        <v>8.2359743925045151E-3</v>
      </c>
      <c r="J82" s="304">
        <f t="shared" si="12"/>
        <v>8.9964082747009417E-3</v>
      </c>
      <c r="K82" s="304">
        <f t="shared" si="12"/>
        <v>7.6606794055641674E-3</v>
      </c>
      <c r="L82" s="304">
        <f t="shared" si="12"/>
        <v>8.2457364897336825E-3</v>
      </c>
      <c r="M82" s="304">
        <f t="shared" si="12"/>
        <v>8.1233106055367179E-3</v>
      </c>
      <c r="N82" s="304">
        <f t="shared" si="12"/>
        <v>8.4132841401964014E-3</v>
      </c>
      <c r="O82" s="304">
        <f t="shared" si="12"/>
        <v>8.1052760002810718E-3</v>
      </c>
      <c r="P82" s="304">
        <f t="shared" si="12"/>
        <v>8.5964950412122688E-3</v>
      </c>
      <c r="Q82" s="304">
        <f t="shared" si="12"/>
        <v>8.2794098354776E-3</v>
      </c>
      <c r="R82" s="304">
        <f t="shared" si="12"/>
        <v>8.3896436772662696E-3</v>
      </c>
      <c r="S82" s="304">
        <f t="shared" si="12"/>
        <v>9.2923183995730976E-3</v>
      </c>
      <c r="T82" s="304">
        <f t="shared" si="12"/>
        <v>8.5244919551439452E-3</v>
      </c>
      <c r="U82" s="304">
        <f t="shared" si="12"/>
        <v>8.3673122281462779E-3</v>
      </c>
      <c r="V82" s="304">
        <f t="shared" si="12"/>
        <v>8.6897415355395753E-3</v>
      </c>
      <c r="W82" s="304">
        <f t="shared" si="12"/>
        <v>1.2819194051501752E-2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3.4789690932910712E-2</v>
      </c>
      <c r="C83" s="303">
        <f t="shared" si="13"/>
        <v>3.7348523438443873E-2</v>
      </c>
      <c r="D83" s="303">
        <f t="shared" si="13"/>
        <v>3.3398722681903664E-2</v>
      </c>
      <c r="E83" s="303">
        <f t="shared" si="13"/>
        <v>3.0724037160552112E-2</v>
      </c>
      <c r="F83" s="303">
        <f t="shared" si="13"/>
        <v>3.3472738504215185E-2</v>
      </c>
      <c r="G83" s="303">
        <f t="shared" si="13"/>
        <v>2.9394586254914118E-2</v>
      </c>
      <c r="H83" s="303">
        <f t="shared" si="13"/>
        <v>2.3862820915419771E-2</v>
      </c>
      <c r="I83" s="303">
        <f t="shared" si="13"/>
        <v>2.6737081074675303E-2</v>
      </c>
      <c r="J83" s="303">
        <f t="shared" si="13"/>
        <v>2.6661601832379492E-2</v>
      </c>
      <c r="K83" s="303">
        <f t="shared" si="13"/>
        <v>2.689559079789618E-2</v>
      </c>
      <c r="L83" s="303">
        <f t="shared" si="13"/>
        <v>2.9656957940013769E-2</v>
      </c>
      <c r="M83" s="303">
        <f t="shared" si="13"/>
        <v>2.4157506908072023E-2</v>
      </c>
      <c r="N83" s="303">
        <f t="shared" si="13"/>
        <v>1.9795576502408877E-2</v>
      </c>
      <c r="O83" s="303">
        <f t="shared" si="13"/>
        <v>1.2581015512185765E-2</v>
      </c>
      <c r="P83" s="303">
        <f t="shared" si="13"/>
        <v>1.1851531446709048E-2</v>
      </c>
      <c r="Q83" s="303">
        <f t="shared" si="13"/>
        <v>1.754616228727136E-2</v>
      </c>
      <c r="R83" s="303">
        <f t="shared" si="13"/>
        <v>8.583703312560571E-3</v>
      </c>
      <c r="S83" s="303">
        <f t="shared" si="13"/>
        <v>9.7339608086361665E-3</v>
      </c>
      <c r="T83" s="303">
        <f t="shared" si="13"/>
        <v>9.9756163323722318E-3</v>
      </c>
      <c r="U83" s="303">
        <f t="shared" si="13"/>
        <v>9.5239558359017928E-3</v>
      </c>
      <c r="V83" s="303">
        <f t="shared" si="13"/>
        <v>5.7621094759626752E-3</v>
      </c>
      <c r="W83" s="303">
        <f t="shared" si="13"/>
        <v>6.7843460905633261E-3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8.3986830938766431E-3</v>
      </c>
      <c r="C84" s="304">
        <f t="shared" si="14"/>
        <v>1.012468028169598E-2</v>
      </c>
      <c r="D84" s="304">
        <f t="shared" si="14"/>
        <v>7.2426427817540032E-3</v>
      </c>
      <c r="E84" s="304">
        <f t="shared" si="14"/>
        <v>8.0754630850262115E-3</v>
      </c>
      <c r="F84" s="304">
        <f t="shared" si="14"/>
        <v>9.2928036315017663E-3</v>
      </c>
      <c r="G84" s="304">
        <f t="shared" si="14"/>
        <v>8.0821088814346086E-3</v>
      </c>
      <c r="H84" s="304">
        <f t="shared" si="14"/>
        <v>6.1862662374738229E-3</v>
      </c>
      <c r="I84" s="304">
        <f t="shared" si="14"/>
        <v>5.1258385896967591E-3</v>
      </c>
      <c r="J84" s="304">
        <f t="shared" si="14"/>
        <v>3.9044995604102838E-3</v>
      </c>
      <c r="K84" s="304">
        <f t="shared" si="14"/>
        <v>4.09806218049465E-3</v>
      </c>
      <c r="L84" s="304">
        <f t="shared" si="14"/>
        <v>5.532090935706213E-3</v>
      </c>
      <c r="M84" s="304">
        <f t="shared" si="14"/>
        <v>4.616395766190903E-3</v>
      </c>
      <c r="N84" s="304">
        <f t="shared" si="14"/>
        <v>6.8253352065810301E-3</v>
      </c>
      <c r="O84" s="304">
        <f t="shared" si="14"/>
        <v>4.8115149487370336E-3</v>
      </c>
      <c r="P84" s="304">
        <f t="shared" si="14"/>
        <v>3.8869112236483102E-3</v>
      </c>
      <c r="Q84" s="304">
        <f t="shared" si="14"/>
        <v>4.5792036296197882E-3</v>
      </c>
      <c r="R84" s="304">
        <f t="shared" si="14"/>
        <v>3.0332685903978326E-3</v>
      </c>
      <c r="S84" s="304">
        <f t="shared" si="14"/>
        <v>3.4911099344731755E-3</v>
      </c>
      <c r="T84" s="304">
        <f t="shared" si="14"/>
        <v>3.798423754880406E-3</v>
      </c>
      <c r="U84" s="304">
        <f t="shared" si="14"/>
        <v>3.4770114556372136E-3</v>
      </c>
      <c r="V84" s="304">
        <f t="shared" si="14"/>
        <v>1.2216248689435158E-3</v>
      </c>
      <c r="W84" s="304">
        <f t="shared" si="14"/>
        <v>1.9793026366810352E-3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2.527063433218317E-2</v>
      </c>
      <c r="C85" s="304">
        <f t="shared" si="15"/>
        <v>2.6047829755916754E-2</v>
      </c>
      <c r="D85" s="304">
        <f t="shared" si="15"/>
        <v>2.4983904097606258E-2</v>
      </c>
      <c r="E85" s="304">
        <f t="shared" si="15"/>
        <v>2.1664754574497191E-2</v>
      </c>
      <c r="F85" s="304">
        <f t="shared" si="15"/>
        <v>2.3197744063959021E-2</v>
      </c>
      <c r="G85" s="304">
        <f t="shared" si="15"/>
        <v>2.0262213108696411E-2</v>
      </c>
      <c r="H85" s="304">
        <f t="shared" si="15"/>
        <v>1.6626772665119024E-2</v>
      </c>
      <c r="I85" s="304">
        <f t="shared" si="15"/>
        <v>2.0584509356359061E-2</v>
      </c>
      <c r="J85" s="304">
        <f t="shared" si="15"/>
        <v>2.1635570079903584E-2</v>
      </c>
      <c r="K85" s="304">
        <f t="shared" si="15"/>
        <v>2.1842514315683442E-2</v>
      </c>
      <c r="L85" s="304">
        <f t="shared" si="15"/>
        <v>2.3096916889311921E-2</v>
      </c>
      <c r="M85" s="304">
        <f t="shared" si="15"/>
        <v>1.8528423181078189E-2</v>
      </c>
      <c r="N85" s="304">
        <f t="shared" si="15"/>
        <v>1.1921403946953851E-2</v>
      </c>
      <c r="O85" s="304">
        <f t="shared" si="15"/>
        <v>6.7590608765955573E-3</v>
      </c>
      <c r="P85" s="304">
        <f t="shared" si="15"/>
        <v>6.8929429899626709E-3</v>
      </c>
      <c r="Q85" s="304">
        <f t="shared" si="15"/>
        <v>1.1934810673893959E-2</v>
      </c>
      <c r="R85" s="304">
        <f t="shared" si="15"/>
        <v>4.5045444983415305E-3</v>
      </c>
      <c r="S85" s="304">
        <f t="shared" si="15"/>
        <v>5.0844292123369125E-3</v>
      </c>
      <c r="T85" s="304">
        <f t="shared" si="15"/>
        <v>5.1144915687366217E-3</v>
      </c>
      <c r="U85" s="304">
        <f t="shared" si="15"/>
        <v>5.0038380940236552E-3</v>
      </c>
      <c r="V85" s="304">
        <f t="shared" si="15"/>
        <v>3.4571828520016689E-3</v>
      </c>
      <c r="W85" s="304">
        <f t="shared" si="15"/>
        <v>3.2069458169035718E-3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1.1203735068508931E-3</v>
      </c>
      <c r="C86" s="304">
        <f t="shared" si="16"/>
        <v>1.1760134008311355E-3</v>
      </c>
      <c r="D86" s="304">
        <f t="shared" si="16"/>
        <v>1.1721758025434082E-3</v>
      </c>
      <c r="E86" s="304">
        <f t="shared" si="16"/>
        <v>9.8381950102870825E-4</v>
      </c>
      <c r="F86" s="304">
        <f t="shared" si="16"/>
        <v>9.8219080875439676E-4</v>
      </c>
      <c r="G86" s="304">
        <f t="shared" si="16"/>
        <v>1.0502642647830941E-3</v>
      </c>
      <c r="H86" s="304">
        <f t="shared" si="16"/>
        <v>1.04978201282693E-3</v>
      </c>
      <c r="I86" s="304">
        <f t="shared" si="16"/>
        <v>1.0267331286194867E-3</v>
      </c>
      <c r="J86" s="304">
        <f t="shared" si="16"/>
        <v>1.1215321920656242E-3</v>
      </c>
      <c r="K86" s="304">
        <f t="shared" si="16"/>
        <v>9.5501430171809031E-4</v>
      </c>
      <c r="L86" s="304">
        <f t="shared" si="16"/>
        <v>1.0279501149956358E-3</v>
      </c>
      <c r="M86" s="304">
        <f t="shared" si="16"/>
        <v>1.0126879608029331E-3</v>
      </c>
      <c r="N86" s="304">
        <f t="shared" si="16"/>
        <v>1.0488373488739969E-3</v>
      </c>
      <c r="O86" s="304">
        <f t="shared" si="16"/>
        <v>1.0104396868531745E-3</v>
      </c>
      <c r="P86" s="304">
        <f t="shared" si="16"/>
        <v>1.0716772330980676E-3</v>
      </c>
      <c r="Q86" s="304">
        <f t="shared" si="16"/>
        <v>1.0321479837576133E-3</v>
      </c>
      <c r="R86" s="304">
        <f t="shared" si="16"/>
        <v>1.0458902238212086E-3</v>
      </c>
      <c r="S86" s="304">
        <f t="shared" si="16"/>
        <v>1.1584216618260785E-3</v>
      </c>
      <c r="T86" s="304">
        <f t="shared" si="16"/>
        <v>1.0627010087552056E-3</v>
      </c>
      <c r="U86" s="304">
        <f t="shared" si="16"/>
        <v>1.0431062862409223E-3</v>
      </c>
      <c r="V86" s="304">
        <f t="shared" si="16"/>
        <v>1.0833017550174902E-3</v>
      </c>
      <c r="W86" s="304">
        <f t="shared" si="16"/>
        <v>1.5980976369787197E-3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2.3547047803088063E-2</v>
      </c>
      <c r="C87" s="303">
        <f t="shared" si="17"/>
        <v>2.5516531036834562E-2</v>
      </c>
      <c r="D87" s="303">
        <f t="shared" si="17"/>
        <v>2.3452114911966866E-2</v>
      </c>
      <c r="E87" s="303">
        <f t="shared" si="17"/>
        <v>2.1022485637852296E-2</v>
      </c>
      <c r="F87" s="303">
        <f t="shared" si="17"/>
        <v>2.2072252050305732E-2</v>
      </c>
      <c r="G87" s="303">
        <f t="shared" si="17"/>
        <v>2.1710807878868307E-2</v>
      </c>
      <c r="H87" s="303">
        <f t="shared" si="17"/>
        <v>1.9960889249048909E-2</v>
      </c>
      <c r="I87" s="303">
        <f t="shared" si="17"/>
        <v>1.9536517172237585E-2</v>
      </c>
      <c r="J87" s="303">
        <f t="shared" si="17"/>
        <v>2.0136340994214744E-2</v>
      </c>
      <c r="K87" s="303">
        <f t="shared" si="17"/>
        <v>1.8138462617092812E-2</v>
      </c>
      <c r="L87" s="303">
        <f t="shared" si="17"/>
        <v>2.0184507103988794E-2</v>
      </c>
      <c r="M87" s="303">
        <f t="shared" si="17"/>
        <v>1.869229621689834E-2</v>
      </c>
      <c r="N87" s="303">
        <f t="shared" si="17"/>
        <v>1.9629600078176622E-2</v>
      </c>
      <c r="O87" s="303">
        <f t="shared" si="17"/>
        <v>1.7089187130029122E-2</v>
      </c>
      <c r="P87" s="303">
        <f t="shared" si="17"/>
        <v>1.7326949679129709E-2</v>
      </c>
      <c r="Q87" s="303">
        <f t="shared" si="17"/>
        <v>1.7976263149332466E-2</v>
      </c>
      <c r="R87" s="303">
        <f t="shared" si="17"/>
        <v>1.6105484716857434E-2</v>
      </c>
      <c r="S87" s="303">
        <f t="shared" si="17"/>
        <v>1.7933999759979811E-2</v>
      </c>
      <c r="T87" s="303">
        <f t="shared" si="17"/>
        <v>1.6892762963782972E-2</v>
      </c>
      <c r="U87" s="303">
        <f t="shared" si="17"/>
        <v>1.6403275061684076E-2</v>
      </c>
      <c r="V87" s="303">
        <f t="shared" si="17"/>
        <v>1.528530171175797E-2</v>
      </c>
      <c r="W87" s="303">
        <f t="shared" si="17"/>
        <v>2.2379073740779007E-2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5.3543877028523045E-3</v>
      </c>
      <c r="C88" s="304">
        <f t="shared" si="18"/>
        <v>6.4903057080854688E-3</v>
      </c>
      <c r="D88" s="304">
        <f t="shared" si="18"/>
        <v>4.631226170259321E-3</v>
      </c>
      <c r="E88" s="304">
        <f t="shared" si="18"/>
        <v>5.1241403226487837E-3</v>
      </c>
      <c r="F88" s="304">
        <f t="shared" si="18"/>
        <v>5.9706499330773764E-3</v>
      </c>
      <c r="G88" s="304">
        <f t="shared" si="18"/>
        <v>5.1580791421972959E-3</v>
      </c>
      <c r="H88" s="304">
        <f t="shared" si="18"/>
        <v>3.9463866167354809E-3</v>
      </c>
      <c r="I88" s="304">
        <f t="shared" si="18"/>
        <v>3.241057339424337E-3</v>
      </c>
      <c r="J88" s="304">
        <f t="shared" si="18"/>
        <v>2.4606224920614354E-3</v>
      </c>
      <c r="K88" s="304">
        <f t="shared" si="18"/>
        <v>2.5867694030076364E-3</v>
      </c>
      <c r="L88" s="304">
        <f t="shared" si="18"/>
        <v>3.5056530428949216E-3</v>
      </c>
      <c r="M88" s="304">
        <f t="shared" si="18"/>
        <v>2.879418759611578E-3</v>
      </c>
      <c r="N88" s="304">
        <f t="shared" si="18"/>
        <v>4.315872394086674E-3</v>
      </c>
      <c r="O88" s="304">
        <f t="shared" si="18"/>
        <v>3.0276494203582958E-3</v>
      </c>
      <c r="P88" s="304">
        <f t="shared" si="18"/>
        <v>2.4535660276320992E-3</v>
      </c>
      <c r="Q88" s="304">
        <f t="shared" si="18"/>
        <v>2.8764905655100895E-3</v>
      </c>
      <c r="R88" s="304">
        <f t="shared" si="18"/>
        <v>1.9152207654175627E-3</v>
      </c>
      <c r="S88" s="304">
        <f t="shared" si="18"/>
        <v>2.2030152293663618E-3</v>
      </c>
      <c r="T88" s="304">
        <f t="shared" si="18"/>
        <v>2.3957554621440681E-3</v>
      </c>
      <c r="U88" s="304">
        <f t="shared" si="18"/>
        <v>2.1759645981423688E-3</v>
      </c>
      <c r="V88" s="304">
        <f t="shared" si="18"/>
        <v>7.6429408137777008E-4</v>
      </c>
      <c r="W88" s="304">
        <f t="shared" si="18"/>
        <v>1.234565109158874E-3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3.6979424185155075E-3</v>
      </c>
      <c r="C89" s="304">
        <f t="shared" si="19"/>
        <v>3.8116722080855452E-3</v>
      </c>
      <c r="D89" s="304">
        <f t="shared" si="19"/>
        <v>3.6559841564800144E-3</v>
      </c>
      <c r="E89" s="304">
        <f t="shared" si="19"/>
        <v>3.1702811205546726E-3</v>
      </c>
      <c r="F89" s="304">
        <f t="shared" si="19"/>
        <v>3.3946089623374085E-3</v>
      </c>
      <c r="G89" s="304">
        <f t="shared" si="19"/>
        <v>2.9650422052217725E-3</v>
      </c>
      <c r="H89" s="304">
        <f t="shared" si="19"/>
        <v>2.4330551862346539E-3</v>
      </c>
      <c r="I89" s="304">
        <f t="shared" si="19"/>
        <v>3.0122049693175781E-3</v>
      </c>
      <c r="J89" s="304">
        <f t="shared" si="19"/>
        <v>3.1660104489481754E-3</v>
      </c>
      <c r="K89" s="304">
        <f t="shared" si="19"/>
        <v>3.1962933400579959E-3</v>
      </c>
      <c r="L89" s="304">
        <f t="shared" si="19"/>
        <v>3.3798545607990299E-3</v>
      </c>
      <c r="M89" s="304">
        <f t="shared" si="19"/>
        <v>2.7113305162370155E-3</v>
      </c>
      <c r="N89" s="304">
        <f t="shared" si="19"/>
        <v>1.7445017313061769E-3</v>
      </c>
      <c r="O89" s="304">
        <f t="shared" si="19"/>
        <v>9.8907758295009173E-4</v>
      </c>
      <c r="P89" s="304">
        <f t="shared" si="19"/>
        <v>1.0086690320444353E-3</v>
      </c>
      <c r="Q89" s="304">
        <f t="shared" si="19"/>
        <v>1.7464635856701619E-3</v>
      </c>
      <c r="R89" s="304">
        <f t="shared" si="19"/>
        <v>6.5916612766992344E-4</v>
      </c>
      <c r="S89" s="304">
        <f t="shared" si="19"/>
        <v>7.4402273449444237E-4</v>
      </c>
      <c r="T89" s="304">
        <f t="shared" si="19"/>
        <v>7.4842186676273839E-4</v>
      </c>
      <c r="U89" s="304">
        <f t="shared" si="19"/>
        <v>7.322295475467506E-4</v>
      </c>
      <c r="V89" s="304">
        <f t="shared" si="19"/>
        <v>5.0590194725345147E-4</v>
      </c>
      <c r="W89" s="304">
        <f t="shared" si="19"/>
        <v>4.6928386578351706E-4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1.4494717681720252E-2</v>
      </c>
      <c r="C90" s="304">
        <f t="shared" si="20"/>
        <v>1.5214553120663547E-2</v>
      </c>
      <c r="D90" s="304">
        <f t="shared" si="20"/>
        <v>1.5164904585227531E-2</v>
      </c>
      <c r="E90" s="304">
        <f t="shared" si="20"/>
        <v>1.2728064194648839E-2</v>
      </c>
      <c r="F90" s="304">
        <f t="shared" si="20"/>
        <v>1.2706993154890949E-2</v>
      </c>
      <c r="G90" s="304">
        <f t="shared" si="20"/>
        <v>1.3587686531449239E-2</v>
      </c>
      <c r="H90" s="304">
        <f t="shared" si="20"/>
        <v>1.3581447446078776E-2</v>
      </c>
      <c r="I90" s="304">
        <f t="shared" si="20"/>
        <v>1.328325486349567E-2</v>
      </c>
      <c r="J90" s="304">
        <f t="shared" si="20"/>
        <v>1.4509708053205134E-2</v>
      </c>
      <c r="K90" s="304">
        <f t="shared" si="20"/>
        <v>1.235539987402718E-2</v>
      </c>
      <c r="L90" s="304">
        <f t="shared" si="20"/>
        <v>1.3298999500294841E-2</v>
      </c>
      <c r="M90" s="304">
        <f t="shared" si="20"/>
        <v>1.3101546941049749E-2</v>
      </c>
      <c r="N90" s="304">
        <f t="shared" si="20"/>
        <v>1.3569225952783774E-2</v>
      </c>
      <c r="O90" s="304">
        <f t="shared" si="20"/>
        <v>1.3072460126720734E-2</v>
      </c>
      <c r="P90" s="304">
        <f t="shared" si="20"/>
        <v>1.3864714619453173E-2</v>
      </c>
      <c r="Q90" s="304">
        <f t="shared" si="20"/>
        <v>1.3353308998152211E-2</v>
      </c>
      <c r="R90" s="304">
        <f t="shared" si="20"/>
        <v>1.3531097823769949E-2</v>
      </c>
      <c r="S90" s="304">
        <f t="shared" si="20"/>
        <v>1.4986961796119008E-2</v>
      </c>
      <c r="T90" s="304">
        <f t="shared" si="20"/>
        <v>1.3748585634876164E-2</v>
      </c>
      <c r="U90" s="304">
        <f t="shared" si="20"/>
        <v>1.3495080915994958E-2</v>
      </c>
      <c r="V90" s="304">
        <f t="shared" si="20"/>
        <v>1.4015105683126748E-2</v>
      </c>
      <c r="W90" s="304">
        <f t="shared" si="20"/>
        <v>2.0675224765836619E-2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8.8794967642861974E-2</v>
      </c>
      <c r="C91" s="303">
        <f t="shared" si="21"/>
        <v>8.0949336560119475E-2</v>
      </c>
      <c r="D91" s="303">
        <f t="shared" si="21"/>
        <v>0.10703458674813307</v>
      </c>
      <c r="E91" s="303">
        <f t="shared" si="21"/>
        <v>0.13433311461730041</v>
      </c>
      <c r="F91" s="303">
        <f t="shared" si="21"/>
        <v>0.12401193932479222</v>
      </c>
      <c r="G91" s="303">
        <f t="shared" si="21"/>
        <v>0.13192300909755122</v>
      </c>
      <c r="H91" s="303">
        <f t="shared" si="21"/>
        <v>0.1476486869358708</v>
      </c>
      <c r="I91" s="303">
        <f t="shared" si="21"/>
        <v>0.14199489331136447</v>
      </c>
      <c r="J91" s="303">
        <f t="shared" si="21"/>
        <v>0.13587087552440774</v>
      </c>
      <c r="K91" s="303">
        <f t="shared" si="21"/>
        <v>0.14822665717173358</v>
      </c>
      <c r="L91" s="303">
        <f t="shared" si="21"/>
        <v>0.14737366781718528</v>
      </c>
      <c r="M91" s="303">
        <f t="shared" si="21"/>
        <v>0.17838318726292976</v>
      </c>
      <c r="N91" s="303">
        <f t="shared" si="21"/>
        <v>0.18591450568707374</v>
      </c>
      <c r="O91" s="303">
        <f t="shared" si="21"/>
        <v>0.2022708815018352</v>
      </c>
      <c r="P91" s="303">
        <f t="shared" si="21"/>
        <v>0.20578786232932489</v>
      </c>
      <c r="Q91" s="303">
        <f t="shared" si="21"/>
        <v>0.18509767013137624</v>
      </c>
      <c r="R91" s="303">
        <f t="shared" si="21"/>
        <v>0.21154562274638622</v>
      </c>
      <c r="S91" s="303">
        <f t="shared" si="21"/>
        <v>0.19469138814690601</v>
      </c>
      <c r="T91" s="303">
        <f t="shared" si="21"/>
        <v>0.21184505871216791</v>
      </c>
      <c r="U91" s="303">
        <f t="shared" si="21"/>
        <v>0.19888055481791184</v>
      </c>
      <c r="V91" s="303">
        <f t="shared" si="21"/>
        <v>0.20912397040724492</v>
      </c>
      <c r="W91" s="303">
        <f t="shared" si="21"/>
        <v>0.13323530114818979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0.28869490852346585</v>
      </c>
      <c r="C92" s="237">
        <f t="shared" si="22"/>
        <v>0.29268761098129364</v>
      </c>
      <c r="D92" s="237">
        <f t="shared" si="22"/>
        <v>0.28458518793820764</v>
      </c>
      <c r="E92" s="237">
        <f t="shared" si="22"/>
        <v>0.24506004256682856</v>
      </c>
      <c r="F92" s="237">
        <f t="shared" si="22"/>
        <v>0.24720840865511925</v>
      </c>
      <c r="G92" s="237">
        <f t="shared" si="22"/>
        <v>0.26125995151674197</v>
      </c>
      <c r="H92" s="237">
        <f t="shared" si="22"/>
        <v>0.26712166194586523</v>
      </c>
      <c r="I92" s="237">
        <f t="shared" si="22"/>
        <v>0.25648025516337514</v>
      </c>
      <c r="J92" s="237">
        <f t="shared" si="22"/>
        <v>0.27266448765877593</v>
      </c>
      <c r="K92" s="237">
        <f t="shared" si="22"/>
        <v>0.24487914082743811</v>
      </c>
      <c r="L92" s="237">
        <f t="shared" si="22"/>
        <v>0.24097112097349926</v>
      </c>
      <c r="M92" s="237">
        <f t="shared" si="22"/>
        <v>0.24080868498348407</v>
      </c>
      <c r="N92" s="237">
        <f t="shared" si="22"/>
        <v>0.2554777412957534</v>
      </c>
      <c r="O92" s="237">
        <f t="shared" si="22"/>
        <v>0.26316082480782771</v>
      </c>
      <c r="P92" s="237">
        <f t="shared" si="22"/>
        <v>0.27021864647794658</v>
      </c>
      <c r="Q92" s="237">
        <f t="shared" si="22"/>
        <v>0.26076475740395616</v>
      </c>
      <c r="R92" s="237">
        <f t="shared" si="22"/>
        <v>0.2594531387198164</v>
      </c>
      <c r="S92" s="237">
        <f t="shared" si="22"/>
        <v>0.28108834797990895</v>
      </c>
      <c r="T92" s="237">
        <f t="shared" si="22"/>
        <v>0.26442141424340698</v>
      </c>
      <c r="U92" s="237">
        <f t="shared" si="22"/>
        <v>0.26374019453096953</v>
      </c>
      <c r="V92" s="237">
        <f t="shared" si="22"/>
        <v>0.28874906505630432</v>
      </c>
      <c r="W92" s="237">
        <f t="shared" si="22"/>
        <v>0.3612150581177716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0.37639467592048542</v>
      </c>
      <c r="C96" s="322">
        <f>IF(C$5=0,0,C$5/OIS_fec!C$5)</f>
        <v>0.37209451151557943</v>
      </c>
      <c r="D96" s="322">
        <f>IF(D$5=0,0,D$5/OIS_fec!D$5)</f>
        <v>0.37305305854190213</v>
      </c>
      <c r="E96" s="322">
        <f>IF(E$5=0,0,E$5/OIS_fec!E$5)</f>
        <v>0.36669513102710838</v>
      </c>
      <c r="F96" s="322">
        <f>IF(F$5=0,0,F$5/OIS_fec!F$5)</f>
        <v>0.36893057660751793</v>
      </c>
      <c r="G96" s="322">
        <f>IF(G$5=0,0,G$5/OIS_fec!G$5)</f>
        <v>0.37282229861555571</v>
      </c>
      <c r="H96" s="322">
        <f>IF(H$5=0,0,H$5/OIS_fec!H$5)</f>
        <v>0.378468489524872</v>
      </c>
      <c r="I96" s="322">
        <f>IF(I$5=0,0,I$5/OIS_fec!I$5)</f>
        <v>0.37560092419358709</v>
      </c>
      <c r="J96" s="322">
        <f>IF(J$5=0,0,J$5/OIS_fec!J$5)</f>
        <v>0.38050272655094447</v>
      </c>
      <c r="K96" s="322">
        <f>IF(K$5=0,0,K$5/OIS_fec!K$5)</f>
        <v>0.37506451741228275</v>
      </c>
      <c r="L96" s="322">
        <f>IF(L$5=0,0,L$5/OIS_fec!L$5)</f>
        <v>0.36961200744163042</v>
      </c>
      <c r="M96" s="322">
        <f>IF(M$5=0,0,M$5/OIS_fec!M$5)</f>
        <v>0.36708062617780168</v>
      </c>
      <c r="N96" s="322">
        <f>IF(N$5=0,0,N$5/OIS_fec!N$5)</f>
        <v>0.37121586706886922</v>
      </c>
      <c r="O96" s="322">
        <f>IF(O$5=0,0,O$5/OIS_fec!O$5)</f>
        <v>0.37820052668673809</v>
      </c>
      <c r="P96" s="322">
        <f>IF(P$5=0,0,P$5/OIS_fec!P$5)</f>
        <v>0.37905063715986731</v>
      </c>
      <c r="Q96" s="322">
        <f>IF(Q$5=0,0,Q$5/OIS_fec!Q$5)</f>
        <v>0.37513139957169833</v>
      </c>
      <c r="R96" s="322">
        <f>IF(R$5=0,0,R$5/OIS_fec!R$5)</f>
        <v>0.38054795956199816</v>
      </c>
      <c r="S96" s="322">
        <f>IF(S$5=0,0,S$5/OIS_fec!S$5)</f>
        <v>0.38409057348455777</v>
      </c>
      <c r="T96" s="322">
        <f>IF(T$5=0,0,T$5/OIS_fec!T$5)</f>
        <v>0.3785987652130039</v>
      </c>
      <c r="U96" s="322">
        <f>IF(U$5=0,0,U$5/OIS_fec!U$5)</f>
        <v>0.37733474937560546</v>
      </c>
      <c r="V96" s="322">
        <f>IF(V$5=0,0,V$5/OIS_fec!V$5)</f>
        <v>0.38247820609982208</v>
      </c>
      <c r="W96" s="322">
        <f>IF(W$5=0,0,W$5/OIS_fec!W$5)</f>
        <v>0.39575550090319822</v>
      </c>
      <c r="DA96" s="95"/>
    </row>
    <row r="97" spans="1:105" ht="12" customHeight="1" x14ac:dyDescent="0.25">
      <c r="A97" s="55" t="s">
        <v>92</v>
      </c>
      <c r="B97" s="332">
        <f>IF(B$6=0,0,B$6/OIS_fec!B$6)</f>
        <v>0.4951076139579646</v>
      </c>
      <c r="C97" s="332">
        <f>IF(C$6=0,0,C$6/OIS_fec!C$6)</f>
        <v>0.49529434074946854</v>
      </c>
      <c r="D97" s="332">
        <f>IF(D$6=0,0,D$6/OIS_fec!D$6)</f>
        <v>0.49338582952960625</v>
      </c>
      <c r="E97" s="332">
        <f>IF(E$6=0,0,E$6/OIS_fec!E$6)</f>
        <v>0.49563451669569375</v>
      </c>
      <c r="F97" s="332">
        <f>IF(F$6=0,0,F$6/OIS_fec!F$6)</f>
        <v>0.49650219590155792</v>
      </c>
      <c r="G97" s="332">
        <f>IF(G$6=0,0,G$6/OIS_fec!G$6)</f>
        <v>0.49608980847253553</v>
      </c>
      <c r="H97" s="332">
        <f>IF(H$6=0,0,H$6/OIS_fec!H$6)</f>
        <v>0.49678913024812793</v>
      </c>
      <c r="I97" s="332">
        <f>IF(I$6=0,0,I$6/OIS_fec!I$6)</f>
        <v>0.49599961626708866</v>
      </c>
      <c r="J97" s="332">
        <f>IF(J$6=0,0,J$6/OIS_fec!J$6)</f>
        <v>0.49471848924456452</v>
      </c>
      <c r="K97" s="332">
        <f>IF(K$6=0,0,K$6/OIS_fec!K$6)</f>
        <v>0.49743724766228531</v>
      </c>
      <c r="L97" s="332">
        <f>IF(L$6=0,0,L$6/OIS_fec!L$6)</f>
        <v>0.49359830825641599</v>
      </c>
      <c r="M97" s="332">
        <f>IF(M$6=0,0,M$6/OIS_fec!M$6)</f>
        <v>0.49410035325708385</v>
      </c>
      <c r="N97" s="332">
        <f>IF(N$6=0,0,N$6/OIS_fec!N$6)</f>
        <v>0.49548300503822035</v>
      </c>
      <c r="O97" s="332">
        <f>IF(O$6=0,0,O$6/OIS_fec!O$6)</f>
        <v>0.49849066597297109</v>
      </c>
      <c r="P97" s="332">
        <f>IF(P$6=0,0,P$6/OIS_fec!P$6)</f>
        <v>0.49711194968386019</v>
      </c>
      <c r="Q97" s="332">
        <f>IF(Q$6=0,0,Q$6/OIS_fec!Q$6)</f>
        <v>0.49705713441019961</v>
      </c>
      <c r="R97" s="332">
        <f>IF(R$6=0,0,R$6/OIS_fec!R$6)</f>
        <v>0.49610401918086339</v>
      </c>
      <c r="S97" s="332">
        <f>IF(S$6=0,0,S$6/OIS_fec!S$6)</f>
        <v>0.49333019665516192</v>
      </c>
      <c r="T97" s="332">
        <f>IF(T$6=0,0,T$6/OIS_fec!T$6)</f>
        <v>0.49723990744991098</v>
      </c>
      <c r="U97" s="332">
        <f>IF(U$6=0,0,U$6/OIS_fec!U$6)</f>
        <v>0.49778953417421873</v>
      </c>
      <c r="V97" s="332">
        <f>IF(V$6=0,0,V$6/OIS_fec!V$6)</f>
        <v>0.49870807412361534</v>
      </c>
      <c r="W97" s="332">
        <f>IF(W$6=0,0,W$6/OIS_fec!W$6)</f>
        <v>0.49208427317602288</v>
      </c>
      <c r="DA97" s="67"/>
    </row>
    <row r="98" spans="1:105" ht="12" customHeight="1" x14ac:dyDescent="0.25">
      <c r="A98" s="202" t="s">
        <v>93</v>
      </c>
      <c r="B98" s="333">
        <f>IF(B$7=0,0,B$7/OIS_fec!B$7)</f>
        <v>0.12563285485335063</v>
      </c>
      <c r="C98" s="333">
        <f>IF(C$7=0,0,C$7/OIS_fec!C$7)</f>
        <v>0.12559520297068877</v>
      </c>
      <c r="D98" s="333">
        <f>IF(D$7=0,0,D$7/OIS_fec!D$7)</f>
        <v>0.12509533469687734</v>
      </c>
      <c r="E98" s="333">
        <f>IF(E$7=0,0,E$7/OIS_fec!E$7)</f>
        <v>0.12567594162773096</v>
      </c>
      <c r="F98" s="333">
        <f>IF(F$7=0,0,F$7/OIS_fec!F$7)</f>
        <v>0.12590251509454395</v>
      </c>
      <c r="G98" s="333">
        <f>IF(G$7=0,0,G$7/OIS_fec!G$7)</f>
        <v>0.12577788650393976</v>
      </c>
      <c r="H98" s="333">
        <f>IF(H$7=0,0,H$7/OIS_fec!H$7)</f>
        <v>0.12599596294968676</v>
      </c>
      <c r="I98" s="333">
        <f>IF(I$7=0,0,I$7/OIS_fec!I$7)</f>
        <v>0.12576745078298804</v>
      </c>
      <c r="J98" s="333">
        <f>IF(J$7=0,0,J$7/OIS_fec!J$7)</f>
        <v>0.12540458498661411</v>
      </c>
      <c r="K98" s="333">
        <f>IF(K$7=0,0,K$7/OIS_fec!K$7)</f>
        <v>0.12616570508773778</v>
      </c>
      <c r="L98" s="333">
        <f>IF(L$7=0,0,L$7/OIS_fec!L$7)</f>
        <v>0.12505549799841523</v>
      </c>
      <c r="M98" s="333">
        <f>IF(M$7=0,0,M$7/OIS_fec!M$7)</f>
        <v>0.12520677283767281</v>
      </c>
      <c r="N98" s="333">
        <f>IF(N$7=0,0,N$7/OIS_fec!N$7)</f>
        <v>0.12558486186697046</v>
      </c>
      <c r="O98" s="333">
        <f>IF(O$7=0,0,O$7/OIS_fec!O$7)</f>
        <v>0.12645003221582815</v>
      </c>
      <c r="P98" s="333">
        <f>IF(P$7=0,0,P$7/OIS_fec!P$7)</f>
        <v>0.12604847671560809</v>
      </c>
      <c r="Q98" s="333">
        <f>IF(Q$7=0,0,Q$7/OIS_fec!Q$7)</f>
        <v>0.12604067857153009</v>
      </c>
      <c r="R98" s="333">
        <f>IF(R$7=0,0,R$7/OIS_fec!R$7)</f>
        <v>0.12577422994481019</v>
      </c>
      <c r="S98" s="333">
        <f>IF(S$7=0,0,S$7/OIS_fec!S$7)</f>
        <v>0.12508121438498621</v>
      </c>
      <c r="T98" s="333">
        <f>IF(T$7=0,0,T$7/OIS_fec!T$7)</f>
        <v>0.1260442472824734</v>
      </c>
      <c r="U98" s="333">
        <f>IF(U$7=0,0,U$7/OIS_fec!U$7)</f>
        <v>0.1262126929809812</v>
      </c>
      <c r="V98" s="333">
        <f>IF(V$7=0,0,V$7/OIS_fec!V$7)</f>
        <v>0.12655649138954583</v>
      </c>
      <c r="W98" s="333">
        <f>IF(W$7=0,0,W$7/OIS_fec!W$7)</f>
        <v>0.12461757461102591</v>
      </c>
      <c r="DA98" s="174"/>
    </row>
    <row r="99" spans="1:105" ht="12" customHeight="1" x14ac:dyDescent="0.25">
      <c r="A99" s="202" t="s">
        <v>94</v>
      </c>
      <c r="B99" s="333">
        <f>IF(B$8=0,0,B$8/OIS_fec!B$8)</f>
        <v>0.67827517089868528</v>
      </c>
      <c r="C99" s="333">
        <f>IF(C$8=0,0,C$8/OIS_fec!C$8)</f>
        <v>0.67711006091255388</v>
      </c>
      <c r="D99" s="333">
        <f>IF(D$8=0,0,D$8/OIS_fec!D$8)</f>
        <v>0.67486879290201662</v>
      </c>
      <c r="E99" s="333">
        <f>IF(E$8=0,0,E$8/OIS_fec!E$8)</f>
        <v>0.67737175757802648</v>
      </c>
      <c r="F99" s="333">
        <f>IF(F$8=0,0,F$8/OIS_fec!F$8)</f>
        <v>0.67835653424802556</v>
      </c>
      <c r="G99" s="333">
        <f>IF(G$8=0,0,G$8/OIS_fec!G$8)</f>
        <v>0.67762671419719189</v>
      </c>
      <c r="H99" s="333">
        <f>IF(H$8=0,0,H$8/OIS_fec!H$8)</f>
        <v>0.67896517429878123</v>
      </c>
      <c r="I99" s="333">
        <f>IF(I$8=0,0,I$8/OIS_fec!I$8)</f>
        <v>0.67772791546251121</v>
      </c>
      <c r="J99" s="333">
        <f>IF(J$8=0,0,J$8/OIS_fec!J$8)</f>
        <v>0.67580891124648224</v>
      </c>
      <c r="K99" s="333">
        <f>IF(K$8=0,0,K$8/OIS_fec!K$8)</f>
        <v>0.67969565444430857</v>
      </c>
      <c r="L99" s="333">
        <f>IF(L$8=0,0,L$8/OIS_fec!L$8)</f>
        <v>0.67358479813863814</v>
      </c>
      <c r="M99" s="333">
        <f>IF(M$8=0,0,M$8/OIS_fec!M$8)</f>
        <v>0.67450531170427275</v>
      </c>
      <c r="N99" s="333">
        <f>IF(N$8=0,0,N$8/OIS_fec!N$8)</f>
        <v>0.67639296627311307</v>
      </c>
      <c r="O99" s="333">
        <f>IF(O$8=0,0,O$8/OIS_fec!O$8)</f>
        <v>0.68099775804171159</v>
      </c>
      <c r="P99" s="333">
        <f>IF(P$8=0,0,P$8/OIS_fec!P$8)</f>
        <v>0.67883909650157903</v>
      </c>
      <c r="Q99" s="333">
        <f>IF(Q$8=0,0,Q$8/OIS_fec!Q$8)</f>
        <v>0.67887719449285777</v>
      </c>
      <c r="R99" s="333">
        <f>IF(R$8=0,0,R$8/OIS_fec!R$8)</f>
        <v>0.67752872119663532</v>
      </c>
      <c r="S99" s="333">
        <f>IF(S$8=0,0,S$8/OIS_fec!S$8)</f>
        <v>0.67480979429317267</v>
      </c>
      <c r="T99" s="333">
        <f>IF(T$8=0,0,T$8/OIS_fec!T$8)</f>
        <v>0.67841066646484605</v>
      </c>
      <c r="U99" s="333">
        <f>IF(U$8=0,0,U$8/OIS_fec!U$8)</f>
        <v>0.67940460584926632</v>
      </c>
      <c r="V99" s="333">
        <f>IF(V$8=0,0,V$8/OIS_fec!V$8)</f>
        <v>0.6819849035447394</v>
      </c>
      <c r="W99" s="333">
        <f>IF(W$8=0,0,W$8/OIS_fec!W$8)</f>
        <v>0.67104647990018873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0.49257756018544757</v>
      </c>
      <c r="C100" s="333">
        <f>IF(C$9=0,0,C$9/OIS_fec!C$9)</f>
        <v>0.49303881211848805</v>
      </c>
      <c r="D100" s="333">
        <f>IF(D$9=0,0,D$9/OIS_fec!D$9)</f>
        <v>0.49106957698827458</v>
      </c>
      <c r="E100" s="333">
        <f>IF(E$9=0,0,E$9/OIS_fec!E$9)</f>
        <v>0.4934175290579727</v>
      </c>
      <c r="F100" s="333">
        <f>IF(F$9=0,0,F$9/OIS_fec!F$9)</f>
        <v>0.49432131542468005</v>
      </c>
      <c r="G100" s="333">
        <f>IF(G$9=0,0,G$9/OIS_fec!G$9)</f>
        <v>0.49394323717724065</v>
      </c>
      <c r="H100" s="333">
        <f>IF(H$9=0,0,H$9/OIS_fec!H$9)</f>
        <v>0.49456563471836545</v>
      </c>
      <c r="I100" s="333">
        <f>IF(I$9=0,0,I$9/OIS_fec!I$9)</f>
        <v>0.49380916053145768</v>
      </c>
      <c r="J100" s="333">
        <f>IF(J$9=0,0,J$9/OIS_fec!J$9)</f>
        <v>0.49256994579877839</v>
      </c>
      <c r="K100" s="333">
        <f>IF(K$9=0,0,K$9/OIS_fec!K$9)</f>
        <v>0.49524295221863579</v>
      </c>
      <c r="L100" s="333">
        <f>IF(L$9=0,0,L$9/OIS_fec!L$9)</f>
        <v>0.49160798153511254</v>
      </c>
      <c r="M100" s="333">
        <f>IF(M$9=0,0,M$9/OIS_fec!M$9)</f>
        <v>0.49205323521602962</v>
      </c>
      <c r="N100" s="333">
        <f>IF(N$9=0,0,N$9/OIS_fec!N$9)</f>
        <v>0.49342157784186885</v>
      </c>
      <c r="O100" s="333">
        <f>IF(O$9=0,0,O$9/OIS_fec!O$9)</f>
        <v>0.49632315800935861</v>
      </c>
      <c r="P100" s="333">
        <f>IF(P$9=0,0,P$9/OIS_fec!P$9)</f>
        <v>0.4949976320128705</v>
      </c>
      <c r="Q100" s="333">
        <f>IF(Q$9=0,0,Q$9/OIS_fec!Q$9)</f>
        <v>0.49492098069730583</v>
      </c>
      <c r="R100" s="333">
        <f>IF(R$9=0,0,R$9/OIS_fec!R$9)</f>
        <v>0.49398064755927862</v>
      </c>
      <c r="S100" s="333">
        <f>IF(S$9=0,0,S$9/OIS_fec!S$9)</f>
        <v>0.49101096756001716</v>
      </c>
      <c r="T100" s="333">
        <f>IF(T$9=0,0,T$9/OIS_fec!T$9)</f>
        <v>0.49524355909431522</v>
      </c>
      <c r="U100" s="333">
        <f>IF(U$9=0,0,U$9/OIS_fec!U$9)</f>
        <v>0.49574351710955167</v>
      </c>
      <c r="V100" s="333">
        <f>IF(V$9=0,0,V$9/OIS_fec!V$9)</f>
        <v>0.49641334791100228</v>
      </c>
      <c r="W100" s="333">
        <f>IF(W$9=0,0,W$9/OIS_fec!W$9)</f>
        <v>0.49022686177540575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0.80375044135293983</v>
      </c>
      <c r="C101" s="334">
        <f>IF(C$10=0,0,C$10/OIS_fec!C$10)</f>
        <v>0.78765145500152622</v>
      </c>
      <c r="D101" s="334">
        <f>IF(D$10=0,0,D$10/OIS_fec!D$10)</f>
        <v>0.79643384069536216</v>
      </c>
      <c r="E101" s="334">
        <f>IF(E$10=0,0,E$10/OIS_fec!E$10)</f>
        <v>0.7492413776814103</v>
      </c>
      <c r="F101" s="334">
        <f>IF(F$10=0,0,F$10/OIS_fec!F$10)</f>
        <v>0.743479000048196</v>
      </c>
      <c r="G101" s="334">
        <f>IF(G$10=0,0,G$10/OIS_fec!G$10)</f>
        <v>0.75881880477432262</v>
      </c>
      <c r="H101" s="334">
        <f>IF(H$10=0,0,H$10/OIS_fec!H$10)</f>
        <v>0.77139259777728597</v>
      </c>
      <c r="I101" s="334">
        <f>IF(I$10=0,0,I$10/OIS_fec!I$10)</f>
        <v>0.77418389546581179</v>
      </c>
      <c r="J101" s="334">
        <f>IF(J$10=0,0,J$10/OIS_fec!J$10)</f>
        <v>0.79187292213219362</v>
      </c>
      <c r="K101" s="334">
        <f>IF(K$10=0,0,K$10/OIS_fec!K$10)</f>
        <v>0.77582950312317556</v>
      </c>
      <c r="L101" s="334">
        <f>IF(L$10=0,0,L$10/OIS_fec!L$10)</f>
        <v>0.75061679913174206</v>
      </c>
      <c r="M101" s="334">
        <f>IF(M$10=0,0,M$10/OIS_fec!M$10)</f>
        <v>0.74169690815790656</v>
      </c>
      <c r="N101" s="334">
        <f>IF(N$10=0,0,N$10/OIS_fec!N$10)</f>
        <v>0.7339215916483286</v>
      </c>
      <c r="O101" s="334">
        <f>IF(O$10=0,0,O$10/OIS_fec!O$10)</f>
        <v>0.75266045860813835</v>
      </c>
      <c r="P101" s="334">
        <f>IF(P$10=0,0,P$10/OIS_fec!P$10)</f>
        <v>0.75204884498126723</v>
      </c>
      <c r="Q101" s="334">
        <f>IF(Q$10=0,0,Q$10/OIS_fec!Q$10)</f>
        <v>0.75771207552189834</v>
      </c>
      <c r="R101" s="334">
        <f>IF(R$10=0,0,R$10/OIS_fec!R$10)</f>
        <v>0.74629021688689878</v>
      </c>
      <c r="S101" s="334">
        <f>IF(S$10=0,0,S$10/OIS_fec!S$10)</f>
        <v>0.75905196751242021</v>
      </c>
      <c r="T101" s="334">
        <f>IF(T$10=0,0,T$10/OIS_fec!T$10)</f>
        <v>0.74469128690020336</v>
      </c>
      <c r="U101" s="334">
        <f>IF(U$10=0,0,U$10/OIS_fec!U$10)</f>
        <v>0.74928656901247959</v>
      </c>
      <c r="V101" s="334">
        <f>IF(V$10=0,0,V$10/OIS_fec!V$10)</f>
        <v>0.7663013802364339</v>
      </c>
      <c r="W101" s="334">
        <f>IF(W$10=0,0,W$10/OIS_fec!W$10)</f>
        <v>0.78983633519243979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0.36164640320187874</v>
      </c>
      <c r="C102" s="350">
        <f>IF(C$16=0,0,C$16/OIS_fec!C$16)</f>
        <v>0.35658687582944915</v>
      </c>
      <c r="D102" s="350">
        <f>IF(D$16=0,0,D$16/OIS_fec!D$16)</f>
        <v>0.36061991376557656</v>
      </c>
      <c r="E102" s="350">
        <f>IF(E$16=0,0,E$16/OIS_fec!E$16)</f>
        <v>0.36496472414825398</v>
      </c>
      <c r="F102" s="350">
        <f>IF(F$16=0,0,F$16/OIS_fec!F$16)</f>
        <v>0.37775691625193142</v>
      </c>
      <c r="G102" s="350">
        <f>IF(G$16=0,0,G$16/OIS_fec!G$16)</f>
        <v>0.37942156372307229</v>
      </c>
      <c r="H102" s="350">
        <f>IF(H$16=0,0,H$16/OIS_fec!H$16)</f>
        <v>0.39302508045916884</v>
      </c>
      <c r="I102" s="350">
        <f>IF(I$16=0,0,I$16/OIS_fec!I$16)</f>
        <v>0.379140899972918</v>
      </c>
      <c r="J102" s="350">
        <f>IF(J$16=0,0,J$16/OIS_fec!J$16)</f>
        <v>0.37886921744871471</v>
      </c>
      <c r="K102" s="350">
        <f>IF(K$16=0,0,K$16/OIS_fec!K$16)</f>
        <v>0.3804459712620602</v>
      </c>
      <c r="L102" s="350">
        <f>IF(L$16=0,0,L$16/OIS_fec!L$16)</f>
        <v>0.37634286770845554</v>
      </c>
      <c r="M102" s="350">
        <f>IF(M$16=0,0,M$16/OIS_fec!M$16)</f>
        <v>0.3697869673545231</v>
      </c>
      <c r="N102" s="350">
        <f>IF(N$16=0,0,N$16/OIS_fec!N$16)</f>
        <v>0.38655108225044527</v>
      </c>
      <c r="O102" s="350">
        <f>IF(O$16=0,0,O$16/OIS_fec!O$16)</f>
        <v>0.40527400986629264</v>
      </c>
      <c r="P102" s="350">
        <f>IF(P$16=0,0,P$16/OIS_fec!P$16)</f>
        <v>0.40887709757461749</v>
      </c>
      <c r="Q102" s="350">
        <f>IF(Q$16=0,0,Q$16/OIS_fec!Q$16)</f>
        <v>0.38875450510930115</v>
      </c>
      <c r="R102" s="350">
        <f>IF(R$16=0,0,R$16/OIS_fec!R$16)</f>
        <v>0.42390315910692727</v>
      </c>
      <c r="S102" s="350">
        <f>IF(S$16=0,0,S$16/OIS_fec!S$16)</f>
        <v>0.42372933095524301</v>
      </c>
      <c r="T102" s="350">
        <f>IF(T$16=0,0,T$16/OIS_fec!T$16)</f>
        <v>0.4292561129372871</v>
      </c>
      <c r="U102" s="350">
        <f>IF(U$16=0,0,U$16/OIS_fec!U$16)</f>
        <v>0.42899103162441227</v>
      </c>
      <c r="V102" s="350">
        <f>IF(V$16=0,0,V$16/OIS_fec!V$16)</f>
        <v>0.43067339300026919</v>
      </c>
      <c r="W102" s="350">
        <f>IF(W$16=0,0,W$16/OIS_fec!W$16)</f>
        <v>0.42737360253050211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0.25590794186847349</v>
      </c>
      <c r="C103" s="350">
        <f>IF(C$27=0,0,C$27/OIS_fec!C$27)</f>
        <v>0.25482632937016864</v>
      </c>
      <c r="D103" s="350">
        <f>IF(D$27=0,0,D$27/OIS_fec!D$27)</f>
        <v>0.25606483711780148</v>
      </c>
      <c r="E103" s="350">
        <f>IF(E$27=0,0,E$27/OIS_fec!E$27)</f>
        <v>0.26037409015137569</v>
      </c>
      <c r="F103" s="350">
        <f>IF(F$27=0,0,F$27/OIS_fec!F$27)</f>
        <v>0.25792135015813805</v>
      </c>
      <c r="G103" s="350">
        <f>IF(G$27=0,0,G$27/OIS_fec!G$27)</f>
        <v>0.26185751618804937</v>
      </c>
      <c r="H103" s="350">
        <f>IF(H$27=0,0,H$27/OIS_fec!H$27)</f>
        <v>0.26403991583950098</v>
      </c>
      <c r="I103" s="350">
        <f>IF(I$27=0,0,I$27/OIS_fec!I$27)</f>
        <v>0.2678201550543482</v>
      </c>
      <c r="J103" s="350">
        <f>IF(J$27=0,0,J$27/OIS_fec!J$27)</f>
        <v>0.26596579944000959</v>
      </c>
      <c r="K103" s="350">
        <f>IF(K$27=0,0,K$27/OIS_fec!K$27)</f>
        <v>0.26426800906529196</v>
      </c>
      <c r="L103" s="350">
        <f>IF(L$27=0,0,L$27/OIS_fec!L$27)</f>
        <v>0.26165581269924559</v>
      </c>
      <c r="M103" s="350">
        <f>IF(M$27=0,0,M$27/OIS_fec!M$27)</f>
        <v>0.26432885767132192</v>
      </c>
      <c r="N103" s="350">
        <f>IF(N$27=0,0,N$27/OIS_fec!N$27)</f>
        <v>0.26372375646745083</v>
      </c>
      <c r="O103" s="350">
        <f>IF(O$27=0,0,O$27/OIS_fec!O$27)</f>
        <v>0.26726617255931978</v>
      </c>
      <c r="P103" s="350">
        <f>IF(P$27=0,0,P$27/OIS_fec!P$27)</f>
        <v>0.26571938571731146</v>
      </c>
      <c r="Q103" s="350">
        <f>IF(Q$27=0,0,Q$27/OIS_fec!Q$27)</f>
        <v>0.26523921296807923</v>
      </c>
      <c r="R103" s="350">
        <f>IF(R$27=0,0,R$27/OIS_fec!R$27)</f>
        <v>0.2669165370357548</v>
      </c>
      <c r="S103" s="350">
        <f>IF(S$27=0,0,S$27/OIS_fec!S$27)</f>
        <v>0.26646793137092339</v>
      </c>
      <c r="T103" s="350">
        <f>IF(T$27=0,0,T$27/OIS_fec!T$27)</f>
        <v>0.26505339576523501</v>
      </c>
      <c r="U103" s="350">
        <f>IF(U$27=0,0,U$27/OIS_fec!U$27)</f>
        <v>0.26419696149037686</v>
      </c>
      <c r="V103" s="350">
        <f>IF(V$27=0,0,V$27/OIS_fec!V$27)</f>
        <v>0.26104407357453352</v>
      </c>
      <c r="W103" s="350">
        <f>IF(W$27=0,0,W$27/OIS_fec!W$27)</f>
        <v>0.26682177459255502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0.2123281580095254</v>
      </c>
      <c r="C104" s="350">
        <f>IF(C$35=0,0,C$35/OIS_fec!C$35)</f>
        <v>0.21334667923362402</v>
      </c>
      <c r="D104" s="350">
        <f>IF(D$35=0,0,D$35/OIS_fec!D$35)</f>
        <v>0.21151678777573399</v>
      </c>
      <c r="E104" s="350">
        <f>IF(E$35=0,0,E$35/OIS_fec!E$35)</f>
        <v>0.21365897095693775</v>
      </c>
      <c r="F104" s="350">
        <f>IF(F$35=0,0,F$35/OIS_fec!F$35)</f>
        <v>0.22174690422407711</v>
      </c>
      <c r="G104" s="350">
        <f>IF(G$35=0,0,G$35/OIS_fec!G$35)</f>
        <v>0.22216509994051142</v>
      </c>
      <c r="H104" s="350">
        <f>IF(H$35=0,0,H$35/OIS_fec!H$35)</f>
        <v>0.22702039028744428</v>
      </c>
      <c r="I104" s="350">
        <f>IF(I$35=0,0,I$35/OIS_fec!I$35)</f>
        <v>0.21603752571269555</v>
      </c>
      <c r="J104" s="350">
        <f>IF(J$35=0,0,J$35/OIS_fec!J$35)</f>
        <v>0.21369269029497362</v>
      </c>
      <c r="K104" s="350">
        <f>IF(K$35=0,0,K$35/OIS_fec!K$35)</f>
        <v>0.21328098692760875</v>
      </c>
      <c r="L104" s="350">
        <f>IF(L$35=0,0,L$35/OIS_fec!L$35)</f>
        <v>0.21516388648031412</v>
      </c>
      <c r="M104" s="350">
        <f>IF(M$35=0,0,M$35/OIS_fec!M$35)</f>
        <v>0.21201396162142241</v>
      </c>
      <c r="N104" s="350">
        <f>IF(N$35=0,0,N$35/OIS_fec!N$35)</f>
        <v>0.22593797010957911</v>
      </c>
      <c r="O104" s="350">
        <f>IF(O$35=0,0,O$35/OIS_fec!O$35)</f>
        <v>0.23877944808681181</v>
      </c>
      <c r="P104" s="350">
        <f>IF(P$35=0,0,P$35/OIS_fec!P$35)</f>
        <v>0.23441808845597209</v>
      </c>
      <c r="Q104" s="350">
        <f>IF(Q$35=0,0,Q$35/OIS_fec!Q$35)</f>
        <v>0.22143506656099601</v>
      </c>
      <c r="R104" s="350">
        <f>IF(R$35=0,0,R$35/OIS_fec!R$35)</f>
        <v>0.25777483032290693</v>
      </c>
      <c r="S104" s="350">
        <f>IF(S$35=0,0,S$35/OIS_fec!S$35)</f>
        <v>0.25626697191496289</v>
      </c>
      <c r="T104" s="350">
        <f>IF(T$35=0,0,T$35/OIS_fec!T$35)</f>
        <v>0.25600049086010052</v>
      </c>
      <c r="U104" s="350">
        <f>IF(U$35=0,0,U$35/OIS_fec!U$35)</f>
        <v>0.25706481277773907</v>
      </c>
      <c r="V104" s="350">
        <f>IF(V$35=0,0,V$35/OIS_fec!V$35)</f>
        <v>0.25580212129215435</v>
      </c>
      <c r="W104" s="350">
        <f>IF(W$35=0,0,W$35/OIS_fec!W$35)</f>
        <v>0.25511333452462204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0.57192008811427553</v>
      </c>
      <c r="C105" s="350">
        <f>IF(C$54=0,0,C$54/OIS_fec!C$54)</f>
        <v>0.56783738313552556</v>
      </c>
      <c r="D105" s="350">
        <f>IF(D$54=0,0,D$54/OIS_fec!D$54)</f>
        <v>0.58071517196394185</v>
      </c>
      <c r="E105" s="350">
        <f>IF(E$54=0,0,E$54/OIS_fec!E$54)</f>
        <v>0.57028155867800356</v>
      </c>
      <c r="F105" s="350">
        <f>IF(F$54=0,0,F$54/OIS_fec!F$54)</f>
        <v>0.56830655590760726</v>
      </c>
      <c r="G105" s="350">
        <f>IF(G$54=0,0,G$54/OIS_fec!G$54)</f>
        <v>0.58346911430775994</v>
      </c>
      <c r="H105" s="350">
        <f>IF(H$54=0,0,H$54/OIS_fec!H$54)</f>
        <v>0.60332461129080894</v>
      </c>
      <c r="I105" s="350">
        <f>IF(I$54=0,0,I$54/OIS_fec!I$54)</f>
        <v>0.59437724477062392</v>
      </c>
      <c r="J105" s="350">
        <f>IF(J$54=0,0,J$54/OIS_fec!J$54)</f>
        <v>0.60554765483242556</v>
      </c>
      <c r="K105" s="350">
        <f>IF(K$54=0,0,K$54/OIS_fec!K$54)</f>
        <v>0.59159463416840286</v>
      </c>
      <c r="L105" s="350">
        <f>IF(L$54=0,0,L$54/OIS_fec!L$54)</f>
        <v>0.58671879673099347</v>
      </c>
      <c r="M105" s="350">
        <f>IF(M$54=0,0,M$54/OIS_fec!M$54)</f>
        <v>0.59778644162241734</v>
      </c>
      <c r="N105" s="350">
        <f>IF(N$54=0,0,N$54/OIS_fec!N$54)</f>
        <v>0.60610824638676108</v>
      </c>
      <c r="O105" s="350">
        <f>IF(O$54=0,0,O$54/OIS_fec!O$54)</f>
        <v>0.63587723516182337</v>
      </c>
      <c r="P105" s="350">
        <f>IF(P$54=0,0,P$54/OIS_fec!P$54)</f>
        <v>0.64683862466340492</v>
      </c>
      <c r="Q105" s="350">
        <f>IF(Q$54=0,0,Q$54/OIS_fec!Q$54)</f>
        <v>0.62042669785359572</v>
      </c>
      <c r="R105" s="350">
        <f>IF(R$54=0,0,R$54/OIS_fec!R$54)</f>
        <v>0.66811310432442383</v>
      </c>
      <c r="S105" s="350">
        <f>IF(S$54=0,0,S$54/OIS_fec!S$54)</f>
        <v>0.66627816218618918</v>
      </c>
      <c r="T105" s="350">
        <f>IF(T$54=0,0,T$54/OIS_fec!T$54)</f>
        <v>0.65847847465246812</v>
      </c>
      <c r="U105" s="350">
        <f>IF(U$54=0,0,U$54/OIS_fec!U$54)</f>
        <v>0.66170911082967665</v>
      </c>
      <c r="V105" s="350">
        <f>IF(V$54=0,0,V$54/OIS_fec!V$54)</f>
        <v>0.69643856568305784</v>
      </c>
      <c r="W105" s="350">
        <f>IF(W$54=0,0,W$54/OIS_fec!W$54)</f>
        <v>0.69769600556170575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0.37457046547957845</v>
      </c>
      <c r="C106" s="350">
        <f>IF(C$68=0,0,C$68/OIS_fec!C$68)</f>
        <v>0.37286841434853008</v>
      </c>
      <c r="D106" s="350">
        <f>IF(D$68=0,0,D$68/OIS_fec!D$68)</f>
        <v>0.37160927486849482</v>
      </c>
      <c r="E106" s="350">
        <f>IF(E$68=0,0,E$68/OIS_fec!E$68)</f>
        <v>0.37468202160930347</v>
      </c>
      <c r="F106" s="350">
        <f>IF(F$68=0,0,F$68/OIS_fec!F$68)</f>
        <v>0.37302293685748628</v>
      </c>
      <c r="G106" s="350">
        <f>IF(G$68=0,0,G$68/OIS_fec!G$68)</f>
        <v>0.37514708264686947</v>
      </c>
      <c r="H106" s="350">
        <f>IF(H$68=0,0,H$68/OIS_fec!H$68)</f>
        <v>0.37552700733012612</v>
      </c>
      <c r="I106" s="350">
        <f>IF(I$68=0,0,I$68/OIS_fec!I$68)</f>
        <v>0.37647589977611823</v>
      </c>
      <c r="J106" s="350">
        <f>IF(J$68=0,0,J$68/OIS_fec!J$68)</f>
        <v>0.37710433178061264</v>
      </c>
      <c r="K106" s="350">
        <f>IF(K$68=0,0,K$68/OIS_fec!K$68)</f>
        <v>0.37515314666748567</v>
      </c>
      <c r="L106" s="350">
        <f>IF(L$68=0,0,L$68/OIS_fec!L$68)</f>
        <v>0.37518814768552217</v>
      </c>
      <c r="M106" s="350">
        <f>IF(M$68=0,0,M$68/OIS_fec!M$68)</f>
        <v>0.37399214682559739</v>
      </c>
      <c r="N106" s="350">
        <f>IF(N$68=0,0,N$68/OIS_fec!N$68)</f>
        <v>0.3754941257332497</v>
      </c>
      <c r="O106" s="350">
        <f>IF(O$68=0,0,O$68/OIS_fec!O$68)</f>
        <v>0.37606713452548685</v>
      </c>
      <c r="P106" s="350">
        <f>IF(P$68=0,0,P$68/OIS_fec!P$68)</f>
        <v>0.37487355193529787</v>
      </c>
      <c r="Q106" s="350">
        <f>IF(Q$68=0,0,Q$68/OIS_fec!Q$68)</f>
        <v>0.37490641567320449</v>
      </c>
      <c r="R106" s="350">
        <f>IF(R$68=0,0,R$68/OIS_fec!R$68)</f>
        <v>0.37420675959822414</v>
      </c>
      <c r="S106" s="350">
        <f>IF(S$68=0,0,S$68/OIS_fec!S$68)</f>
        <v>0.37414551530826579</v>
      </c>
      <c r="T106" s="350">
        <f>IF(T$68=0,0,T$68/OIS_fec!T$68)</f>
        <v>0.3730004810835611</v>
      </c>
      <c r="U106" s="350">
        <f>IF(U$68=0,0,U$68/OIS_fec!U$68)</f>
        <v>0.3707786967058781</v>
      </c>
      <c r="V106" s="350">
        <f>IF(V$68=0,0,V$68/OIS_fec!V$68)</f>
        <v>0.36975049042042479</v>
      </c>
      <c r="W106" s="350">
        <f>IF(W$68=0,0,W$68/OIS_fec!W$68)</f>
        <v>0.37068433254628436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0.49959996378867022</v>
      </c>
      <c r="C107" s="335">
        <f>IF(C$69=0,0,C$69/OIS_fec!C$69)</f>
        <v>0.49894784118471175</v>
      </c>
      <c r="D107" s="335">
        <f>IF(D$69=0,0,D$69/OIS_fec!D$69)</f>
        <v>0.49738090801844331</v>
      </c>
      <c r="E107" s="335">
        <f>IF(E$69=0,0,E$69/OIS_fec!E$69)</f>
        <v>0.4991511808180128</v>
      </c>
      <c r="F107" s="335">
        <f>IF(F$69=0,0,F$69/OIS_fec!F$69)</f>
        <v>0.49985743858566661</v>
      </c>
      <c r="G107" s="335">
        <f>IF(G$69=0,0,G$69/OIS_fec!G$69)</f>
        <v>0.49936790036492923</v>
      </c>
      <c r="H107" s="335">
        <f>IF(H$69=0,0,H$69/OIS_fec!H$69)</f>
        <v>0.50026167966552593</v>
      </c>
      <c r="I107" s="335">
        <f>IF(I$69=0,0,I$69/OIS_fec!I$69)</f>
        <v>0.49941347725419022</v>
      </c>
      <c r="J107" s="335">
        <f>IF(J$69=0,0,J$69/OIS_fec!J$69)</f>
        <v>0.49811828906146749</v>
      </c>
      <c r="K107" s="335">
        <f>IF(K$69=0,0,K$69/OIS_fec!K$69)</f>
        <v>0.50079490570887131</v>
      </c>
      <c r="L107" s="335">
        <f>IF(L$69=0,0,L$69/OIS_fec!L$69)</f>
        <v>0.4967212803558787</v>
      </c>
      <c r="M107" s="335">
        <f>IF(M$69=0,0,M$69/OIS_fec!M$69)</f>
        <v>0.49729931811181927</v>
      </c>
      <c r="N107" s="335">
        <f>IF(N$69=0,0,N$69/OIS_fec!N$69)</f>
        <v>0.49856663132802143</v>
      </c>
      <c r="O107" s="335">
        <f>IF(O$69=0,0,O$69/OIS_fec!O$69)</f>
        <v>0.50174113106119678</v>
      </c>
      <c r="P107" s="335">
        <f>IF(P$69=0,0,P$69/OIS_fec!P$69)</f>
        <v>0.50023244757652696</v>
      </c>
      <c r="Q107" s="335">
        <f>IF(Q$69=0,0,Q$69/OIS_fec!Q$69)</f>
        <v>0.50024740884443408</v>
      </c>
      <c r="R107" s="335">
        <f>IF(R$69=0,0,R$69/OIS_fec!R$69)</f>
        <v>0.49931297653350737</v>
      </c>
      <c r="S107" s="335">
        <f>IF(S$69=0,0,S$69/OIS_fec!S$69)</f>
        <v>0.4973392919761267</v>
      </c>
      <c r="T107" s="335">
        <f>IF(T$69=0,0,T$69/OIS_fec!T$69)</f>
        <v>0.49999588511709353</v>
      </c>
      <c r="U107" s="335">
        <f>IF(U$69=0,0,U$69/OIS_fec!U$69)</f>
        <v>0.5006673811667387</v>
      </c>
      <c r="V107" s="335">
        <f>IF(V$69=0,0,V$69/OIS_fec!V$69)</f>
        <v>0.50239281782606804</v>
      </c>
      <c r="W107" s="335">
        <f>IF(W$69=0,0,W$69/OIS_fec!W$69)</f>
        <v>0.49515022241078382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EE: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85.652302380971349</v>
      </c>
      <c r="C5" s="225">
        <v>92.838982277167986</v>
      </c>
      <c r="D5" s="225">
        <v>102.7692122450179</v>
      </c>
      <c r="E5" s="225">
        <v>162.94094136311719</v>
      </c>
      <c r="F5" s="225">
        <v>154.3376297458608</v>
      </c>
      <c r="G5" s="225">
        <v>154.01519624398551</v>
      </c>
      <c r="H5" s="225">
        <v>163.6357874437056</v>
      </c>
      <c r="I5" s="225">
        <v>158.13782712437501</v>
      </c>
      <c r="J5" s="225">
        <v>135.14972904494309</v>
      </c>
      <c r="K5" s="225">
        <v>116.3118571246162</v>
      </c>
      <c r="L5" s="225">
        <v>122.7210890431892</v>
      </c>
      <c r="M5" s="225">
        <v>156.1963900856008</v>
      </c>
      <c r="N5" s="225">
        <v>181.74661200379299</v>
      </c>
      <c r="O5" s="225">
        <v>164.71808676436601</v>
      </c>
      <c r="P5" s="225">
        <v>157.81391568417209</v>
      </c>
      <c r="Q5" s="225">
        <v>153.54689616345601</v>
      </c>
      <c r="R5" s="225">
        <v>188.68164408379209</v>
      </c>
      <c r="S5" s="225">
        <v>154.0262800810294</v>
      </c>
      <c r="T5" s="225">
        <v>168.5420055453678</v>
      </c>
      <c r="U5" s="225">
        <v>149.8665272529515</v>
      </c>
      <c r="V5" s="225">
        <v>144.5456139458702</v>
      </c>
      <c r="W5" s="225">
        <v>85.641064755548967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0.88657232956199461</v>
      </c>
      <c r="C10" s="262">
        <v>1.1552996275265399</v>
      </c>
      <c r="D10" s="262">
        <v>0.8966590588852088</v>
      </c>
      <c r="E10" s="262">
        <v>2.009721683170373</v>
      </c>
      <c r="F10" s="262">
        <v>2.1808339563280601</v>
      </c>
      <c r="G10" s="262">
        <v>1.909133789234025</v>
      </c>
      <c r="H10" s="262">
        <v>1.7958338536550369</v>
      </c>
      <c r="I10" s="262">
        <v>1.765037489265755</v>
      </c>
      <c r="J10" s="262">
        <v>1.253843703079905</v>
      </c>
      <c r="K10" s="262">
        <v>1.2169837168535149</v>
      </c>
      <c r="L10" s="262">
        <v>1.4804930525943829</v>
      </c>
      <c r="M10" s="262">
        <v>1.924757738351373</v>
      </c>
      <c r="N10" s="262">
        <v>2.3669149392504609</v>
      </c>
      <c r="O10" s="262">
        <v>1.9400637928641891</v>
      </c>
      <c r="P10" s="262">
        <v>1.8197213106460099</v>
      </c>
      <c r="Q10" s="262">
        <v>1.7176348944547091</v>
      </c>
      <c r="R10" s="262">
        <v>2.1684567410485158</v>
      </c>
      <c r="S10" s="262">
        <v>1.6431943035843939</v>
      </c>
      <c r="T10" s="262">
        <v>1.9803965613452299</v>
      </c>
      <c r="U10" s="262">
        <v>1.740984381969328</v>
      </c>
      <c r="V10" s="262">
        <v>1.528555921113073</v>
      </c>
      <c r="W10" s="262">
        <v>0.81741944644603648</v>
      </c>
      <c r="DA10" s="68" t="s">
        <v>3192</v>
      </c>
    </row>
    <row r="11" spans="1:105" ht="12" customHeight="1" x14ac:dyDescent="0.25">
      <c r="A11" s="37" t="s">
        <v>160</v>
      </c>
      <c r="B11" s="228">
        <v>0.37171641898231328</v>
      </c>
      <c r="C11" s="228">
        <v>0.50161716883184415</v>
      </c>
      <c r="D11" s="228">
        <v>0.41379269754913311</v>
      </c>
      <c r="E11" s="228">
        <v>1.1504627372770351</v>
      </c>
      <c r="F11" s="228">
        <v>1.086315224431041</v>
      </c>
      <c r="G11" s="228">
        <v>0.90703525336052704</v>
      </c>
      <c r="H11" s="228">
        <v>0.83908458514450313</v>
      </c>
      <c r="I11" s="228">
        <v>0.81261374790179386</v>
      </c>
      <c r="J11" s="228">
        <v>0.73915856694028137</v>
      </c>
      <c r="K11" s="228">
        <v>0.76907228639898795</v>
      </c>
      <c r="L11" s="228">
        <v>0.96185142193992934</v>
      </c>
      <c r="M11" s="228">
        <v>1.3369361845341099</v>
      </c>
      <c r="N11" s="228">
        <v>1.530553481024548</v>
      </c>
      <c r="O11" s="228">
        <v>1.1933333084045341</v>
      </c>
      <c r="P11" s="228">
        <v>1.225412999312756</v>
      </c>
      <c r="Q11" s="228">
        <v>1.0887042934086539</v>
      </c>
      <c r="R11" s="228">
        <v>1.4209546824631309</v>
      </c>
      <c r="S11" s="228">
        <v>1.001753808008121</v>
      </c>
      <c r="T11" s="228">
        <v>1.32484738708054</v>
      </c>
      <c r="U11" s="228">
        <v>1.1737223451374019</v>
      </c>
      <c r="V11" s="228">
        <v>1.232679760485917</v>
      </c>
      <c r="W11" s="228">
        <v>0.31833570534976058</v>
      </c>
      <c r="DA11" s="69" t="s">
        <v>3193</v>
      </c>
    </row>
    <row r="12" spans="1:105" ht="12" customHeight="1" x14ac:dyDescent="0.25">
      <c r="A12" s="37" t="s">
        <v>162</v>
      </c>
      <c r="B12" s="228">
        <v>0.51485591057968139</v>
      </c>
      <c r="C12" s="228">
        <v>0.65368245869469543</v>
      </c>
      <c r="D12" s="228">
        <v>0.48286636133607569</v>
      </c>
      <c r="E12" s="228">
        <v>0.85925894589333818</v>
      </c>
      <c r="F12" s="228">
        <v>1.094518731897018</v>
      </c>
      <c r="G12" s="228">
        <v>1.002098535873498</v>
      </c>
      <c r="H12" s="228">
        <v>0.9567492685105341</v>
      </c>
      <c r="I12" s="228">
        <v>0.95242374136396168</v>
      </c>
      <c r="J12" s="228">
        <v>0.51468513613962397</v>
      </c>
      <c r="K12" s="228">
        <v>0.4479114304545268</v>
      </c>
      <c r="L12" s="228">
        <v>0.51864163065445334</v>
      </c>
      <c r="M12" s="228">
        <v>0.58782155381726264</v>
      </c>
      <c r="N12" s="228">
        <v>0.83636145822591246</v>
      </c>
      <c r="O12" s="228">
        <v>0.74673048445965473</v>
      </c>
      <c r="P12" s="228">
        <v>0.59430831133325424</v>
      </c>
      <c r="Q12" s="228">
        <v>0.62893060104605514</v>
      </c>
      <c r="R12" s="228">
        <v>0.74750205858538576</v>
      </c>
      <c r="S12" s="228">
        <v>0.64144049557627258</v>
      </c>
      <c r="T12" s="228">
        <v>0.65554917426468984</v>
      </c>
      <c r="U12" s="228">
        <v>0.56726203683192589</v>
      </c>
      <c r="V12" s="228">
        <v>0.29587616062715588</v>
      </c>
      <c r="W12" s="228">
        <v>0.49908374109627568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7.578484556417588</v>
      </c>
      <c r="C16" s="263">
        <v>9.4020979831325082</v>
      </c>
      <c r="D16" s="263">
        <v>9.0159759473327359</v>
      </c>
      <c r="E16" s="263">
        <v>24.031353008345331</v>
      </c>
      <c r="F16" s="263">
        <v>15.60559151674644</v>
      </c>
      <c r="G16" s="263">
        <v>16.011314890992399</v>
      </c>
      <c r="H16" s="263">
        <v>16.616091003982149</v>
      </c>
      <c r="I16" s="263">
        <v>13.019559003593651</v>
      </c>
      <c r="J16" s="263">
        <v>10.03245808163771</v>
      </c>
      <c r="K16" s="263">
        <v>7.7935201098322153</v>
      </c>
      <c r="L16" s="263">
        <v>9.8233272609239837</v>
      </c>
      <c r="M16" s="263">
        <v>15.00088187539925</v>
      </c>
      <c r="N16" s="263">
        <v>20.928162327578381</v>
      </c>
      <c r="O16" s="263">
        <v>18.648396653619528</v>
      </c>
      <c r="P16" s="263">
        <v>17.350203256944361</v>
      </c>
      <c r="Q16" s="263">
        <v>15.98769122204272</v>
      </c>
      <c r="R16" s="263">
        <v>26.663883326927621</v>
      </c>
      <c r="S16" s="263">
        <v>21.85418090536005</v>
      </c>
      <c r="T16" s="263">
        <v>20.75600054082182</v>
      </c>
      <c r="U16" s="263">
        <v>17.78426344872339</v>
      </c>
      <c r="V16" s="263">
        <v>14.7853216566317</v>
      </c>
      <c r="W16" s="263">
        <v>9.4209072779734857</v>
      </c>
      <c r="DA16" s="70" t="s">
        <v>3198</v>
      </c>
    </row>
    <row r="17" spans="1:105" ht="12" customHeight="1" x14ac:dyDescent="0.25">
      <c r="A17" s="46" t="s">
        <v>30</v>
      </c>
      <c r="B17" s="231">
        <v>0.21679709077128739</v>
      </c>
      <c r="C17" s="231">
        <v>0.21155226882549649</v>
      </c>
      <c r="D17" s="231">
        <v>0</v>
      </c>
      <c r="E17" s="231">
        <v>0</v>
      </c>
      <c r="F17" s="231">
        <v>1.041760166273541</v>
      </c>
      <c r="G17" s="231">
        <v>0.27103529095100681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0.27812105574147711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0.2835581003792717</v>
      </c>
      <c r="U17" s="231">
        <v>0.16650875347824379</v>
      </c>
      <c r="V17" s="231">
        <v>1.9688190988081361E-2</v>
      </c>
      <c r="W17" s="231">
        <v>8.3946648639398713E-2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0.24242310416996549</v>
      </c>
      <c r="F19" s="231">
        <v>0</v>
      </c>
      <c r="G19" s="231">
        <v>0.29942608890198369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0.90802849131682195</v>
      </c>
      <c r="O19" s="231">
        <v>0.33521197298889838</v>
      </c>
      <c r="P19" s="231">
        <v>0</v>
      </c>
      <c r="Q19" s="231">
        <v>0.64202197316602816</v>
      </c>
      <c r="R19" s="231">
        <v>0.28542228823797611</v>
      </c>
      <c r="S19" s="231">
        <v>1.1276452008499831</v>
      </c>
      <c r="T19" s="231">
        <v>1.328014682387453</v>
      </c>
      <c r="U19" s="231">
        <v>1.4466347800579631</v>
      </c>
      <c r="V19" s="231">
        <v>0.73744622789163505</v>
      </c>
      <c r="W19" s="231">
        <v>0.42887589293773642</v>
      </c>
      <c r="DA19" s="73" t="s">
        <v>3201</v>
      </c>
    </row>
    <row r="20" spans="1:105" ht="12" customHeight="1" x14ac:dyDescent="0.25">
      <c r="A20" s="46" t="s">
        <v>160</v>
      </c>
      <c r="B20" s="231">
        <v>1.9307348336680299</v>
      </c>
      <c r="C20" s="231">
        <v>2.393439565898511</v>
      </c>
      <c r="D20" s="231">
        <v>3.337242115161553</v>
      </c>
      <c r="E20" s="231">
        <v>4.8223349906264472</v>
      </c>
      <c r="F20" s="231">
        <v>5.6080876712731333</v>
      </c>
      <c r="G20" s="231">
        <v>5.1650747851137542</v>
      </c>
      <c r="H20" s="231">
        <v>5.2601596342548147</v>
      </c>
      <c r="I20" s="231">
        <v>5.495573481436713</v>
      </c>
      <c r="J20" s="231">
        <v>5.0220989677095034</v>
      </c>
      <c r="K20" s="231">
        <v>4.2599045098295347</v>
      </c>
      <c r="L20" s="231">
        <v>5.3126541143566834</v>
      </c>
      <c r="M20" s="231">
        <v>9.8496705557736774</v>
      </c>
      <c r="N20" s="231">
        <v>9.9975925412034403</v>
      </c>
      <c r="O20" s="231">
        <v>7.246061338781363</v>
      </c>
      <c r="P20" s="231">
        <v>7.9013227591629827</v>
      </c>
      <c r="Q20" s="231">
        <v>6.734455543858326</v>
      </c>
      <c r="R20" s="231">
        <v>6.8642575694680161</v>
      </c>
      <c r="S20" s="231">
        <v>5.4325776974147582</v>
      </c>
      <c r="T20" s="231">
        <v>8.0596277273403771</v>
      </c>
      <c r="U20" s="231">
        <v>5.3879677553518937</v>
      </c>
      <c r="V20" s="231">
        <v>6.4442190527402063</v>
      </c>
      <c r="W20" s="231">
        <v>1.266157213609993</v>
      </c>
      <c r="DA20" s="73" t="s">
        <v>3202</v>
      </c>
    </row>
    <row r="21" spans="1:105" ht="12" customHeight="1" x14ac:dyDescent="0.25">
      <c r="A21" s="46" t="s">
        <v>70</v>
      </c>
      <c r="B21" s="231">
        <v>0.39996616454072959</v>
      </c>
      <c r="C21" s="231">
        <v>0.82007362016702434</v>
      </c>
      <c r="D21" s="231">
        <v>0.93712875654907624</v>
      </c>
      <c r="E21" s="231">
        <v>0.50333425099298867</v>
      </c>
      <c r="F21" s="231">
        <v>0.99698375042452214</v>
      </c>
      <c r="G21" s="231">
        <v>1.4553511231784431</v>
      </c>
      <c r="H21" s="231">
        <v>2.193339420562594</v>
      </c>
      <c r="I21" s="231">
        <v>1.224101897034916</v>
      </c>
      <c r="J21" s="231">
        <v>1.3833768626913181</v>
      </c>
      <c r="K21" s="231">
        <v>1.0076313624901521</v>
      </c>
      <c r="L21" s="231">
        <v>1.6566652147786169</v>
      </c>
      <c r="M21" s="231">
        <v>1.001440948361584</v>
      </c>
      <c r="N21" s="231">
        <v>0.8451629494090015</v>
      </c>
      <c r="O21" s="231">
        <v>0.7088522279351237</v>
      </c>
      <c r="P21" s="231">
        <v>1.2230583923384439</v>
      </c>
      <c r="Q21" s="231">
        <v>1.2205638783400929</v>
      </c>
      <c r="R21" s="231">
        <v>0.90533369650587037</v>
      </c>
      <c r="S21" s="231">
        <v>0.92197466937751782</v>
      </c>
      <c r="T21" s="231">
        <v>1.324269770920973</v>
      </c>
      <c r="U21" s="231">
        <v>2.1284849079060661</v>
      </c>
      <c r="V21" s="231">
        <v>2.98860522324251</v>
      </c>
      <c r="W21" s="231">
        <v>2.274751999968359</v>
      </c>
      <c r="DA21" s="73" t="s">
        <v>3203</v>
      </c>
    </row>
    <row r="22" spans="1:105" ht="12" customHeight="1" x14ac:dyDescent="0.25">
      <c r="A22" s="46" t="s">
        <v>34</v>
      </c>
      <c r="B22" s="231">
        <v>3.049144560133179</v>
      </c>
      <c r="C22" s="231">
        <v>3.0491445601187759</v>
      </c>
      <c r="D22" s="231">
        <v>3.049144560106436</v>
      </c>
      <c r="E22" s="231">
        <v>14.74077284203659</v>
      </c>
      <c r="F22" s="231">
        <v>3.0491445600643501</v>
      </c>
      <c r="G22" s="231">
        <v>3.049144560062035</v>
      </c>
      <c r="H22" s="231">
        <v>3.04914456005719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3.0491445600522731</v>
      </c>
      <c r="O22" s="231">
        <v>3.0491445600625782</v>
      </c>
      <c r="P22" s="231">
        <v>3.0491445600491178</v>
      </c>
      <c r="Q22" s="231">
        <v>3.0491445600592062</v>
      </c>
      <c r="R22" s="231">
        <v>12.19682772014519</v>
      </c>
      <c r="S22" s="231">
        <v>9.1476831601478619</v>
      </c>
      <c r="T22" s="231">
        <v>3.0491445600652951</v>
      </c>
      <c r="U22" s="231">
        <v>3.049144560059172</v>
      </c>
      <c r="V22" s="231">
        <v>2.1345508800291282</v>
      </c>
      <c r="W22" s="231">
        <v>1.524572280057944</v>
      </c>
      <c r="DA22" s="73" t="s">
        <v>3204</v>
      </c>
    </row>
    <row r="23" spans="1:105" ht="12" customHeight="1" x14ac:dyDescent="0.25">
      <c r="A23" s="46" t="s">
        <v>162</v>
      </c>
      <c r="B23" s="231">
        <v>1.981841907304362</v>
      </c>
      <c r="C23" s="231">
        <v>2.9278879681227008</v>
      </c>
      <c r="D23" s="231">
        <v>1.6924605155156689</v>
      </c>
      <c r="E23" s="231">
        <v>3.7224878205193361</v>
      </c>
      <c r="F23" s="231">
        <v>4.9096153687108899</v>
      </c>
      <c r="G23" s="231">
        <v>5.7712830427851713</v>
      </c>
      <c r="H23" s="231">
        <v>6.1134473891075487</v>
      </c>
      <c r="I23" s="231">
        <v>6.2998836251220158</v>
      </c>
      <c r="J23" s="231">
        <v>3.6269822512368859</v>
      </c>
      <c r="K23" s="231">
        <v>2.5259842375125299</v>
      </c>
      <c r="L23" s="231">
        <v>2.8540079317886842</v>
      </c>
      <c r="M23" s="231">
        <v>3.8716493155225078</v>
      </c>
      <c r="N23" s="231">
        <v>6.1282337855968372</v>
      </c>
      <c r="O23" s="231">
        <v>7.3091265538515646</v>
      </c>
      <c r="P23" s="231">
        <v>5.1766775453938214</v>
      </c>
      <c r="Q23" s="231">
        <v>4.3415052666190634</v>
      </c>
      <c r="R23" s="231">
        <v>6.412042052570575</v>
      </c>
      <c r="S23" s="231">
        <v>5.2243001775699343</v>
      </c>
      <c r="T23" s="231">
        <v>6.7113856997284493</v>
      </c>
      <c r="U23" s="231">
        <v>5.6055226918700551</v>
      </c>
      <c r="V23" s="231">
        <v>2.4608120817401389</v>
      </c>
      <c r="W23" s="231">
        <v>3.8426032427600552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49.896092323388928</v>
      </c>
      <c r="C27" s="263">
        <f t="shared" si="0"/>
        <v>54.928000209049777</v>
      </c>
      <c r="D27" s="263">
        <f t="shared" si="0"/>
        <v>57.710739275730923</v>
      </c>
      <c r="E27" s="263">
        <f t="shared" si="0"/>
        <v>83.99040705847186</v>
      </c>
      <c r="F27" s="263">
        <f t="shared" si="0"/>
        <v>87.45341260277209</v>
      </c>
      <c r="G27" s="263">
        <f t="shared" si="0"/>
        <v>85.589679982818666</v>
      </c>
      <c r="H27" s="263">
        <f t="shared" si="0"/>
        <v>89.694633250005069</v>
      </c>
      <c r="I27" s="263">
        <f t="shared" si="0"/>
        <v>87.191039493694063</v>
      </c>
      <c r="J27" s="263">
        <f t="shared" si="0"/>
        <v>74.305178325272777</v>
      </c>
      <c r="K27" s="263">
        <f t="shared" si="0"/>
        <v>63.968469418638833</v>
      </c>
      <c r="L27" s="263">
        <f t="shared" si="0"/>
        <v>67.683088749937596</v>
      </c>
      <c r="M27" s="263">
        <f t="shared" si="0"/>
        <v>81.920892371609128</v>
      </c>
      <c r="N27" s="263">
        <f t="shared" si="0"/>
        <v>94.555860102526466</v>
      </c>
      <c r="O27" s="263">
        <f t="shared" si="0"/>
        <v>84.496749591621523</v>
      </c>
      <c r="P27" s="263">
        <f t="shared" si="0"/>
        <v>80.916334140590095</v>
      </c>
      <c r="Q27" s="263">
        <f t="shared" si="0"/>
        <v>80.412178328346556</v>
      </c>
      <c r="R27" s="263">
        <f t="shared" si="0"/>
        <v>92.821802136410611</v>
      </c>
      <c r="S27" s="263">
        <f t="shared" si="0"/>
        <v>76.593857942072646</v>
      </c>
      <c r="T27" s="263">
        <f t="shared" si="0"/>
        <v>85.789143939577315</v>
      </c>
      <c r="U27" s="263">
        <f t="shared" si="0"/>
        <v>79.639916660519091</v>
      </c>
      <c r="V27" s="263">
        <f t="shared" si="0"/>
        <v>76.507662071364507</v>
      </c>
      <c r="W27" s="263">
        <f t="shared" si="0"/>
        <v>49.974044701821917</v>
      </c>
      <c r="DA27" s="70"/>
    </row>
    <row r="28" spans="1:105" ht="12" customHeight="1" x14ac:dyDescent="0.25">
      <c r="A28" s="60" t="s">
        <v>3072</v>
      </c>
      <c r="B28" s="264">
        <v>49.896092323388928</v>
      </c>
      <c r="C28" s="264">
        <v>54.928000209049777</v>
      </c>
      <c r="D28" s="264">
        <v>57.710739275730923</v>
      </c>
      <c r="E28" s="264">
        <v>83.99040705847186</v>
      </c>
      <c r="F28" s="264">
        <v>87.45341260277209</v>
      </c>
      <c r="G28" s="264">
        <v>85.589679982818666</v>
      </c>
      <c r="H28" s="264">
        <v>89.694633250005069</v>
      </c>
      <c r="I28" s="264">
        <v>87.191039493694063</v>
      </c>
      <c r="J28" s="264">
        <v>74.305178325272777</v>
      </c>
      <c r="K28" s="264">
        <v>63.968469418638833</v>
      </c>
      <c r="L28" s="264">
        <v>67.683088749937596</v>
      </c>
      <c r="M28" s="264">
        <v>81.920892371609128</v>
      </c>
      <c r="N28" s="264">
        <v>94.555860102526466</v>
      </c>
      <c r="O28" s="264">
        <v>84.496749591621523</v>
      </c>
      <c r="P28" s="264">
        <v>80.916334140590095</v>
      </c>
      <c r="Q28" s="264">
        <v>80.412178328346556</v>
      </c>
      <c r="R28" s="264">
        <v>92.821802136410611</v>
      </c>
      <c r="S28" s="264">
        <v>76.593857942072646</v>
      </c>
      <c r="T28" s="264">
        <v>85.789143939577315</v>
      </c>
      <c r="U28" s="264">
        <v>79.639916660519091</v>
      </c>
      <c r="V28" s="264">
        <v>76.507662071364507</v>
      </c>
      <c r="W28" s="264">
        <v>49.974044701821917</v>
      </c>
      <c r="DA28" s="72" t="s">
        <v>3209</v>
      </c>
    </row>
    <row r="29" spans="1:105" ht="12" customHeight="1" x14ac:dyDescent="0.25">
      <c r="A29" s="59" t="s">
        <v>30</v>
      </c>
      <c r="B29" s="232">
        <v>3.318806886599269</v>
      </c>
      <c r="C29" s="232">
        <v>2.3383996853088802</v>
      </c>
      <c r="D29" s="232">
        <v>0</v>
      </c>
      <c r="E29" s="232">
        <v>0</v>
      </c>
      <c r="F29" s="232">
        <v>6.4127751974306753</v>
      </c>
      <c r="G29" s="232">
        <v>1.9860152763086281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1.4080020669532169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1.7899290795795131</v>
      </c>
      <c r="U29" s="232">
        <v>1.116697934579667</v>
      </c>
      <c r="V29" s="232">
        <v>0.12179155042284739</v>
      </c>
      <c r="W29" s="232">
        <v>0.62228858185765601</v>
      </c>
      <c r="DA29" s="71" t="s">
        <v>3210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2.2537201585544659</v>
      </c>
      <c r="F30" s="232">
        <v>0</v>
      </c>
      <c r="G30" s="232">
        <v>2.194049286342489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4.4467436626774859</v>
      </c>
      <c r="O30" s="232">
        <v>2.5358632670679371</v>
      </c>
      <c r="P30" s="232">
        <v>0</v>
      </c>
      <c r="Q30" s="232">
        <v>4.7245040968529253</v>
      </c>
      <c r="R30" s="232">
        <v>2.5856529517946178</v>
      </c>
      <c r="S30" s="232">
        <v>4.211746659262003</v>
      </c>
      <c r="T30" s="232">
        <v>4.0067714981891589</v>
      </c>
      <c r="U30" s="232">
        <v>5.6153191392584514</v>
      </c>
      <c r="V30" s="232">
        <v>4.6354027847806574</v>
      </c>
      <c r="W30" s="232">
        <v>3.016459827174343</v>
      </c>
      <c r="DA30" s="71" t="s">
        <v>3211</v>
      </c>
    </row>
    <row r="31" spans="1:105" ht="12" customHeight="1" x14ac:dyDescent="0.25">
      <c r="A31" s="59" t="s">
        <v>160</v>
      </c>
      <c r="B31" s="232">
        <v>23.470820895039829</v>
      </c>
      <c r="C31" s="232">
        <v>23.65040747472181</v>
      </c>
      <c r="D31" s="232">
        <v>27.202306831933939</v>
      </c>
      <c r="E31" s="232">
        <v>48.758056358679937</v>
      </c>
      <c r="F31" s="232">
        <v>42.922407753371942</v>
      </c>
      <c r="G31" s="232">
        <v>35.06380741231019</v>
      </c>
      <c r="H31" s="232">
        <v>35.332880129760078</v>
      </c>
      <c r="I31" s="232">
        <v>36.912445143035271</v>
      </c>
      <c r="J31" s="232">
        <v>37.229821217453868</v>
      </c>
      <c r="K31" s="232">
        <v>34.476871785948489</v>
      </c>
      <c r="L31" s="232">
        <v>36.291955900824533</v>
      </c>
      <c r="M31" s="232">
        <v>49.47378224906425</v>
      </c>
      <c r="N31" s="232">
        <v>56.041039995994353</v>
      </c>
      <c r="O31" s="232">
        <v>47.103573115401353</v>
      </c>
      <c r="P31" s="232">
        <v>47.498258953431588</v>
      </c>
      <c r="Q31" s="232">
        <v>41.957344366629457</v>
      </c>
      <c r="R31" s="232">
        <v>51.644018743762921</v>
      </c>
      <c r="S31" s="232">
        <v>38.458649597738841</v>
      </c>
      <c r="T31" s="232">
        <v>45.438337720205517</v>
      </c>
      <c r="U31" s="232">
        <v>35.78455211717516</v>
      </c>
      <c r="V31" s="232">
        <v>39.963119068360953</v>
      </c>
      <c r="W31" s="232">
        <v>9.3708228997819276</v>
      </c>
      <c r="DA31" s="71" t="s">
        <v>3212</v>
      </c>
    </row>
    <row r="32" spans="1:105" ht="12" customHeight="1" x14ac:dyDescent="0.25">
      <c r="A32" s="59" t="s">
        <v>70</v>
      </c>
      <c r="B32" s="232">
        <v>5.3466796422409928</v>
      </c>
      <c r="C32" s="232">
        <v>7.5937277167624142</v>
      </c>
      <c r="D32" s="232">
        <v>10.56041920016458</v>
      </c>
      <c r="E32" s="232">
        <v>5.2410690232002048</v>
      </c>
      <c r="F32" s="232">
        <v>7.4128024082571784</v>
      </c>
      <c r="G32" s="232">
        <v>10.4316019761399</v>
      </c>
      <c r="H32" s="232">
        <v>15.840723005539949</v>
      </c>
      <c r="I32" s="232">
        <v>7.9941452231409773</v>
      </c>
      <c r="J32" s="232">
        <v>10.90771217762221</v>
      </c>
      <c r="K32" s="232">
        <v>8.2106157577985659</v>
      </c>
      <c r="L32" s="232">
        <v>10.634423825455739</v>
      </c>
      <c r="M32" s="232">
        <v>5.0698460117143096</v>
      </c>
      <c r="N32" s="232">
        <v>5.2261240106933444</v>
      </c>
      <c r="O32" s="232">
        <v>5.3624347321850596</v>
      </c>
      <c r="P32" s="232">
        <v>7.8837327278054126</v>
      </c>
      <c r="Q32" s="232">
        <v>7.8862272418330637</v>
      </c>
      <c r="R32" s="232">
        <v>8.201457423597514</v>
      </c>
      <c r="S32" s="232">
        <v>8.1848164507617138</v>
      </c>
      <c r="T32" s="232">
        <v>8.3593061492833449</v>
      </c>
      <c r="U32" s="232">
        <v>14.274773252405989</v>
      </c>
      <c r="V32" s="232">
        <v>18.487572777045489</v>
      </c>
      <c r="W32" s="232">
        <v>16.862521840732711</v>
      </c>
      <c r="DA32" s="71" t="s">
        <v>3213</v>
      </c>
    </row>
    <row r="33" spans="1:105" ht="12" customHeight="1" x14ac:dyDescent="0.25">
      <c r="A33" s="59" t="s">
        <v>162</v>
      </c>
      <c r="B33" s="232">
        <v>17.759784899508841</v>
      </c>
      <c r="C33" s="232">
        <v>21.345465332256669</v>
      </c>
      <c r="D33" s="232">
        <v>19.948013243632399</v>
      </c>
      <c r="E33" s="232">
        <v>27.737561518037229</v>
      </c>
      <c r="F33" s="232">
        <v>30.70542724371229</v>
      </c>
      <c r="G33" s="232">
        <v>35.914206031717463</v>
      </c>
      <c r="H33" s="232">
        <v>38.521030114705027</v>
      </c>
      <c r="I33" s="232">
        <v>42.28444912751781</v>
      </c>
      <c r="J33" s="232">
        <v>26.167644930196701</v>
      </c>
      <c r="K33" s="232">
        <v>21.280981874891779</v>
      </c>
      <c r="L33" s="232">
        <v>20.756709023657329</v>
      </c>
      <c r="M33" s="232">
        <v>25.96926204387735</v>
      </c>
      <c r="N33" s="232">
        <v>28.841952433161271</v>
      </c>
      <c r="O33" s="232">
        <v>29.49487847696717</v>
      </c>
      <c r="P33" s="232">
        <v>25.534342459353091</v>
      </c>
      <c r="Q33" s="232">
        <v>25.844102623031102</v>
      </c>
      <c r="R33" s="232">
        <v>30.390673017255551</v>
      </c>
      <c r="S33" s="232">
        <v>25.73864523431007</v>
      </c>
      <c r="T33" s="232">
        <v>26.194799492319781</v>
      </c>
      <c r="U33" s="232">
        <v>22.848574217099831</v>
      </c>
      <c r="V33" s="232">
        <v>13.29977589075456</v>
      </c>
      <c r="W33" s="232">
        <v>20.101951552275281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2.8141915756754896</v>
      </c>
      <c r="C35" s="263">
        <f t="shared" si="1"/>
        <v>3.8058128042365307</v>
      </c>
      <c r="D35" s="263">
        <f t="shared" si="1"/>
        <v>2.5640031499169327</v>
      </c>
      <c r="E35" s="263">
        <f t="shared" si="1"/>
        <v>4.2143388632017196</v>
      </c>
      <c r="F35" s="263">
        <f t="shared" si="1"/>
        <v>4.5538777012781146</v>
      </c>
      <c r="G35" s="263">
        <f t="shared" si="1"/>
        <v>3.9437347769500897</v>
      </c>
      <c r="H35" s="263">
        <f t="shared" si="1"/>
        <v>2.8562737803525824</v>
      </c>
      <c r="I35" s="263">
        <f t="shared" si="1"/>
        <v>2.2539993290707798</v>
      </c>
      <c r="J35" s="263">
        <f t="shared" si="1"/>
        <v>1.5151024211481201</v>
      </c>
      <c r="K35" s="263">
        <f t="shared" si="1"/>
        <v>1.2917940166984625</v>
      </c>
      <c r="L35" s="263">
        <f t="shared" si="1"/>
        <v>1.8534847186511272</v>
      </c>
      <c r="M35" s="263">
        <f t="shared" si="1"/>
        <v>1.4858966225156323</v>
      </c>
      <c r="N35" s="263">
        <f t="shared" si="1"/>
        <v>3.2831108601928141</v>
      </c>
      <c r="O35" s="263">
        <f t="shared" si="1"/>
        <v>2.1855498333513532</v>
      </c>
      <c r="P35" s="263">
        <f t="shared" si="1"/>
        <v>1.4980301096553041</v>
      </c>
      <c r="Q35" s="263">
        <f t="shared" si="1"/>
        <v>1.6566318513313183</v>
      </c>
      <c r="R35" s="263">
        <f t="shared" si="1"/>
        <v>1.6099053783815345</v>
      </c>
      <c r="S35" s="263">
        <f t="shared" si="1"/>
        <v>1.6896228635720321</v>
      </c>
      <c r="T35" s="263">
        <f t="shared" si="1"/>
        <v>1.9796115016336184</v>
      </c>
      <c r="U35" s="263">
        <f t="shared" si="1"/>
        <v>1.4372927401923516</v>
      </c>
      <c r="V35" s="263">
        <f t="shared" si="1"/>
        <v>0.38356392259303873</v>
      </c>
      <c r="W35" s="263">
        <f t="shared" si="1"/>
        <v>0.50194782822212858</v>
      </c>
      <c r="DA35" s="70"/>
    </row>
    <row r="36" spans="1:105" ht="12" customHeight="1" x14ac:dyDescent="0.25">
      <c r="A36" s="60" t="s">
        <v>3082</v>
      </c>
      <c r="B36" s="264">
        <v>2.536601106566692</v>
      </c>
      <c r="C36" s="264">
        <v>3.30731026180429</v>
      </c>
      <c r="D36" s="264">
        <v>2.364701288435354</v>
      </c>
      <c r="E36" s="264">
        <v>3.293271837266412</v>
      </c>
      <c r="F36" s="264">
        <v>3.869267462547628</v>
      </c>
      <c r="G36" s="264">
        <v>3.359712910557179</v>
      </c>
      <c r="H36" s="264">
        <v>2.4725304047502892</v>
      </c>
      <c r="I36" s="264">
        <v>2.1158245868418728</v>
      </c>
      <c r="J36" s="264">
        <v>1.4641816389945479</v>
      </c>
      <c r="K36" s="264">
        <v>1.244781215326807</v>
      </c>
      <c r="L36" s="264">
        <v>1.7462811293806999</v>
      </c>
      <c r="M36" s="264">
        <v>1.4027968862015521</v>
      </c>
      <c r="N36" s="264">
        <v>2.4725935393613172</v>
      </c>
      <c r="O36" s="264">
        <v>1.4143412026363871</v>
      </c>
      <c r="P36" s="264">
        <v>1.1284290424096239</v>
      </c>
      <c r="Q36" s="264">
        <v>1.445099305925799</v>
      </c>
      <c r="R36" s="264">
        <v>0.99260134085791929</v>
      </c>
      <c r="S36" s="264">
        <v>1.0218399065313859</v>
      </c>
      <c r="T36" s="264">
        <v>1.1124083091446659</v>
      </c>
      <c r="U36" s="264">
        <v>0.86934208574050165</v>
      </c>
      <c r="V36" s="264">
        <v>0.32979144713485592</v>
      </c>
      <c r="W36" s="264">
        <v>0.35752054285305912</v>
      </c>
      <c r="DA36" s="72" t="s">
        <v>3216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0.28733029958811679</v>
      </c>
      <c r="G37" s="232">
        <v>0.28797221506475112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0.32678942299039748</v>
      </c>
      <c r="F38" s="232">
        <v>0</v>
      </c>
      <c r="G38" s="232">
        <v>0.31813714651966102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0.28642443331055589</v>
      </c>
      <c r="O38" s="232">
        <v>0</v>
      </c>
      <c r="P38" s="232">
        <v>0</v>
      </c>
      <c r="Q38" s="232">
        <v>0.32454378142853452</v>
      </c>
      <c r="R38" s="232">
        <v>0</v>
      </c>
      <c r="S38" s="232">
        <v>0.23654430947098329</v>
      </c>
      <c r="T38" s="232">
        <v>0.2216075430699837</v>
      </c>
      <c r="U38" s="232">
        <v>0.23656953839482631</v>
      </c>
      <c r="V38" s="232">
        <v>0.11861952586254711</v>
      </c>
      <c r="W38" s="232">
        <v>0</v>
      </c>
      <c r="DA38" s="71" t="s">
        <v>3218</v>
      </c>
    </row>
    <row r="39" spans="1:105" ht="12" customHeight="1" x14ac:dyDescent="0.25">
      <c r="A39" s="59" t="s">
        <v>160</v>
      </c>
      <c r="B39" s="232">
        <v>0.70663793752727566</v>
      </c>
      <c r="C39" s="232">
        <v>1.0217723035310931</v>
      </c>
      <c r="D39" s="232">
        <v>0</v>
      </c>
      <c r="E39" s="232">
        <v>1.0339934187102431</v>
      </c>
      <c r="F39" s="232">
        <v>0.99884428676539938</v>
      </c>
      <c r="G39" s="232">
        <v>1.0082730333276699</v>
      </c>
      <c r="H39" s="232">
        <v>0.68897903206075284</v>
      </c>
      <c r="I39" s="232">
        <v>0.74122083343940026</v>
      </c>
      <c r="J39" s="232">
        <v>0.38255022374712649</v>
      </c>
      <c r="K39" s="232">
        <v>0.38012710111484421</v>
      </c>
      <c r="L39" s="232">
        <v>0.7418420616347472</v>
      </c>
      <c r="M39" s="232">
        <v>0</v>
      </c>
      <c r="N39" s="232">
        <v>0.91609914241491308</v>
      </c>
      <c r="O39" s="232">
        <v>0.27037167037065513</v>
      </c>
      <c r="P39" s="232">
        <v>0.3099272079956874</v>
      </c>
      <c r="Q39" s="232">
        <v>0.34945345650681381</v>
      </c>
      <c r="R39" s="232">
        <v>0.2611375948447503</v>
      </c>
      <c r="S39" s="232">
        <v>0.25654727010648087</v>
      </c>
      <c r="T39" s="232">
        <v>0.2398295788054241</v>
      </c>
      <c r="U39" s="232">
        <v>1.7950352688890631E-2</v>
      </c>
      <c r="V39" s="232">
        <v>7.6927326816312674E-2</v>
      </c>
      <c r="W39" s="232">
        <v>0</v>
      </c>
      <c r="DA39" s="71" t="s">
        <v>3219</v>
      </c>
    </row>
    <row r="40" spans="1:105" ht="12" customHeight="1" x14ac:dyDescent="0.25">
      <c r="A40" s="59" t="s">
        <v>70</v>
      </c>
      <c r="B40" s="232">
        <v>0.35702756193750551</v>
      </c>
      <c r="C40" s="232">
        <v>0.69249371291401651</v>
      </c>
      <c r="D40" s="232">
        <v>0.72785895120378019</v>
      </c>
      <c r="E40" s="232">
        <v>0.34975476225328922</v>
      </c>
      <c r="F40" s="232">
        <v>0.67947201238432353</v>
      </c>
      <c r="G40" s="232">
        <v>0.34049444142564372</v>
      </c>
      <c r="H40" s="232">
        <v>0.34511746431893692</v>
      </c>
      <c r="I40" s="232">
        <v>0</v>
      </c>
      <c r="J40" s="232">
        <v>0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3220</v>
      </c>
    </row>
    <row r="41" spans="1:105" ht="12" customHeight="1" x14ac:dyDescent="0.25">
      <c r="A41" s="59" t="s">
        <v>162</v>
      </c>
      <c r="B41" s="232">
        <v>1.47293560710191</v>
      </c>
      <c r="C41" s="232">
        <v>1.59304424535918</v>
      </c>
      <c r="D41" s="232">
        <v>1.6368423372315739</v>
      </c>
      <c r="E41" s="232">
        <v>1.582734233312483</v>
      </c>
      <c r="F41" s="232">
        <v>1.903620863809788</v>
      </c>
      <c r="G41" s="232">
        <v>1.404836074219453</v>
      </c>
      <c r="H41" s="232">
        <v>1.438433908370599</v>
      </c>
      <c r="I41" s="232">
        <v>1.3746037534024731</v>
      </c>
      <c r="J41" s="232">
        <v>1.0816314152474209</v>
      </c>
      <c r="K41" s="232">
        <v>0.86465411421196237</v>
      </c>
      <c r="L41" s="232">
        <v>1.0044390677459529</v>
      </c>
      <c r="M41" s="232">
        <v>1.4027968862015521</v>
      </c>
      <c r="N41" s="232">
        <v>1.2700699636358479</v>
      </c>
      <c r="O41" s="232">
        <v>1.1439695322657319</v>
      </c>
      <c r="P41" s="232">
        <v>0.81850183441393709</v>
      </c>
      <c r="Q41" s="232">
        <v>0.77110206799045033</v>
      </c>
      <c r="R41" s="232">
        <v>0.73146374601316899</v>
      </c>
      <c r="S41" s="232">
        <v>0.5287483269539216</v>
      </c>
      <c r="T41" s="232">
        <v>0.65097118726925773</v>
      </c>
      <c r="U41" s="232">
        <v>0.61482219465678467</v>
      </c>
      <c r="V41" s="232">
        <v>0.13424459445599601</v>
      </c>
      <c r="W41" s="232">
        <v>0.35752054285305912</v>
      </c>
      <c r="DA41" s="71" t="s">
        <v>3221</v>
      </c>
    </row>
    <row r="42" spans="1:105" ht="12" customHeight="1" x14ac:dyDescent="0.25">
      <c r="A42" s="60" t="s">
        <v>3089</v>
      </c>
      <c r="B42" s="264">
        <v>0.27759046910879759</v>
      </c>
      <c r="C42" s="264">
        <v>0.49850254243224063</v>
      </c>
      <c r="D42" s="264">
        <v>0.1993018614815788</v>
      </c>
      <c r="E42" s="264">
        <v>0.92106702593530732</v>
      </c>
      <c r="F42" s="264">
        <v>0.68461023873048699</v>
      </c>
      <c r="G42" s="264">
        <v>0.58402186639291065</v>
      </c>
      <c r="H42" s="264">
        <v>0.38374337560229299</v>
      </c>
      <c r="I42" s="264">
        <v>0.1381747422289068</v>
      </c>
      <c r="J42" s="264">
        <v>5.0920782153572201E-2</v>
      </c>
      <c r="K42" s="264">
        <v>4.7012801371655637E-2</v>
      </c>
      <c r="L42" s="264">
        <v>0.1072035892704272</v>
      </c>
      <c r="M42" s="264">
        <v>8.3099736314080297E-2</v>
      </c>
      <c r="N42" s="264">
        <v>0.81051732083149686</v>
      </c>
      <c r="O42" s="264">
        <v>0.77120863071496593</v>
      </c>
      <c r="P42" s="264">
        <v>0.3696010672456802</v>
      </c>
      <c r="Q42" s="264">
        <v>0.2115325454055193</v>
      </c>
      <c r="R42" s="264">
        <v>0.61730403752361518</v>
      </c>
      <c r="S42" s="264">
        <v>0.66778295704064605</v>
      </c>
      <c r="T42" s="264">
        <v>0.8672031924889525</v>
      </c>
      <c r="U42" s="264">
        <v>0.56795065445185</v>
      </c>
      <c r="V42" s="264">
        <v>5.3772475458182797E-2</v>
      </c>
      <c r="W42" s="264">
        <v>0.14442728536906951</v>
      </c>
      <c r="DA42" s="72" t="s">
        <v>3222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5.0838890539245493E-2</v>
      </c>
      <c r="G43" s="231">
        <v>5.0058464811960718E-2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4.4773979016231223E-2</v>
      </c>
      <c r="F45" s="231">
        <v>0</v>
      </c>
      <c r="G45" s="231">
        <v>5.5302061523022847E-2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9.389006345439109E-2</v>
      </c>
      <c r="O45" s="231">
        <v>0</v>
      </c>
      <c r="P45" s="231">
        <v>0</v>
      </c>
      <c r="Q45" s="231">
        <v>4.7506473707098602E-2</v>
      </c>
      <c r="R45" s="231">
        <v>0</v>
      </c>
      <c r="S45" s="231">
        <v>0.15458415495423711</v>
      </c>
      <c r="T45" s="231">
        <v>0.17275919934263151</v>
      </c>
      <c r="U45" s="231">
        <v>0.15455345641096679</v>
      </c>
      <c r="V45" s="231">
        <v>1.9340906499303059E-2</v>
      </c>
      <c r="W45" s="231">
        <v>0</v>
      </c>
      <c r="DA45" s="73" t="s">
        <v>3225</v>
      </c>
    </row>
    <row r="46" spans="1:105" ht="12" customHeight="1" x14ac:dyDescent="0.25">
      <c r="A46" s="64" t="s">
        <v>160</v>
      </c>
      <c r="B46" s="231">
        <v>7.7330233776397042E-2</v>
      </c>
      <c r="C46" s="231">
        <v>0.15400916478250809</v>
      </c>
      <c r="D46" s="231">
        <v>0</v>
      </c>
      <c r="E46" s="231">
        <v>0.1416692107370133</v>
      </c>
      <c r="F46" s="231">
        <v>0.1767308753494127</v>
      </c>
      <c r="G46" s="231">
        <v>0.17526899304619789</v>
      </c>
      <c r="H46" s="231">
        <v>0.1069314007116914</v>
      </c>
      <c r="I46" s="231">
        <v>4.8405712946202217E-2</v>
      </c>
      <c r="J46" s="231">
        <v>1.3304194020356959E-2</v>
      </c>
      <c r="K46" s="231">
        <v>1.4356611170424499E-2</v>
      </c>
      <c r="L46" s="231">
        <v>4.5541425341532583E-2</v>
      </c>
      <c r="M46" s="231">
        <v>0</v>
      </c>
      <c r="N46" s="231">
        <v>0.30029772815711642</v>
      </c>
      <c r="O46" s="231">
        <v>0.14742762588121941</v>
      </c>
      <c r="P46" s="231">
        <v>0.10151229943450719</v>
      </c>
      <c r="Q46" s="231">
        <v>5.11527331391846E-2</v>
      </c>
      <c r="R46" s="231">
        <v>0.16240285501482571</v>
      </c>
      <c r="S46" s="231">
        <v>0.16765629680088159</v>
      </c>
      <c r="T46" s="231">
        <v>0.18696460165176379</v>
      </c>
      <c r="U46" s="231">
        <v>1.1727160946789991E-2</v>
      </c>
      <c r="V46" s="231">
        <v>1.254299597285276E-2</v>
      </c>
      <c r="W46" s="231">
        <v>0</v>
      </c>
      <c r="DA46" s="73" t="s">
        <v>3226</v>
      </c>
    </row>
    <row r="47" spans="1:105" ht="12" customHeight="1" x14ac:dyDescent="0.25">
      <c r="A47" s="64" t="s">
        <v>70</v>
      </c>
      <c r="B47" s="231">
        <v>3.9070963166591512E-2</v>
      </c>
      <c r="C47" s="231">
        <v>0.10437783249209021</v>
      </c>
      <c r="D47" s="231">
        <v>6.1345441210854577E-2</v>
      </c>
      <c r="E47" s="231">
        <v>4.7920499515113929E-2</v>
      </c>
      <c r="F47" s="231">
        <v>0.12022262640454261</v>
      </c>
      <c r="G47" s="231">
        <v>5.9188449868128018E-2</v>
      </c>
      <c r="H47" s="231">
        <v>5.3563159620853333E-2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3227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0.46985020628675828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3228</v>
      </c>
    </row>
    <row r="49" spans="1:105" ht="12" customHeight="1" x14ac:dyDescent="0.25">
      <c r="A49" s="64" t="s">
        <v>162</v>
      </c>
      <c r="B49" s="231">
        <v>0.16118927216580911</v>
      </c>
      <c r="C49" s="231">
        <v>0.24011554515764219</v>
      </c>
      <c r="D49" s="231">
        <v>0.13795642027072419</v>
      </c>
      <c r="E49" s="231">
        <v>0.21685313038019061</v>
      </c>
      <c r="F49" s="231">
        <v>0.33681784643728618</v>
      </c>
      <c r="G49" s="231">
        <v>0.24420389714360119</v>
      </c>
      <c r="H49" s="231">
        <v>0.22324881526974821</v>
      </c>
      <c r="I49" s="231">
        <v>8.976902928270461E-2</v>
      </c>
      <c r="J49" s="231">
        <v>3.7616588133215237E-2</v>
      </c>
      <c r="K49" s="231">
        <v>3.2656190201231131E-2</v>
      </c>
      <c r="L49" s="231">
        <v>6.1662163928894592E-2</v>
      </c>
      <c r="M49" s="231">
        <v>8.3099736314080297E-2</v>
      </c>
      <c r="N49" s="231">
        <v>0.41632952921998939</v>
      </c>
      <c r="O49" s="231">
        <v>0.62378100483374654</v>
      </c>
      <c r="P49" s="231">
        <v>0.26808876781117302</v>
      </c>
      <c r="Q49" s="231">
        <v>0.11287333855923611</v>
      </c>
      <c r="R49" s="231">
        <v>0.45490118250878941</v>
      </c>
      <c r="S49" s="231">
        <v>0.34554250528552732</v>
      </c>
      <c r="T49" s="231">
        <v>0.50747939149455712</v>
      </c>
      <c r="U49" s="231">
        <v>0.4016700370940931</v>
      </c>
      <c r="V49" s="231">
        <v>2.1888572986026981E-2</v>
      </c>
      <c r="W49" s="231">
        <v>0.14442728536906951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0.88913986095288144</v>
      </c>
      <c r="C54" s="263">
        <f t="shared" si="2"/>
        <v>1.129724225542593</v>
      </c>
      <c r="D54" s="263">
        <f t="shared" si="2"/>
        <v>0.8465764531560267</v>
      </c>
      <c r="E54" s="263">
        <f t="shared" si="2"/>
        <v>1.1761059623420447</v>
      </c>
      <c r="F54" s="263">
        <f t="shared" si="2"/>
        <v>1.3166961448441552</v>
      </c>
      <c r="G54" s="263">
        <f t="shared" si="2"/>
        <v>1.129938661232943</v>
      </c>
      <c r="H54" s="263">
        <f t="shared" si="2"/>
        <v>0.87613533096877949</v>
      </c>
      <c r="I54" s="263">
        <f t="shared" si="2"/>
        <v>0.75476253388542891</v>
      </c>
      <c r="J54" s="263">
        <f t="shared" si="2"/>
        <v>0.53261062294086392</v>
      </c>
      <c r="K54" s="263">
        <f t="shared" si="2"/>
        <v>0.44732227507198175</v>
      </c>
      <c r="L54" s="263">
        <f t="shared" si="2"/>
        <v>0.60835649711711237</v>
      </c>
      <c r="M54" s="263">
        <f t="shared" si="2"/>
        <v>0.55044046501247623</v>
      </c>
      <c r="N54" s="263">
        <f t="shared" si="2"/>
        <v>0.90910959273980274</v>
      </c>
      <c r="O54" s="263">
        <f t="shared" si="2"/>
        <v>0.57970568265399758</v>
      </c>
      <c r="P54" s="263">
        <f t="shared" si="2"/>
        <v>0.43421837206598307</v>
      </c>
      <c r="Q54" s="263">
        <f t="shared" si="2"/>
        <v>0.52152873967738878</v>
      </c>
      <c r="R54" s="263">
        <f t="shared" si="2"/>
        <v>0.40538634105275279</v>
      </c>
      <c r="S54" s="263">
        <f t="shared" si="2"/>
        <v>0.40789237610692741</v>
      </c>
      <c r="T54" s="263">
        <f t="shared" si="2"/>
        <v>0.46104631637938709</v>
      </c>
      <c r="U54" s="263">
        <f t="shared" si="2"/>
        <v>0.36600368418349644</v>
      </c>
      <c r="V54" s="263">
        <f t="shared" si="2"/>
        <v>0.11685376954683797</v>
      </c>
      <c r="W54" s="263">
        <f t="shared" si="2"/>
        <v>0.14955931669882053</v>
      </c>
      <c r="DA54" s="70"/>
    </row>
    <row r="55" spans="1:105" ht="12" customHeight="1" x14ac:dyDescent="0.25">
      <c r="A55" s="60" t="s">
        <v>3104</v>
      </c>
      <c r="B55" s="264">
        <v>0.86825531155284652</v>
      </c>
      <c r="C55" s="264">
        <v>1.0922193320680671</v>
      </c>
      <c r="D55" s="264">
        <v>0.83158195574048477</v>
      </c>
      <c r="E55" s="264">
        <v>1.1068093835882911</v>
      </c>
      <c r="F55" s="264">
        <v>1.2651894184192909</v>
      </c>
      <c r="G55" s="264">
        <v>1.085999712037238</v>
      </c>
      <c r="H55" s="264">
        <v>0.84726435600183581</v>
      </c>
      <c r="I55" s="264">
        <v>0.74436694199359887</v>
      </c>
      <c r="J55" s="264">
        <v>0.52877959230862026</v>
      </c>
      <c r="K55" s="264">
        <v>0.44378526180264088</v>
      </c>
      <c r="L55" s="264">
        <v>0.60029102331620254</v>
      </c>
      <c r="M55" s="264">
        <v>0.54418844723336046</v>
      </c>
      <c r="N55" s="264">
        <v>0.84813023317881242</v>
      </c>
      <c r="O55" s="264">
        <v>0.52168371670679015</v>
      </c>
      <c r="P55" s="264">
        <v>0.4064113952199131</v>
      </c>
      <c r="Q55" s="264">
        <v>0.50561406541490461</v>
      </c>
      <c r="R55" s="264">
        <v>0.3589434040603805</v>
      </c>
      <c r="S55" s="264">
        <v>0.35765165206625188</v>
      </c>
      <c r="T55" s="264">
        <v>0.39580218904479503</v>
      </c>
      <c r="U55" s="264">
        <v>0.32327385438147638</v>
      </c>
      <c r="V55" s="264">
        <v>0.1128081914559402</v>
      </c>
      <c r="W55" s="264">
        <v>0.1386933140378247</v>
      </c>
      <c r="DA55" s="72" t="s">
        <v>3234</v>
      </c>
    </row>
    <row r="56" spans="1:105" ht="12" customHeight="1" x14ac:dyDescent="0.25">
      <c r="A56" s="60" t="s">
        <v>3106</v>
      </c>
      <c r="B56" s="264">
        <v>2.0884549400034931E-2</v>
      </c>
      <c r="C56" s="264">
        <v>3.750489347452593E-2</v>
      </c>
      <c r="D56" s="264">
        <v>1.499449741554198E-2</v>
      </c>
      <c r="E56" s="264">
        <v>6.9296578753753516E-2</v>
      </c>
      <c r="F56" s="264">
        <v>5.1506726424864202E-2</v>
      </c>
      <c r="G56" s="264">
        <v>4.3938949195704867E-2</v>
      </c>
      <c r="H56" s="264">
        <v>2.8870974966943672E-2</v>
      </c>
      <c r="I56" s="264">
        <v>1.0395591891829981E-2</v>
      </c>
      <c r="J56" s="264">
        <v>3.831030632243675E-3</v>
      </c>
      <c r="K56" s="264">
        <v>3.5370132693408629E-3</v>
      </c>
      <c r="L56" s="264">
        <v>8.0654738009098802E-3</v>
      </c>
      <c r="M56" s="264">
        <v>6.2520177791157566E-3</v>
      </c>
      <c r="N56" s="264">
        <v>6.0979359560990341E-2</v>
      </c>
      <c r="O56" s="264">
        <v>5.8021965947207481E-2</v>
      </c>
      <c r="P56" s="264">
        <v>2.7806976846069979E-2</v>
      </c>
      <c r="Q56" s="264">
        <v>1.5914674262484212E-2</v>
      </c>
      <c r="R56" s="264">
        <v>4.6442936992372293E-2</v>
      </c>
      <c r="S56" s="264">
        <v>5.0240724040675561E-2</v>
      </c>
      <c r="T56" s="264">
        <v>6.5244127334592034E-2</v>
      </c>
      <c r="U56" s="264">
        <v>4.2729829802020072E-2</v>
      </c>
      <c r="V56" s="264">
        <v>4.0455780908977661E-3</v>
      </c>
      <c r="W56" s="264">
        <v>1.086600266099582E-2</v>
      </c>
      <c r="DA56" s="72" t="s">
        <v>3235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3.8248695076548329E-3</v>
      </c>
      <c r="G57" s="231">
        <v>3.766154092435916E-3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3.36857522379169E-3</v>
      </c>
      <c r="F59" s="231">
        <v>0</v>
      </c>
      <c r="G59" s="231">
        <v>4.1606566663089286E-3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7.0638292254087314E-3</v>
      </c>
      <c r="O59" s="231">
        <v>0</v>
      </c>
      <c r="P59" s="231">
        <v>0</v>
      </c>
      <c r="Q59" s="231">
        <v>3.574154761662591E-3</v>
      </c>
      <c r="R59" s="231">
        <v>0</v>
      </c>
      <c r="S59" s="231">
        <v>1.1630155858625989E-2</v>
      </c>
      <c r="T59" s="231">
        <v>1.299755731731397E-2</v>
      </c>
      <c r="U59" s="231">
        <v>1.162784625035488E-2</v>
      </c>
      <c r="V59" s="231">
        <v>1.455115222518098E-3</v>
      </c>
      <c r="W59" s="231">
        <v>0</v>
      </c>
      <c r="DA59" s="73" t="s">
        <v>3238</v>
      </c>
    </row>
    <row r="60" spans="1:105" ht="12" customHeight="1" x14ac:dyDescent="0.25">
      <c r="A60" s="64" t="s">
        <v>160</v>
      </c>
      <c r="B60" s="231">
        <v>5.8179486226756392E-3</v>
      </c>
      <c r="C60" s="231">
        <v>1.1586896409969259E-2</v>
      </c>
      <c r="D60" s="231">
        <v>0</v>
      </c>
      <c r="E60" s="231">
        <v>1.0658498613443011E-2</v>
      </c>
      <c r="F60" s="231">
        <v>1.3296366797447969E-2</v>
      </c>
      <c r="G60" s="231">
        <v>1.3186381921971E-2</v>
      </c>
      <c r="H60" s="231">
        <v>8.0449956648294494E-3</v>
      </c>
      <c r="I60" s="231">
        <v>3.641809124479162E-3</v>
      </c>
      <c r="J60" s="231">
        <v>1.000942496829364E-3</v>
      </c>
      <c r="K60" s="231">
        <v>1.0801212165836621E-3</v>
      </c>
      <c r="L60" s="231">
        <v>3.4263141322783131E-3</v>
      </c>
      <c r="M60" s="231">
        <v>0</v>
      </c>
      <c r="N60" s="231">
        <v>2.2592932525927249E-2</v>
      </c>
      <c r="O60" s="231">
        <v>1.109173360861839E-2</v>
      </c>
      <c r="P60" s="231">
        <v>7.63728898566825E-3</v>
      </c>
      <c r="Q60" s="231">
        <v>3.848481490095393E-3</v>
      </c>
      <c r="R60" s="231">
        <v>1.221839661553548E-2</v>
      </c>
      <c r="S60" s="231">
        <v>1.2613639884705831E-2</v>
      </c>
      <c r="T60" s="231">
        <v>1.4066302318628E-2</v>
      </c>
      <c r="U60" s="231">
        <v>8.8229424051084566E-4</v>
      </c>
      <c r="V60" s="231">
        <v>9.436736782083582E-4</v>
      </c>
      <c r="W60" s="231">
        <v>0</v>
      </c>
      <c r="DA60" s="73" t="s">
        <v>3239</v>
      </c>
    </row>
    <row r="61" spans="1:105" ht="12" customHeight="1" x14ac:dyDescent="0.25">
      <c r="A61" s="64" t="s">
        <v>70</v>
      </c>
      <c r="B61" s="231">
        <v>2.9395082006213051E-3</v>
      </c>
      <c r="C61" s="231">
        <v>7.8528776796556888E-3</v>
      </c>
      <c r="D61" s="231">
        <v>4.6153310001896862E-3</v>
      </c>
      <c r="E61" s="231">
        <v>3.6053040387546528E-3</v>
      </c>
      <c r="F61" s="231">
        <v>9.0449624881160547E-3</v>
      </c>
      <c r="G61" s="231">
        <v>4.4530495198591607E-3</v>
      </c>
      <c r="H61" s="231">
        <v>4.0298301909105954E-3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3240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3.5349231820947333E-2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3241</v>
      </c>
    </row>
    <row r="63" spans="1:105" ht="12" customHeight="1" x14ac:dyDescent="0.25">
      <c r="A63" s="64" t="s">
        <v>162</v>
      </c>
      <c r="B63" s="231">
        <v>1.212709257673799E-2</v>
      </c>
      <c r="C63" s="231">
        <v>1.806511938490098E-2</v>
      </c>
      <c r="D63" s="231">
        <v>1.0379166415352289E-2</v>
      </c>
      <c r="E63" s="231">
        <v>1.6314969056816842E-2</v>
      </c>
      <c r="F63" s="231">
        <v>2.5340527631645349E-2</v>
      </c>
      <c r="G63" s="231">
        <v>1.837270699512987E-2</v>
      </c>
      <c r="H63" s="231">
        <v>1.6796149111203629E-2</v>
      </c>
      <c r="I63" s="231">
        <v>6.7537827673508164E-3</v>
      </c>
      <c r="J63" s="231">
        <v>2.830088135414311E-3</v>
      </c>
      <c r="K63" s="231">
        <v>2.456892052757201E-3</v>
      </c>
      <c r="L63" s="231">
        <v>4.639159668631568E-3</v>
      </c>
      <c r="M63" s="231">
        <v>6.2520177791157566E-3</v>
      </c>
      <c r="N63" s="231">
        <v>3.1322597809654372E-2</v>
      </c>
      <c r="O63" s="231">
        <v>4.6930232338589097E-2</v>
      </c>
      <c r="P63" s="231">
        <v>2.0169687860401731E-2</v>
      </c>
      <c r="Q63" s="231">
        <v>8.4920380107262258E-3</v>
      </c>
      <c r="R63" s="231">
        <v>3.4224540376836809E-2</v>
      </c>
      <c r="S63" s="231">
        <v>2.5996928297343749E-2</v>
      </c>
      <c r="T63" s="231">
        <v>3.8180267698650072E-2</v>
      </c>
      <c r="U63" s="231">
        <v>3.021968931115435E-2</v>
      </c>
      <c r="V63" s="231">
        <v>1.6467891901713091E-3</v>
      </c>
      <c r="W63" s="231">
        <v>1.086600266099582E-2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23.587821734974462</v>
      </c>
      <c r="C68" s="263">
        <v>22.41804742768003</v>
      </c>
      <c r="D68" s="263">
        <v>31.73525835999612</v>
      </c>
      <c r="E68" s="263">
        <v>47.519014787585952</v>
      </c>
      <c r="F68" s="263">
        <v>43.227217823891969</v>
      </c>
      <c r="G68" s="263">
        <v>45.431394142757433</v>
      </c>
      <c r="H68" s="263">
        <v>51.796820224741971</v>
      </c>
      <c r="I68" s="263">
        <v>53.15342927486536</v>
      </c>
      <c r="J68" s="263">
        <v>47.510535890863657</v>
      </c>
      <c r="K68" s="263">
        <v>41.593767587521221</v>
      </c>
      <c r="L68" s="263">
        <v>41.272338763964967</v>
      </c>
      <c r="M68" s="263">
        <v>55.313521012712933</v>
      </c>
      <c r="N68" s="263">
        <v>59.703454181505023</v>
      </c>
      <c r="O68" s="263">
        <v>56.867621210255408</v>
      </c>
      <c r="P68" s="263">
        <v>55.795408494270291</v>
      </c>
      <c r="Q68" s="263">
        <v>53.25123112760329</v>
      </c>
      <c r="R68" s="263">
        <v>65.012210159971033</v>
      </c>
      <c r="S68" s="263">
        <v>51.837531690333392</v>
      </c>
      <c r="T68" s="263">
        <v>57.575806685610367</v>
      </c>
      <c r="U68" s="263">
        <v>48.898066337363808</v>
      </c>
      <c r="V68" s="263">
        <v>51.223656604621077</v>
      </c>
      <c r="W68" s="263">
        <v>24.777186184386569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0.99999999999999989</v>
      </c>
      <c r="C73" s="234">
        <f t="shared" si="3"/>
        <v>1</v>
      </c>
      <c r="D73" s="234">
        <f t="shared" si="3"/>
        <v>1.0000000000000004</v>
      </c>
      <c r="E73" s="234">
        <f t="shared" si="3"/>
        <v>1.0000000000000004</v>
      </c>
      <c r="F73" s="234">
        <f t="shared" si="3"/>
        <v>1.0000000000000002</v>
      </c>
      <c r="G73" s="234">
        <f t="shared" si="3"/>
        <v>1.0000000000000002</v>
      </c>
      <c r="H73" s="234">
        <f t="shared" si="3"/>
        <v>0.99999999999999989</v>
      </c>
      <c r="I73" s="234">
        <f t="shared" si="3"/>
        <v>1.0000000000000002</v>
      </c>
      <c r="J73" s="234">
        <f t="shared" si="3"/>
        <v>0.99999999999999956</v>
      </c>
      <c r="K73" s="234">
        <f t="shared" si="3"/>
        <v>1.0000000000000002</v>
      </c>
      <c r="L73" s="234">
        <f t="shared" si="3"/>
        <v>0.99999999999999978</v>
      </c>
      <c r="M73" s="234">
        <f t="shared" si="3"/>
        <v>1</v>
      </c>
      <c r="N73" s="234">
        <f t="shared" si="3"/>
        <v>0.99999999999999956</v>
      </c>
      <c r="O73" s="234">
        <f t="shared" si="3"/>
        <v>1</v>
      </c>
      <c r="P73" s="234">
        <f t="shared" si="3"/>
        <v>0.99999999999999956</v>
      </c>
      <c r="Q73" s="234">
        <f t="shared" si="3"/>
        <v>0.99999999999999978</v>
      </c>
      <c r="R73" s="234">
        <f t="shared" si="3"/>
        <v>0.99999999999999989</v>
      </c>
      <c r="S73" s="234">
        <f t="shared" si="3"/>
        <v>1.0000000000000002</v>
      </c>
      <c r="T73" s="234">
        <f t="shared" si="3"/>
        <v>0.99999999999999967</v>
      </c>
      <c r="U73" s="234">
        <f t="shared" si="3"/>
        <v>0.99999999999999989</v>
      </c>
      <c r="V73" s="234">
        <f t="shared" si="3"/>
        <v>1.0000000000000002</v>
      </c>
      <c r="W73" s="234">
        <f t="shared" si="3"/>
        <v>0.99999999999999989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1.0350828931820481E-2</v>
      </c>
      <c r="C78" s="302">
        <f t="shared" si="8"/>
        <v>1.2444122061543368E-2</v>
      </c>
      <c r="D78" s="302">
        <f t="shared" si="8"/>
        <v>8.7249774450682098E-3</v>
      </c>
      <c r="E78" s="302">
        <f t="shared" si="8"/>
        <v>1.2334049787350053E-2</v>
      </c>
      <c r="F78" s="302">
        <f t="shared" si="8"/>
        <v>1.4130280216944619E-2</v>
      </c>
      <c r="G78" s="302">
        <f t="shared" si="8"/>
        <v>1.2395749483120106E-2</v>
      </c>
      <c r="H78" s="302">
        <f t="shared" si="8"/>
        <v>1.0974578860219341E-2</v>
      </c>
      <c r="I78" s="302">
        <f t="shared" si="8"/>
        <v>1.116138700879934E-2</v>
      </c>
      <c r="J78" s="302">
        <f t="shared" si="8"/>
        <v>9.2774414861234982E-3</v>
      </c>
      <c r="K78" s="302">
        <f t="shared" si="8"/>
        <v>1.0463109668601044E-2</v>
      </c>
      <c r="L78" s="302">
        <f t="shared" si="8"/>
        <v>1.2063884570592048E-2</v>
      </c>
      <c r="M78" s="302">
        <f t="shared" si="8"/>
        <v>1.2322677478631496E-2</v>
      </c>
      <c r="N78" s="302">
        <f t="shared" si="8"/>
        <v>1.3023158523588128E-2</v>
      </c>
      <c r="O78" s="302">
        <f t="shared" si="8"/>
        <v>1.177808600727318E-2</v>
      </c>
      <c r="P78" s="302">
        <f t="shared" si="8"/>
        <v>1.1530803875925363E-2</v>
      </c>
      <c r="Q78" s="302">
        <f t="shared" si="8"/>
        <v>1.1186386292212816E-2</v>
      </c>
      <c r="R78" s="302">
        <f t="shared" si="8"/>
        <v>1.149267461378236E-2</v>
      </c>
      <c r="S78" s="302">
        <f t="shared" si="8"/>
        <v>1.0668272341057319E-2</v>
      </c>
      <c r="T78" s="302">
        <f t="shared" si="8"/>
        <v>1.1750166108069426E-2</v>
      </c>
      <c r="U78" s="302">
        <f t="shared" si="8"/>
        <v>1.1616899476364165E-2</v>
      </c>
      <c r="V78" s="302">
        <f t="shared" si="8"/>
        <v>1.0574903515823665E-2</v>
      </c>
      <c r="W78" s="302">
        <f t="shared" si="8"/>
        <v>9.5447137279207304E-3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8.8479636224013933E-2</v>
      </c>
      <c r="C79" s="303">
        <f t="shared" si="9"/>
        <v>0.10127316944365922</v>
      </c>
      <c r="D79" s="303">
        <f t="shared" si="9"/>
        <v>8.7730320690181385E-2</v>
      </c>
      <c r="E79" s="303">
        <f t="shared" si="9"/>
        <v>0.14748505076321472</v>
      </c>
      <c r="F79" s="303">
        <f t="shared" si="9"/>
        <v>0.10111332889097299</v>
      </c>
      <c r="G79" s="303">
        <f t="shared" si="9"/>
        <v>0.10395931882999279</v>
      </c>
      <c r="H79" s="303">
        <f t="shared" si="9"/>
        <v>0.10154313590905938</v>
      </c>
      <c r="I79" s="303">
        <f t="shared" si="9"/>
        <v>8.2330453379467525E-2</v>
      </c>
      <c r="J79" s="303">
        <f t="shared" si="9"/>
        <v>7.4232173105589341E-2</v>
      </c>
      <c r="K79" s="303">
        <f t="shared" si="9"/>
        <v>6.7005379352530328E-2</v>
      </c>
      <c r="L79" s="303">
        <f t="shared" si="9"/>
        <v>8.0045958991342259E-2</v>
      </c>
      <c r="M79" s="303">
        <f t="shared" si="9"/>
        <v>9.6038595176100222E-2</v>
      </c>
      <c r="N79" s="303">
        <f t="shared" si="9"/>
        <v>0.11515021984091575</v>
      </c>
      <c r="O79" s="303">
        <f t="shared" si="9"/>
        <v>0.11321401929769012</v>
      </c>
      <c r="P79" s="303">
        <f t="shared" si="9"/>
        <v>0.10994089578048849</v>
      </c>
      <c r="Q79" s="303">
        <f t="shared" si="9"/>
        <v>0.10412252947805123</v>
      </c>
      <c r="R79" s="303">
        <f t="shared" si="9"/>
        <v>0.14131678498140704</v>
      </c>
      <c r="S79" s="303">
        <f t="shared" si="9"/>
        <v>0.14188605278179223</v>
      </c>
      <c r="T79" s="303">
        <f t="shared" si="9"/>
        <v>0.12315031183863989</v>
      </c>
      <c r="U79" s="303">
        <f t="shared" si="9"/>
        <v>0.11866734870493334</v>
      </c>
      <c r="V79" s="303">
        <f t="shared" si="9"/>
        <v>0.10228827601900493</v>
      </c>
      <c r="W79" s="303">
        <f t="shared" si="9"/>
        <v>0.11000455569841656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0.5825423361237505</v>
      </c>
      <c r="C80" s="303">
        <f t="shared" si="10"/>
        <v>0.59164802178748455</v>
      </c>
      <c r="D80" s="303">
        <f t="shared" si="10"/>
        <v>0.56155669596979574</v>
      </c>
      <c r="E80" s="303">
        <f t="shared" si="10"/>
        <v>0.51546533581942144</v>
      </c>
      <c r="F80" s="303">
        <f t="shared" si="10"/>
        <v>0.56663700710433851</v>
      </c>
      <c r="G80" s="303">
        <f t="shared" si="10"/>
        <v>0.5557223057861802</v>
      </c>
      <c r="H80" s="303">
        <f t="shared" si="10"/>
        <v>0.54813579994450812</v>
      </c>
      <c r="I80" s="303">
        <f t="shared" si="10"/>
        <v>0.55136105686540471</v>
      </c>
      <c r="J80" s="303">
        <f t="shared" si="10"/>
        <v>0.54979894410711783</v>
      </c>
      <c r="K80" s="303">
        <f t="shared" si="10"/>
        <v>0.54997376019972921</v>
      </c>
      <c r="L80" s="303">
        <f t="shared" si="10"/>
        <v>0.55151962289153011</v>
      </c>
      <c r="M80" s="303">
        <f t="shared" si="10"/>
        <v>0.52447365990157502</v>
      </c>
      <c r="N80" s="303">
        <f t="shared" si="10"/>
        <v>0.52026202337435112</v>
      </c>
      <c r="O80" s="303">
        <f t="shared" si="10"/>
        <v>0.51297796891301062</v>
      </c>
      <c r="P80" s="303">
        <f t="shared" si="10"/>
        <v>0.51273256727578675</v>
      </c>
      <c r="Q80" s="303">
        <f t="shared" si="10"/>
        <v>0.52369784305340172</v>
      </c>
      <c r="R80" s="303">
        <f t="shared" si="10"/>
        <v>0.49194929685470173</v>
      </c>
      <c r="S80" s="303">
        <f t="shared" si="10"/>
        <v>0.49727785350511949</v>
      </c>
      <c r="T80" s="303">
        <f t="shared" si="10"/>
        <v>0.50900749437495429</v>
      </c>
      <c r="U80" s="303">
        <f t="shared" si="10"/>
        <v>0.53140563220030612</v>
      </c>
      <c r="V80" s="303">
        <f t="shared" si="10"/>
        <v>0.5292977073660311</v>
      </c>
      <c r="W80" s="303">
        <f t="shared" si="10"/>
        <v>0.58352899796921232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0.5825423361237505</v>
      </c>
      <c r="C81" s="304">
        <f t="shared" si="11"/>
        <v>0.59164802178748455</v>
      </c>
      <c r="D81" s="304">
        <f t="shared" si="11"/>
        <v>0.56155669596979574</v>
      </c>
      <c r="E81" s="304">
        <f t="shared" si="11"/>
        <v>0.51546533581942144</v>
      </c>
      <c r="F81" s="304">
        <f t="shared" si="11"/>
        <v>0.56663700710433851</v>
      </c>
      <c r="G81" s="304">
        <f t="shared" si="11"/>
        <v>0.5557223057861802</v>
      </c>
      <c r="H81" s="304">
        <f t="shared" si="11"/>
        <v>0.54813579994450812</v>
      </c>
      <c r="I81" s="304">
        <f t="shared" si="11"/>
        <v>0.55136105686540471</v>
      </c>
      <c r="J81" s="304">
        <f t="shared" si="11"/>
        <v>0.54979894410711783</v>
      </c>
      <c r="K81" s="304">
        <f t="shared" si="11"/>
        <v>0.54997376019972921</v>
      </c>
      <c r="L81" s="304">
        <f t="shared" si="11"/>
        <v>0.55151962289153011</v>
      </c>
      <c r="M81" s="304">
        <f t="shared" si="11"/>
        <v>0.52447365990157502</v>
      </c>
      <c r="N81" s="304">
        <f t="shared" si="11"/>
        <v>0.52026202337435112</v>
      </c>
      <c r="O81" s="304">
        <f t="shared" si="11"/>
        <v>0.51297796891301062</v>
      </c>
      <c r="P81" s="304">
        <f t="shared" si="11"/>
        <v>0.51273256727578675</v>
      </c>
      <c r="Q81" s="304">
        <f t="shared" si="11"/>
        <v>0.52369784305340172</v>
      </c>
      <c r="R81" s="304">
        <f t="shared" si="11"/>
        <v>0.49194929685470173</v>
      </c>
      <c r="S81" s="304">
        <f t="shared" si="11"/>
        <v>0.49727785350511949</v>
      </c>
      <c r="T81" s="304">
        <f t="shared" si="11"/>
        <v>0.50900749437495429</v>
      </c>
      <c r="U81" s="304">
        <f t="shared" si="11"/>
        <v>0.53140563220030612</v>
      </c>
      <c r="V81" s="304">
        <f t="shared" si="11"/>
        <v>0.5292977073660311</v>
      </c>
      <c r="W81" s="304">
        <f t="shared" si="11"/>
        <v>0.58352899796921232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3.2855994496893928E-2</v>
      </c>
      <c r="C83" s="303">
        <f t="shared" si="13"/>
        <v>4.0993693714504446E-2</v>
      </c>
      <c r="D83" s="303">
        <f t="shared" si="13"/>
        <v>2.4949136943892763E-2</v>
      </c>
      <c r="E83" s="303">
        <f t="shared" si="13"/>
        <v>2.5864210848088695E-2</v>
      </c>
      <c r="F83" s="303">
        <f t="shared" si="13"/>
        <v>2.950594556088967E-2</v>
      </c>
      <c r="G83" s="303">
        <f t="shared" si="13"/>
        <v>2.560614064798231E-2</v>
      </c>
      <c r="H83" s="303">
        <f t="shared" si="13"/>
        <v>1.7455067897877811E-2</v>
      </c>
      <c r="I83" s="303">
        <f t="shared" si="13"/>
        <v>1.42533849747285E-2</v>
      </c>
      <c r="J83" s="303">
        <f t="shared" si="13"/>
        <v>1.1210547234203359E-2</v>
      </c>
      <c r="K83" s="303">
        <f t="shared" si="13"/>
        <v>1.1106296886949694E-2</v>
      </c>
      <c r="L83" s="303">
        <f t="shared" si="13"/>
        <v>1.5103229062763865E-2</v>
      </c>
      <c r="M83" s="303">
        <f t="shared" si="13"/>
        <v>9.5130023280391544E-3</v>
      </c>
      <c r="N83" s="303">
        <f t="shared" si="13"/>
        <v>1.8064220422025237E-2</v>
      </c>
      <c r="O83" s="303">
        <f t="shared" si="13"/>
        <v>1.3268426535805055E-2</v>
      </c>
      <c r="P83" s="303">
        <f t="shared" si="13"/>
        <v>9.4923828685251274E-3</v>
      </c>
      <c r="Q83" s="303">
        <f t="shared" si="13"/>
        <v>1.0789093708333745E-2</v>
      </c>
      <c r="R83" s="303">
        <f t="shared" si="13"/>
        <v>8.5323900276520152E-3</v>
      </c>
      <c r="S83" s="303">
        <f t="shared" si="13"/>
        <v>1.0969705057365298E-2</v>
      </c>
      <c r="T83" s="303">
        <f t="shared" si="13"/>
        <v>1.1745508161173214E-2</v>
      </c>
      <c r="U83" s="303">
        <f t="shared" si="13"/>
        <v>9.5904853908199521E-3</v>
      </c>
      <c r="V83" s="303">
        <f t="shared" si="13"/>
        <v>2.6535839595705525E-3</v>
      </c>
      <c r="W83" s="303">
        <f t="shared" si="13"/>
        <v>5.8610647783849008E-3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2.9615095403789489E-2</v>
      </c>
      <c r="C84" s="304">
        <f t="shared" si="14"/>
        <v>3.5624154645840629E-2</v>
      </c>
      <c r="D84" s="304">
        <f t="shared" si="14"/>
        <v>2.3009822073925563E-2</v>
      </c>
      <c r="E84" s="304">
        <f t="shared" si="14"/>
        <v>2.0211444770822141E-2</v>
      </c>
      <c r="F84" s="304">
        <f t="shared" si="14"/>
        <v>2.5070149573496341E-2</v>
      </c>
      <c r="G84" s="304">
        <f t="shared" si="14"/>
        <v>2.1814165046641493E-2</v>
      </c>
      <c r="H84" s="304">
        <f t="shared" si="14"/>
        <v>1.5109961233882871E-2</v>
      </c>
      <c r="I84" s="304">
        <f t="shared" si="14"/>
        <v>1.337962349247269E-2</v>
      </c>
      <c r="J84" s="304">
        <f t="shared" si="14"/>
        <v>1.0833774135852278E-2</v>
      </c>
      <c r="K84" s="304">
        <f t="shared" si="14"/>
        <v>1.0702100766847458E-2</v>
      </c>
      <c r="L84" s="304">
        <f t="shared" si="14"/>
        <v>1.4229674320818092E-2</v>
      </c>
      <c r="M84" s="304">
        <f t="shared" si="14"/>
        <v>8.9809814774385825E-3</v>
      </c>
      <c r="N84" s="304">
        <f t="shared" si="14"/>
        <v>1.3604619707077208E-2</v>
      </c>
      <c r="O84" s="304">
        <f t="shared" si="14"/>
        <v>8.5864353479265642E-3</v>
      </c>
      <c r="P84" s="304">
        <f t="shared" si="14"/>
        <v>7.150377313163642E-3</v>
      </c>
      <c r="Q84" s="304">
        <f t="shared" si="14"/>
        <v>9.411452409871188E-3</v>
      </c>
      <c r="R84" s="304">
        <f t="shared" si="14"/>
        <v>5.2607202236223498E-3</v>
      </c>
      <c r="S84" s="304">
        <f t="shared" si="14"/>
        <v>6.6341919443475578E-3</v>
      </c>
      <c r="T84" s="304">
        <f t="shared" si="14"/>
        <v>6.6001843608371573E-3</v>
      </c>
      <c r="U84" s="304">
        <f t="shared" si="14"/>
        <v>5.8007755412466909E-3</v>
      </c>
      <c r="V84" s="304">
        <f t="shared" si="14"/>
        <v>2.2815735333094026E-3</v>
      </c>
      <c r="W84" s="304">
        <f t="shared" si="14"/>
        <v>4.1746391625740991E-3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3.2408990931044432E-3</v>
      </c>
      <c r="C85" s="304">
        <f t="shared" si="15"/>
        <v>5.3695390686638112E-3</v>
      </c>
      <c r="D85" s="304">
        <f t="shared" si="15"/>
        <v>1.9393148699672032E-3</v>
      </c>
      <c r="E85" s="304">
        <f t="shared" si="15"/>
        <v>5.6527660772665526E-3</v>
      </c>
      <c r="F85" s="304">
        <f t="shared" si="15"/>
        <v>4.4357959873933313E-3</v>
      </c>
      <c r="G85" s="304">
        <f t="shared" si="15"/>
        <v>3.7919756013408152E-3</v>
      </c>
      <c r="H85" s="304">
        <f t="shared" si="15"/>
        <v>2.3451066639949367E-3</v>
      </c>
      <c r="I85" s="304">
        <f t="shared" si="15"/>
        <v>8.737614822558091E-4</v>
      </c>
      <c r="J85" s="304">
        <f t="shared" si="15"/>
        <v>3.7677309835108032E-4</v>
      </c>
      <c r="K85" s="304">
        <f t="shared" si="15"/>
        <v>4.0419612010223735E-4</v>
      </c>
      <c r="L85" s="304">
        <f t="shared" si="15"/>
        <v>8.7355474194577155E-4</v>
      </c>
      <c r="M85" s="304">
        <f t="shared" si="15"/>
        <v>5.3202085060057339E-4</v>
      </c>
      <c r="N85" s="304">
        <f t="shared" si="15"/>
        <v>4.4596007149480272E-3</v>
      </c>
      <c r="O85" s="304">
        <f t="shared" si="15"/>
        <v>4.6819911878784887E-3</v>
      </c>
      <c r="P85" s="304">
        <f t="shared" si="15"/>
        <v>2.3420055553614863E-3</v>
      </c>
      <c r="Q85" s="304">
        <f t="shared" si="15"/>
        <v>1.3776412984625593E-3</v>
      </c>
      <c r="R85" s="304">
        <f t="shared" si="15"/>
        <v>3.2716698040296654E-3</v>
      </c>
      <c r="S85" s="304">
        <f t="shared" si="15"/>
        <v>4.3355131130177402E-3</v>
      </c>
      <c r="T85" s="304">
        <f t="shared" si="15"/>
        <v>5.1453238003360564E-3</v>
      </c>
      <c r="U85" s="304">
        <f t="shared" si="15"/>
        <v>3.789709849573262E-3</v>
      </c>
      <c r="V85" s="304">
        <f t="shared" si="15"/>
        <v>3.7201042626114995E-4</v>
      </c>
      <c r="W85" s="304">
        <f t="shared" si="15"/>
        <v>1.6864256158108028E-3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1.0380805141677244E-2</v>
      </c>
      <c r="C87" s="303">
        <f t="shared" si="17"/>
        <v>1.2168640778179099E-2</v>
      </c>
      <c r="D87" s="303">
        <f t="shared" si="17"/>
        <v>8.2376466128557639E-3</v>
      </c>
      <c r="E87" s="303">
        <f t="shared" si="17"/>
        <v>7.217989245079103E-3</v>
      </c>
      <c r="F87" s="303">
        <f t="shared" si="17"/>
        <v>8.5312709998999307E-3</v>
      </c>
      <c r="G87" s="303">
        <f t="shared" si="17"/>
        <v>7.3365400868816441E-3</v>
      </c>
      <c r="H87" s="303">
        <f t="shared" si="17"/>
        <v>5.3541792089349029E-3</v>
      </c>
      <c r="I87" s="303">
        <f t="shared" si="17"/>
        <v>4.7728146238648524E-3</v>
      </c>
      <c r="J87" s="303">
        <f t="shared" si="17"/>
        <v>3.9408930132871223E-3</v>
      </c>
      <c r="K87" s="303">
        <f t="shared" si="17"/>
        <v>3.8458871359325123E-3</v>
      </c>
      <c r="L87" s="303">
        <f t="shared" si="17"/>
        <v>4.957228638209148E-3</v>
      </c>
      <c r="M87" s="303">
        <f t="shared" si="17"/>
        <v>3.5240280822803689E-3</v>
      </c>
      <c r="N87" s="303">
        <f t="shared" si="17"/>
        <v>5.0020717454740222E-3</v>
      </c>
      <c r="O87" s="303">
        <f t="shared" si="17"/>
        <v>3.5193808648547706E-3</v>
      </c>
      <c r="P87" s="303">
        <f t="shared" si="17"/>
        <v>2.7514580712576092E-3</v>
      </c>
      <c r="Q87" s="303">
        <f t="shared" si="17"/>
        <v>3.3965436795427195E-3</v>
      </c>
      <c r="R87" s="303">
        <f t="shared" si="17"/>
        <v>2.1485202920572591E-3</v>
      </c>
      <c r="S87" s="303">
        <f t="shared" si="17"/>
        <v>2.6481998779191796E-3</v>
      </c>
      <c r="T87" s="303">
        <f t="shared" si="17"/>
        <v>2.7354979839449198E-3</v>
      </c>
      <c r="U87" s="303">
        <f t="shared" si="17"/>
        <v>2.4421976734387051E-3</v>
      </c>
      <c r="V87" s="303">
        <f t="shared" si="17"/>
        <v>8.0842141353799685E-4</v>
      </c>
      <c r="W87" s="303">
        <f t="shared" si="17"/>
        <v>1.7463505051661572E-3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1.0136975742822992E-2</v>
      </c>
      <c r="C88" s="304">
        <f t="shared" si="18"/>
        <v>1.1764662917213797E-2</v>
      </c>
      <c r="D88" s="304">
        <f t="shared" si="18"/>
        <v>8.0917420458362869E-3</v>
      </c>
      <c r="E88" s="304">
        <f t="shared" si="18"/>
        <v>6.7927027690465091E-3</v>
      </c>
      <c r="F88" s="304">
        <f t="shared" si="18"/>
        <v>8.1975434021023131E-3</v>
      </c>
      <c r="G88" s="304">
        <f t="shared" si="18"/>
        <v>7.0512503864672872E-3</v>
      </c>
      <c r="H88" s="304">
        <f t="shared" si="18"/>
        <v>5.1777448517691393E-3</v>
      </c>
      <c r="I88" s="304">
        <f t="shared" si="18"/>
        <v>4.7070770828800887E-3</v>
      </c>
      <c r="J88" s="304">
        <f t="shared" si="18"/>
        <v>3.9125464478939383E-3</v>
      </c>
      <c r="K88" s="304">
        <f t="shared" si="18"/>
        <v>3.8154773964890836E-3</v>
      </c>
      <c r="L88" s="304">
        <f t="shared" si="18"/>
        <v>4.8915066513542946E-3</v>
      </c>
      <c r="M88" s="304">
        <f t="shared" si="18"/>
        <v>3.4840014352132413E-3</v>
      </c>
      <c r="N88" s="304">
        <f t="shared" si="18"/>
        <v>4.6665531963870242E-3</v>
      </c>
      <c r="O88" s="304">
        <f t="shared" si="18"/>
        <v>3.1671307441366401E-3</v>
      </c>
      <c r="P88" s="304">
        <f t="shared" si="18"/>
        <v>2.5752570263401307E-3</v>
      </c>
      <c r="Q88" s="304">
        <f t="shared" si="18"/>
        <v>3.2928966853010225E-3</v>
      </c>
      <c r="R88" s="304">
        <f t="shared" si="18"/>
        <v>1.9023758553904503E-3</v>
      </c>
      <c r="S88" s="304">
        <f t="shared" si="18"/>
        <v>2.3220170731780331E-3</v>
      </c>
      <c r="T88" s="304">
        <f t="shared" si="18"/>
        <v>2.3483889832926772E-3</v>
      </c>
      <c r="U88" s="304">
        <f t="shared" si="18"/>
        <v>2.1570784371071744E-3</v>
      </c>
      <c r="V88" s="304">
        <f t="shared" si="18"/>
        <v>7.8043316830204816E-4</v>
      </c>
      <c r="W88" s="304">
        <f t="shared" si="18"/>
        <v>1.6194720889296079E-3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2.4382939885425281E-4</v>
      </c>
      <c r="C89" s="304">
        <f t="shared" si="19"/>
        <v>4.0397786096530228E-4</v>
      </c>
      <c r="D89" s="304">
        <f t="shared" si="19"/>
        <v>1.4590456701947614E-4</v>
      </c>
      <c r="E89" s="304">
        <f t="shared" si="19"/>
        <v>4.2528647603259321E-4</v>
      </c>
      <c r="F89" s="304">
        <f t="shared" si="19"/>
        <v>3.3372759779761726E-4</v>
      </c>
      <c r="G89" s="304">
        <f t="shared" si="19"/>
        <v>2.8528970041435595E-4</v>
      </c>
      <c r="H89" s="304">
        <f t="shared" si="19"/>
        <v>1.7643435716576324E-4</v>
      </c>
      <c r="I89" s="304">
        <f t="shared" si="19"/>
        <v>6.5737540984763074E-5</v>
      </c>
      <c r="J89" s="304">
        <f t="shared" si="19"/>
        <v>2.8346565393184717E-5</v>
      </c>
      <c r="K89" s="304">
        <f t="shared" si="19"/>
        <v>3.0409739443428512E-5</v>
      </c>
      <c r="L89" s="304">
        <f t="shared" si="19"/>
        <v>6.5721986854854267E-5</v>
      </c>
      <c r="M89" s="304">
        <f t="shared" si="19"/>
        <v>4.0026647067127757E-5</v>
      </c>
      <c r="N89" s="304">
        <f t="shared" si="19"/>
        <v>3.3551854908699878E-4</v>
      </c>
      <c r="O89" s="304">
        <f t="shared" si="19"/>
        <v>3.5225012071813088E-4</v>
      </c>
      <c r="P89" s="304">
        <f t="shared" si="19"/>
        <v>1.7620104491747855E-4</v>
      </c>
      <c r="Q89" s="304">
        <f t="shared" si="19"/>
        <v>1.0364699424169725E-4</v>
      </c>
      <c r="R89" s="304">
        <f t="shared" si="19"/>
        <v>2.4614443666680862E-4</v>
      </c>
      <c r="S89" s="304">
        <f t="shared" si="19"/>
        <v>3.2618280474114655E-4</v>
      </c>
      <c r="T89" s="304">
        <f t="shared" si="19"/>
        <v>3.8710900065224243E-4</v>
      </c>
      <c r="U89" s="304">
        <f t="shared" si="19"/>
        <v>2.8511923633153075E-4</v>
      </c>
      <c r="V89" s="304">
        <f t="shared" si="19"/>
        <v>2.7988245235948594E-5</v>
      </c>
      <c r="W89" s="304">
        <f t="shared" si="19"/>
        <v>1.2687841623654938E-4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0.27539039908184382</v>
      </c>
      <c r="C91" s="303">
        <f t="shared" si="21"/>
        <v>0.24147235221462923</v>
      </c>
      <c r="D91" s="303">
        <f t="shared" si="21"/>
        <v>0.30880122233820662</v>
      </c>
      <c r="E91" s="303">
        <f t="shared" si="21"/>
        <v>0.29163336353684655</v>
      </c>
      <c r="F91" s="303">
        <f t="shared" si="21"/>
        <v>0.2800821672269545</v>
      </c>
      <c r="G91" s="303">
        <f t="shared" si="21"/>
        <v>0.29497994516584325</v>
      </c>
      <c r="H91" s="303">
        <f t="shared" si="21"/>
        <v>0.31653723817940038</v>
      </c>
      <c r="I91" s="303">
        <f t="shared" si="21"/>
        <v>0.33612090314773529</v>
      </c>
      <c r="J91" s="303">
        <f t="shared" si="21"/>
        <v>0.3515400010536785</v>
      </c>
      <c r="K91" s="303">
        <f t="shared" si="21"/>
        <v>0.35760556675625749</v>
      </c>
      <c r="L91" s="303">
        <f t="shared" si="21"/>
        <v>0.33631007584556233</v>
      </c>
      <c r="M91" s="303">
        <f t="shared" si="21"/>
        <v>0.35412803703337375</v>
      </c>
      <c r="N91" s="303">
        <f t="shared" si="21"/>
        <v>0.32849830609364555</v>
      </c>
      <c r="O91" s="303">
        <f t="shared" si="21"/>
        <v>0.34524211838136626</v>
      </c>
      <c r="P91" s="303">
        <f t="shared" si="21"/>
        <v>0.35355189212801641</v>
      </c>
      <c r="Q91" s="303">
        <f t="shared" si="21"/>
        <v>0.3468076037884576</v>
      </c>
      <c r="R91" s="303">
        <f t="shared" si="21"/>
        <v>0.34456033323039947</v>
      </c>
      <c r="S91" s="303">
        <f t="shared" si="21"/>
        <v>0.33654991643674675</v>
      </c>
      <c r="T91" s="303">
        <f t="shared" si="21"/>
        <v>0.34161102153321787</v>
      </c>
      <c r="U91" s="303">
        <f t="shared" si="21"/>
        <v>0.32627743655413755</v>
      </c>
      <c r="V91" s="303">
        <f t="shared" si="21"/>
        <v>0.35437710772603198</v>
      </c>
      <c r="W91" s="303">
        <f t="shared" si="21"/>
        <v>0.28931431732089918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1.0051940805505362</v>
      </c>
      <c r="C96" s="322">
        <f>IF(C$5=0,0,C$5/OIS_fec!C$5)</f>
        <v>1.0378724235122945</v>
      </c>
      <c r="D96" s="322">
        <f>IF(D$5=0,0,D$5/OIS_fec!D$5)</f>
        <v>1.0795173071538045</v>
      </c>
      <c r="E96" s="322">
        <f>IF(E$5=0,0,E$5/OIS_fec!E$5)</f>
        <v>1.3985841097883416</v>
      </c>
      <c r="F96" s="322">
        <f>IF(F$5=0,0,F$5/OIS_fec!F$5)</f>
        <v>1.3585873858369388</v>
      </c>
      <c r="G96" s="322">
        <f>IF(G$5=0,0,G$5/OIS_fec!G$5)</f>
        <v>1.378887351901404</v>
      </c>
      <c r="H96" s="322">
        <f>IF(H$5=0,0,H$5/OIS_fec!H$5)</f>
        <v>1.4584574203461496</v>
      </c>
      <c r="I96" s="322">
        <f>IF(I$5=0,0,I$5/OIS_fec!I$5)</f>
        <v>1.3075764787167274</v>
      </c>
      <c r="J96" s="322">
        <f>IF(J$5=0,0,J$5/OIS_fec!J$5)</f>
        <v>1.2098967208313742</v>
      </c>
      <c r="K96" s="322">
        <f>IF(K$5=0,0,K$5/OIS_fec!K$5)</f>
        <v>1.2856414139980767</v>
      </c>
      <c r="L96" s="322">
        <f>IF(L$5=0,0,L$5/OIS_fec!L$5)</f>
        <v>1.3392985478318182</v>
      </c>
      <c r="M96" s="322">
        <f>IF(M$5=0,0,M$5/OIS_fec!M$5)</f>
        <v>1.5338857463807714</v>
      </c>
      <c r="N96" s="322">
        <f>IF(N$5=0,0,N$5/OIS_fec!N$5)</f>
        <v>1.7358170473177923</v>
      </c>
      <c r="O96" s="322">
        <f>IF(O$5=0,0,O$5/OIS_fec!O$5)</f>
        <v>1.8279603286213399</v>
      </c>
      <c r="P96" s="322">
        <f>IF(P$5=0,0,P$5/OIS_fec!P$5)</f>
        <v>1.8259103203064511</v>
      </c>
      <c r="Q96" s="322">
        <f>IF(Q$5=0,0,Q$5/OIS_fec!Q$5)</f>
        <v>1.6568122988477643</v>
      </c>
      <c r="R96" s="322">
        <f>IF(R$5=0,0,R$5/OIS_fec!R$5)</f>
        <v>1.9370327233918889</v>
      </c>
      <c r="S96" s="322">
        <f>IF(S$5=0,0,S$5/OIS_fec!S$5)</f>
        <v>1.8424290930976208</v>
      </c>
      <c r="T96" s="322">
        <f>IF(T$5=0,0,T$5/OIS_fec!T$5)</f>
        <v>1.9527951563193977</v>
      </c>
      <c r="U96" s="322">
        <f>IF(U$5=0,0,U$5/OIS_fec!U$5)</f>
        <v>1.92449919225123</v>
      </c>
      <c r="V96" s="322">
        <f>IF(V$5=0,0,V$5/OIS_fec!V$5)</f>
        <v>1.8938104778395304</v>
      </c>
      <c r="W96" s="322">
        <f>IF(W$5=0,0,W$5/OIS_fec!W$5)</f>
        <v>1.5253606371975097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0.6943822389937957</v>
      </c>
      <c r="C101" s="334">
        <f>IF(C$10=0,0,C$10/OIS_fec!C$10)</f>
        <v>0.8696879867317141</v>
      </c>
      <c r="D101" s="334">
        <f>IF(D$10=0,0,D$10/OIS_fec!D$10)</f>
        <v>0.71677258076837558</v>
      </c>
      <c r="E101" s="334">
        <f>IF(E$10=0,0,E$10/OIS_fec!E$10)</f>
        <v>1.3916828407767128</v>
      </c>
      <c r="F101" s="334">
        <f>IF(F$10=0,0,F$10/OIS_fec!F$10)</f>
        <v>1.4646679481702551</v>
      </c>
      <c r="G101" s="334">
        <f>IF(G$10=0,0,G$10/OIS_fec!G$10)</f>
        <v>1.2878762960323422</v>
      </c>
      <c r="H101" s="334">
        <f>IF(H$10=0,0,H$10/OIS_fec!H$10)</f>
        <v>1.1724002366286581</v>
      </c>
      <c r="I101" s="334">
        <f>IF(I$10=0,0,I$10/OIS_fec!I$10)</f>
        <v>1.1374357459389295</v>
      </c>
      <c r="J101" s="334">
        <f>IF(J$10=0,0,J$10/OIS_fec!J$10)</f>
        <v>0.853960524380588</v>
      </c>
      <c r="K101" s="334">
        <f>IF(K$10=0,0,K$10/OIS_fec!K$10)</f>
        <v>1.1090708975287826</v>
      </c>
      <c r="L101" s="334">
        <f>IF(L$10=0,0,L$10/OIS_fec!L$10)</f>
        <v>1.3745539379686189</v>
      </c>
      <c r="M101" s="334">
        <f>IF(M$10=0,0,M$10/OIS_fec!M$10)</f>
        <v>1.5260483697123453</v>
      </c>
      <c r="N101" s="334">
        <f>IF(N$10=0,0,N$10/OIS_fec!N$10)</f>
        <v>1.6571499175901259</v>
      </c>
      <c r="O101" s="334">
        <f>IF(O$10=0,0,O$10/OIS_fec!O$10)</f>
        <v>1.5005398428035617</v>
      </c>
      <c r="P101" s="334">
        <f>IF(P$10=0,0,P$10/OIS_fec!P$10)</f>
        <v>1.4528515885475655</v>
      </c>
      <c r="Q101" s="334">
        <f>IF(Q$10=0,0,Q$10/OIS_fec!Q$10)</f>
        <v>1.3580151031693992</v>
      </c>
      <c r="R101" s="334">
        <f>IF(R$10=0,0,R$10/OIS_fec!R$10)</f>
        <v>1.5334154437325369</v>
      </c>
      <c r="S101" s="334">
        <f>IF(S$10=0,0,S$10/OIS_fec!S$10)</f>
        <v>1.3071572879904843</v>
      </c>
      <c r="T101" s="334">
        <f>IF(T$10=0,0,T$10/OIS_fec!T$10)</f>
        <v>1.5567076212058635</v>
      </c>
      <c r="U101" s="334">
        <f>IF(U$10=0,0,U$10/OIS_fec!U$10)</f>
        <v>1.5071972207376692</v>
      </c>
      <c r="V101" s="334">
        <f>IF(V$10=0,0,V$10/OIS_fec!V$10)</f>
        <v>1.2422960951615758</v>
      </c>
      <c r="W101" s="334">
        <f>IF(W$10=0,0,W$10/OIS_fec!W$10)</f>
        <v>0.81108094174847356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0.26533070385743068</v>
      </c>
      <c r="C102" s="350">
        <f>IF(C$16=0,0,C$16/OIS_fec!C$16)</f>
        <v>0.32263190831100741</v>
      </c>
      <c r="D102" s="350">
        <f>IF(D$16=0,0,D$16/OIS_fec!D$16)</f>
        <v>0.29652636789477832</v>
      </c>
      <c r="E102" s="350">
        <f>IF(E$16=0,0,E$16/OIS_fec!E$16)</f>
        <v>0.67898373251157096</v>
      </c>
      <c r="F102" s="350">
        <f>IF(F$16=0,0,F$16/OIS_fec!F$16)</f>
        <v>0.47168961565665868</v>
      </c>
      <c r="G102" s="350">
        <f>IF(G$16=0,0,G$16/OIS_fec!G$16)</f>
        <v>0.53894119618999692</v>
      </c>
      <c r="H102" s="350">
        <f>IF(H$16=0,0,H$16/OIS_fec!H$16)</f>
        <v>0.62514615189004608</v>
      </c>
      <c r="I102" s="350">
        <f>IF(I$16=0,0,I$16/OIS_fec!I$16)</f>
        <v>0.39286446990740842</v>
      </c>
      <c r="J102" s="350">
        <f>IF(J$16=0,0,J$16/OIS_fec!J$16)</f>
        <v>0.31144285981792913</v>
      </c>
      <c r="K102" s="350">
        <f>IF(K$16=0,0,K$16/OIS_fec!K$16)</f>
        <v>0.29060067460464795</v>
      </c>
      <c r="L102" s="350">
        <f>IF(L$16=0,0,L$16/OIS_fec!L$16)</f>
        <v>0.36590865406022982</v>
      </c>
      <c r="M102" s="350">
        <f>IF(M$16=0,0,M$16/OIS_fec!M$16)</f>
        <v>0.58754298804377891</v>
      </c>
      <c r="N102" s="350">
        <f>IF(N$16=0,0,N$16/OIS_fec!N$16)</f>
        <v>1.0216232628437101</v>
      </c>
      <c r="O102" s="350">
        <f>IF(O$16=0,0,O$16/OIS_fec!O$16)</f>
        <v>1.2738398922952534</v>
      </c>
      <c r="P102" s="350">
        <f>IF(P$16=0,0,P$16/OIS_fec!P$16)</f>
        <v>1.2804789111010841</v>
      </c>
      <c r="Q102" s="350">
        <f>IF(Q$16=0,0,Q$16/OIS_fec!Q$16)</f>
        <v>0.85514974086194473</v>
      </c>
      <c r="R102" s="350">
        <f>IF(R$16=0,0,R$16/OIS_fec!R$16)</f>
        <v>1.7354186010633275</v>
      </c>
      <c r="S102" s="350">
        <f>IF(S$16=0,0,S$16/OIS_fec!S$16)</f>
        <v>1.6711663033357211</v>
      </c>
      <c r="T102" s="350">
        <f>IF(T$16=0,0,T$16/OIS_fec!T$16)</f>
        <v>1.7185323196139595</v>
      </c>
      <c r="U102" s="350">
        <f>IF(U$16=0,0,U$16/OIS_fec!U$16)</f>
        <v>1.5620411617829921</v>
      </c>
      <c r="V102" s="350">
        <f>IF(V$16=0,0,V$16/OIS_fec!V$16)</f>
        <v>1.5046760602604115</v>
      </c>
      <c r="W102" s="350">
        <f>IF(W$16=0,0,W$16/OIS_fec!W$16)</f>
        <v>1.2802745102580286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2.6910364747105051</v>
      </c>
      <c r="C103" s="350">
        <f>IF(C$27=0,0,C$27/OIS_fec!C$27)</f>
        <v>2.6560791673687358</v>
      </c>
      <c r="D103" s="350">
        <f>IF(D$27=0,0,D$27/OIS_fec!D$27)</f>
        <v>2.6683194771412131</v>
      </c>
      <c r="E103" s="350">
        <f>IF(E$27=0,0,E$27/OIS_fec!E$27)</f>
        <v>2.6993672262792145</v>
      </c>
      <c r="F103" s="350">
        <f>IF(F$27=0,0,F$27/OIS_fec!F$27)</f>
        <v>2.7421850644516583</v>
      </c>
      <c r="G103" s="350">
        <f>IF(G$27=0,0,G$27/OIS_fec!G$27)</f>
        <v>2.6496557737413236</v>
      </c>
      <c r="H103" s="350">
        <f>IF(H$27=0,0,H$27/OIS_fec!H$27)</f>
        <v>2.6486538721817743</v>
      </c>
      <c r="I103" s="350">
        <f>IF(I$27=0,0,I$27/OIS_fec!I$27)</f>
        <v>2.594260639085082</v>
      </c>
      <c r="J103" s="350">
        <f>IF(J$27=0,0,J$27/OIS_fec!J$27)</f>
        <v>2.6751313702218154</v>
      </c>
      <c r="K103" s="350">
        <f>IF(K$27=0,0,K$27/OIS_fec!K$27)</f>
        <v>2.7140070818526456</v>
      </c>
      <c r="L103" s="350">
        <f>IF(L$27=0,0,L$27/OIS_fec!L$27)</f>
        <v>2.7353681700486976</v>
      </c>
      <c r="M103" s="350">
        <f>IF(M$27=0,0,M$27/OIS_fec!M$27)</f>
        <v>2.740316358182421</v>
      </c>
      <c r="N103" s="350">
        <f>IF(N$27=0,0,N$27/OIS_fec!N$27)</f>
        <v>2.7230387396298217</v>
      </c>
      <c r="O103" s="350">
        <f>IF(O$27=0,0,O$27/OIS_fec!O$27)</f>
        <v>2.7020124963874093</v>
      </c>
      <c r="P103" s="350">
        <f>IF(P$27=0,0,P$27/OIS_fec!P$27)</f>
        <v>2.7383858756831247</v>
      </c>
      <c r="Q103" s="350">
        <f>IF(Q$27=0,0,Q$27/OIS_fec!Q$27)</f>
        <v>2.7070720518208655</v>
      </c>
      <c r="R103" s="350">
        <f>IF(R$27=0,0,R$27/OIS_fec!R$27)</f>
        <v>2.7198933489425485</v>
      </c>
      <c r="S103" s="350">
        <f>IF(S$27=0,0,S$27/OIS_fec!S$27)</f>
        <v>2.6908203142052853</v>
      </c>
      <c r="T103" s="350">
        <f>IF(T$27=0,0,T$27/OIS_fec!T$27)</f>
        <v>2.743244059359585</v>
      </c>
      <c r="U103" s="350">
        <f>IF(U$27=0,0,U$27/OIS_fec!U$27)</f>
        <v>2.7565353396822183</v>
      </c>
      <c r="V103" s="350">
        <f>IF(V$27=0,0,V$27/OIS_fec!V$27)</f>
        <v>2.8466860268602709</v>
      </c>
      <c r="W103" s="350">
        <f>IF(W$27=0,0,W$27/OIS_fec!W$27)</f>
        <v>2.6264689551050959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0.53552295251378912</v>
      </c>
      <c r="C104" s="350">
        <f>IF(C$35=0,0,C$35/OIS_fec!C$35)</f>
        <v>0.65316094880784048</v>
      </c>
      <c r="D104" s="350">
        <f>IF(D$35=0,0,D$35/OIS_fec!D$35)</f>
        <v>0.45722452348558662</v>
      </c>
      <c r="E104" s="350">
        <f>IF(E$35=0,0,E$35/OIS_fec!E$35)</f>
        <v>0.68600223222806167</v>
      </c>
      <c r="F104" s="350">
        <f>IF(F$35=0,0,F$35/OIS_fec!F$35)</f>
        <v>0.71981150659447679</v>
      </c>
      <c r="G104" s="350">
        <f>IF(G$35=0,0,G$35/OIS_fec!G$35)</f>
        <v>0.71577993443659471</v>
      </c>
      <c r="H104" s="350">
        <f>IF(H$35=0,0,H$35/OIS_fec!H$35)</f>
        <v>0.63992437653055401</v>
      </c>
      <c r="I104" s="350">
        <f>IF(I$35=0,0,I$35/OIS_fec!I$35)</f>
        <v>0.40093471789169721</v>
      </c>
      <c r="J104" s="350">
        <f>IF(J$35=0,0,J$35/OIS_fec!J$35)</f>
        <v>0.28570692549634064</v>
      </c>
      <c r="K104" s="350">
        <f>IF(K$35=0,0,K$35/OIS_fec!K$35)</f>
        <v>0.30189380791566506</v>
      </c>
      <c r="L104" s="350">
        <f>IF(L$35=0,0,L$35/OIS_fec!L$35)</f>
        <v>0.39704882451320356</v>
      </c>
      <c r="M104" s="350">
        <f>IF(M$35=0,0,M$35/OIS_fec!M$35)</f>
        <v>0.34886829258305169</v>
      </c>
      <c r="N104" s="350">
        <f>IF(N$35=0,0,N$35/OIS_fec!N$35)</f>
        <v>0.96409029355965792</v>
      </c>
      <c r="O104" s="350">
        <f>IF(O$35=0,0,O$35/OIS_fec!O$35)</f>
        <v>1.2171533739797407</v>
      </c>
      <c r="P104" s="350">
        <f>IF(P$35=0,0,P$35/OIS_fec!P$35)</f>
        <v>0.90442822296725256</v>
      </c>
      <c r="Q104" s="350">
        <f>IF(Q$35=0,0,Q$35/OIS_fec!Q$35)</f>
        <v>0.60136633562308051</v>
      </c>
      <c r="R104" s="350">
        <f>IF(R$35=0,0,R$35/OIS_fec!R$35)</f>
        <v>1.3042596862815941</v>
      </c>
      <c r="S104" s="350">
        <f>IF(S$35=0,0,S$35/OIS_fec!S$35)</f>
        <v>1.3853360278951226</v>
      </c>
      <c r="T104" s="350">
        <f>IF(T$35=0,0,T$35/OIS_fec!T$35)</f>
        <v>1.5547134919007077</v>
      </c>
      <c r="U104" s="350">
        <f>IF(U$35=0,0,U$35/OIS_fec!U$35)</f>
        <v>1.3202518376179369</v>
      </c>
      <c r="V104" s="350">
        <f>IF(V$35=0,0,V$35/OIS_fec!V$35)</f>
        <v>0.58329102072834993</v>
      </c>
      <c r="W104" s="350">
        <f>IF(W$35=0,0,W$35/OIS_fec!W$35)</f>
        <v>0.84946846484275851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0.67334303963213349</v>
      </c>
      <c r="C105" s="350">
        <f>IF(C$54=0,0,C$54/OIS_fec!C$54)</f>
        <v>0.75532720672150488</v>
      </c>
      <c r="D105" s="350">
        <f>IF(D$54=0,0,D$54/OIS_fec!D$54)</f>
        <v>0.59025995570228185</v>
      </c>
      <c r="E105" s="350">
        <f>IF(E$54=0,0,E$54/OIS_fec!E$54)</f>
        <v>0.74680108507773824</v>
      </c>
      <c r="F105" s="350">
        <f>IF(F$54=0,0,F$54/OIS_fec!F$54)</f>
        <v>0.80889599335166418</v>
      </c>
      <c r="G105" s="350">
        <f>IF(G$54=0,0,G$54/OIS_fec!G$54)</f>
        <v>0.72922255103147604</v>
      </c>
      <c r="H105" s="350">
        <f>IF(H$54=0,0,H$54/OIS_fec!H$54)</f>
        <v>0.62363156318823354</v>
      </c>
      <c r="I105" s="350">
        <f>IF(I$54=0,0,I$54/OIS_fec!I$54)</f>
        <v>0.50551034220298718</v>
      </c>
      <c r="J105" s="350">
        <f>IF(J$54=0,0,J$54/OIS_fec!J$54)</f>
        <v>0.3768364821292256</v>
      </c>
      <c r="K105" s="350">
        <f>IF(K$54=0,0,K$54/OIS_fec!K$54)</f>
        <v>0.42996604549692624</v>
      </c>
      <c r="L105" s="350">
        <f>IF(L$54=0,0,L$54/OIS_fec!L$54)</f>
        <v>0.52213418691175817</v>
      </c>
      <c r="M105" s="350">
        <f>IF(M$54=0,0,M$54/OIS_fec!M$54)</f>
        <v>0.47092778455395967</v>
      </c>
      <c r="N105" s="350">
        <f>IF(N$54=0,0,N$54/OIS_fec!N$54)</f>
        <v>0.72221428752346073</v>
      </c>
      <c r="O105" s="350">
        <f>IF(O$54=0,0,O$54/OIS_fec!O$54)</f>
        <v>0.63294034161853219</v>
      </c>
      <c r="P105" s="350">
        <f>IF(P$54=0,0,P$54/OIS_fec!P$54)</f>
        <v>0.49478775403649405</v>
      </c>
      <c r="Q105" s="350">
        <f>IF(Q$54=0,0,Q$54/OIS_fec!Q$54)</f>
        <v>0.51774767493195206</v>
      </c>
      <c r="R105" s="350">
        <f>IF(R$54=0,0,R$54/OIS_fec!R$54)</f>
        <v>0.4536732887175573</v>
      </c>
      <c r="S105" s="350">
        <f>IF(S$54=0,0,S$54/OIS_fec!S$54)</f>
        <v>0.47193948564589167</v>
      </c>
      <c r="T105" s="350">
        <f>IF(T$54=0,0,T$54/OIS_fec!T$54)</f>
        <v>0.5499899954026547</v>
      </c>
      <c r="U105" s="350">
        <f>IF(U$54=0,0,U$54/OIS_fec!U$54)</f>
        <v>0.50246786412120681</v>
      </c>
      <c r="V105" s="350">
        <f>IF(V$54=0,0,V$54/OIS_fec!V$54)</f>
        <v>0.18237967050721804</v>
      </c>
      <c r="W105" s="350">
        <f>IF(W$54=0,0,W$54/OIS_fec!W$54)</f>
        <v>0.20984620436247031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3.1024187999999997</v>
      </c>
      <c r="C106" s="350">
        <f>IF(C$68=0,0,C$68/OIS_fec!C$68)</f>
        <v>3.1024188000000006</v>
      </c>
      <c r="D106" s="350">
        <f>IF(D$68=0,0,D$68/OIS_fec!D$68)</f>
        <v>3.1024187999999988</v>
      </c>
      <c r="E106" s="350">
        <f>IF(E$68=0,0,E$68/OIS_fec!E$68)</f>
        <v>3.1024188000000015</v>
      </c>
      <c r="F106" s="350">
        <f>IF(F$68=0,0,F$68/OIS_fec!F$68)</f>
        <v>3.1024188000000001</v>
      </c>
      <c r="G106" s="350">
        <f>IF(G$68=0,0,G$68/OIS_fec!G$68)</f>
        <v>3.1024188000000015</v>
      </c>
      <c r="H106" s="350">
        <f>IF(H$68=0,0,H$68/OIS_fec!H$68)</f>
        <v>3.1024188000000001</v>
      </c>
      <c r="I106" s="350">
        <f>IF(I$68=0,0,I$68/OIS_fec!I$68)</f>
        <v>3.102418800000001</v>
      </c>
      <c r="J106" s="350">
        <f>IF(J$68=0,0,J$68/OIS_fec!J$68)</f>
        <v>3.1024187999999997</v>
      </c>
      <c r="K106" s="350">
        <f>IF(K$68=0,0,K$68/OIS_fec!K$68)</f>
        <v>3.1024187999999997</v>
      </c>
      <c r="L106" s="350">
        <f>IF(L$68=0,0,L$68/OIS_fec!L$68)</f>
        <v>3.102418800000001</v>
      </c>
      <c r="M106" s="350">
        <f>IF(M$68=0,0,M$68/OIS_fec!M$68)</f>
        <v>3.1024188000000006</v>
      </c>
      <c r="N106" s="350">
        <f>IF(N$68=0,0,N$68/OIS_fec!N$68)</f>
        <v>3.1024188000000006</v>
      </c>
      <c r="O106" s="350">
        <f>IF(O$68=0,0,O$68/OIS_fec!O$68)</f>
        <v>3.1024187999999997</v>
      </c>
      <c r="P106" s="350">
        <f>IF(P$68=0,0,P$68/OIS_fec!P$68)</f>
        <v>3.1024188000000001</v>
      </c>
      <c r="Q106" s="350">
        <f>IF(Q$68=0,0,Q$68/OIS_fec!Q$68)</f>
        <v>3.1024188000000006</v>
      </c>
      <c r="R106" s="350">
        <f>IF(R$68=0,0,R$68/OIS_fec!R$68)</f>
        <v>3.1024187999999997</v>
      </c>
      <c r="S106" s="350">
        <f>IF(S$68=0,0,S$68/OIS_fec!S$68)</f>
        <v>3.102418800000001</v>
      </c>
      <c r="T106" s="350">
        <f>IF(T$68=0,0,T$68/OIS_fec!T$68)</f>
        <v>3.1024187999999993</v>
      </c>
      <c r="U106" s="350">
        <f>IF(U$68=0,0,U$68/OIS_fec!U$68)</f>
        <v>3.1024187999999988</v>
      </c>
      <c r="V106" s="350">
        <f>IF(V$68=0,0,V$68/OIS_fec!V$68)</f>
        <v>3.1024187999999997</v>
      </c>
      <c r="W106" s="350">
        <f>IF(W$68=0,0,W$68/OIS_fec!W$68)</f>
        <v>3.1024187999999997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FD1D85-6126-43DA-9ED7-A6C53584B44A}"/>
</file>

<file path=customXml/itemProps2.xml><?xml version="1.0" encoding="utf-8"?>
<ds:datastoreItem xmlns:ds="http://schemas.openxmlformats.org/officeDocument/2006/customXml" ds:itemID="{4D0FDF25-9536-434F-A476-C7EAF101A45E}"/>
</file>

<file path=customXml/itemProps3.xml><?xml version="1.0" encoding="utf-8"?>
<ds:datastoreItem xmlns:ds="http://schemas.openxmlformats.org/officeDocument/2006/customXml" ds:itemID="{EFE1A8AE-9427-4D80-8D24-2A2A7470F7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2024-05-20T16:48:47Z</dcterms:created>
  <dcterms:modified xsi:type="dcterms:W3CDTF">2024-05-20T16:48:47Z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